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'2008'!$A$1:$O$57</definedName>
    <definedName name="_xlnm.Print_Area" localSheetId="12">'2009'!$A$1:$O$55</definedName>
    <definedName name="_xlnm.Print_Area" localSheetId="11">'2010'!$A$1:$O$56</definedName>
    <definedName name="_xlnm.Print_Area" localSheetId="10">'2011'!$A$1:$O$59</definedName>
    <definedName name="_xlnm.Print_Area" localSheetId="9">'2012'!$A$1:$O$56</definedName>
    <definedName name="_xlnm.Print_Area" localSheetId="8">'2013'!$A$1:$O$57</definedName>
    <definedName name="_xlnm.Print_Area" localSheetId="7">'2014'!$A$1:$O$61</definedName>
    <definedName name="_xlnm.Print_Area" localSheetId="6">'2015'!$A$1:$O$59</definedName>
    <definedName name="_xlnm.Print_Area" localSheetId="5">'2016'!$A$1:$O$53</definedName>
    <definedName name="_xlnm.Print_Area" localSheetId="4">'2017'!$A$1:$O$53</definedName>
    <definedName name="_xlnm.Print_Area" localSheetId="3">'2018'!$A$1:$O$53</definedName>
    <definedName name="_xlnm.Print_Area" localSheetId="2">'2019'!$A$1:$O$52</definedName>
    <definedName name="_xlnm.Print_Area" localSheetId="1">'2020'!$A$1:$O$58</definedName>
    <definedName name="_xlnm.Print_Area" localSheetId="0">'2021'!$A$1:$P$56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<sst xmlns="http://schemas.openxmlformats.org/spreadsheetml/2006/main" count="954" uniqueCount="160">
  <si>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</si>
  <si>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</si>
  <si>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</si>
  <si>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</si>
  <si>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</si>
  <si>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</si>
  <si>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</si>
  <si>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</si>
  <si>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</si>
  <si>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</si>
  <si>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</si>
  <si>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</si>
  <si>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</si>
  <si>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</si>
  <si>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</si>
  <si>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</si>
  <si>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</si>
  <si>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</si>
  <si>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</si>
  <si>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Physical Environment - Stormwater Management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</si>
  <si>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</si>
  <si>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</si>
  <si>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</si>
  <si>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</si>
  <si>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Mass Transit</t>
  </si>
  <si>
    <t>State Shared Revenues - Transportation - Other Transportation</t>
  </si>
  <si>
    <t>Grants from Other Local Units - Physical Environment</t>
  </si>
  <si>
    <t>Grants from Other Local Units - Human Services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</si>
  <si>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</si>
  <si>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</si>
  <si>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</si>
  <si>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</si>
  <si>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</si>
  <si>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</si>
  <si>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</si>
  <si>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</si>
  <si>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</si>
  <si>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</si>
  <si>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</si>
  <si>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</si>
  <si>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Physical Environment - Garbage / Solid Waste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</si>
  <si>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</si>
  <si>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</si>
  <si>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</si>
  <si>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</si>
  <si>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</si>
  <si>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</si>
  <si>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</si>
  <si>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</si>
  <si>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</si>
  <si>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</si>
  <si>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</si>
  <si>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</si>
  <si>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</si>
  <si>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</si>
  <si>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</si>
  <si>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</si>
  <si>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</si>
  <si>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</si>
  <si>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</si>
  <si>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</si>
  <si>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</si>
  <si>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</si>
  <si>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</si>
  <si>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</si>
  <si>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South Miami Revenues Reported by Account Code and Fund Type</t>
  </si>
  <si>
    <t>Local Fiscal Year Ended September 30, 2010</t>
  </si>
  <si>
    <t>Franchise Fee - Gas</t>
  </si>
  <si>
    <t>Federal Grant - General Government</t>
  </si>
  <si>
    <t>Federal Grant - Public Safety</t>
  </si>
  <si>
    <t>Federal Grant - Physical Environment - Other Physical Environment</t>
  </si>
  <si>
    <t>Grants from Other Local Units - Culture / Recreation</t>
  </si>
  <si>
    <t>Public Safety - Other Public Safety Charges and Fees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</si>
  <si>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</si>
  <si>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</si>
  <si>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</si>
  <si>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</si>
  <si>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Taxes</t>
  </si>
  <si>
    <t>Franchise Fee - Other</t>
  </si>
  <si>
    <t>State Grant - General Government</t>
  </si>
  <si>
    <t>Grants from Other Local Units - General Government</t>
  </si>
  <si>
    <t>Public Safety - Emergency Management Service Fees / Charges</t>
  </si>
  <si>
    <t>Proceeds - Debt Proceeds</t>
  </si>
  <si>
    <t>2011 Municipal Population:</t>
  </si>
  <si>
    <t>Local Fiscal Year Ended September 30, 2012</t>
  </si>
  <si>
    <t>State Shared Revenues - General Gov't - Other General Government</t>
  </si>
  <si>
    <t>Transportation (User Fees) - Other Transportation Charges</t>
  </si>
  <si>
    <t>Culture / Recreation - Special Recreation Facilities</t>
  </si>
  <si>
    <t>Culture / Recreation - Other Culture / Recreation Charges</t>
  </si>
  <si>
    <t>Court-Ordered Judgments and Fines - As Decided by Traffic Court</t>
  </si>
  <si>
    <t>Judgments and Fines - Other Court-Ordered</t>
  </si>
  <si>
    <t>Sale of Surplus Materials and Scrap</t>
  </si>
  <si>
    <t>2012 Municipal Population:</t>
  </si>
  <si>
    <t>Local Fiscal Year Ended September 30, 2013</t>
  </si>
  <si>
    <t>Local Option Taxes</t>
  </si>
  <si>
    <t>Discretionary Sales Surtaxes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</si>
  <si>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</si>
  <si>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</si>
  <si>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</si>
  <si>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</si>
  <si>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</si>
  <si>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</si>
  <si>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Administrative Service Fees</t>
  </si>
  <si>
    <t>General Government - Other General Government Charges and Fees</t>
  </si>
  <si>
    <t>Physical Environment - Conservation and Resource Management</t>
  </si>
  <si>
    <t>Transportation - Parking Facilities</t>
  </si>
  <si>
    <t>Transportation - Other Transportation Charges</t>
  </si>
  <si>
    <t>Court-Ordered Judgments and Fines - Other Court-Ordered</t>
  </si>
  <si>
    <t>2013 Municipal Population:</t>
  </si>
  <si>
    <t>Local Fiscal Year Ended September 30, 2008</t>
  </si>
  <si>
    <t>Permits and Franchise Fees</t>
  </si>
  <si>
    <t>Other Permits and Fees</t>
  </si>
  <si>
    <t>State Grant - Public Safety</t>
  </si>
  <si>
    <t>State Shared Revenues - Other</t>
  </si>
  <si>
    <t>Proprietary Non-Operating Sources - Other Non-Operating Sources</t>
  </si>
  <si>
    <t>2008 Municipal Population:</t>
  </si>
  <si>
    <t>Local Fiscal Year Ended September 30, 2014</t>
  </si>
  <si>
    <t>Insurance Premium Tax for Police Officers' Retirement</t>
  </si>
  <si>
    <t>Utility Service Tax - Other</t>
  </si>
  <si>
    <t>Federal Grant - Culture / Recreation</t>
  </si>
  <si>
    <t>Grants from Other Local Units - Transportation</t>
  </si>
  <si>
    <t>Public Safety - Protective Inspection Fees</t>
  </si>
  <si>
    <t>Sales - Disposition of Fixed Assets</t>
  </si>
  <si>
    <t>Proceeds of General Capital Asset Dispositions - Sales</t>
  </si>
  <si>
    <t>2014 Municipal Population:</t>
  </si>
  <si>
    <t>Local Fiscal Year Ended September 30, 2015</t>
  </si>
  <si>
    <t>Impact Fees - Residential - Culture / Recreation</t>
  </si>
  <si>
    <t>General Government - Internal Service Fund Fees and Charges</t>
  </si>
  <si>
    <t>Court-Ordered Judgments and Fines - As Decided by County Court Civil</t>
  </si>
  <si>
    <t>2015 Municipal Population:</t>
  </si>
  <si>
    <t>Local Fiscal Year Ended September 30, 2016</t>
  </si>
  <si>
    <t>Other Miscellaneous Revenues - Deferred Compensation Contributions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</si>
  <si>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</si>
  <si>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</si>
  <si>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</si>
  <si>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</si>
  <si>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</si>
  <si>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</si>
  <si>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</si>
  <si>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</si>
  <si>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</si>
  <si>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</si>
  <si>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Special Assessments - Charges for Public Services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</si>
  <si>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</si>
  <si>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</si>
  <si>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</si>
  <si>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</si>
  <si>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</si>
  <si>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</si>
  <si>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</si>
  <si>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</si>
  <si>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</si>
  <si>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Discretionary Surtax on Documents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</si>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</sst>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147</v>
      </c>
      <c r="N4" s="35" t="s">
        <v>9</v>
      </c>
      <c r="O4" s="35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149</v>
      </c>
      <c r="B5" s="26"/>
      <c r="C5" s="26"/>
      <c r="D5" s="27">
        <f>SUM(D6:D15)</f>
        <v>11323867</v>
      </c>
      <c r="E5" s="27">
        <f>SUM(E6:E15)</f>
        <v>638630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11962497</v>
      </c>
      <c r="P5" s="33">
        <f>(O5/P$54)</f>
        <v>991.0112666721895</v>
      </c>
      <c r="Q5" s="6"/>
    </row>
    <row r="6" spans="1:17" ht="15">
      <c r="A6" s="12"/>
      <c r="B6" s="25">
        <v>311</v>
      </c>
      <c r="C6" s="20" t="s">
        <v>2</v>
      </c>
      <c r="D6" s="46">
        <v>8391916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8391916</v>
      </c>
      <c r="P6" s="47">
        <f>(O6/P$54)</f>
        <v>695.2129898102892</v>
      </c>
      <c r="Q6" s="9"/>
    </row>
    <row r="7" spans="1:17" ht="15">
      <c r="A7" s="12"/>
      <c r="B7" s="25">
        <v>312.41</v>
      </c>
      <c r="C7" s="20" t="s">
        <v>150</v>
      </c>
      <c r="D7" s="46">
        <v>174306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174306</v>
      </c>
      <c r="P7" s="47">
        <f>(O7/P$54)</f>
        <v>14.440062960815176</v>
      </c>
      <c r="Q7" s="9"/>
    </row>
    <row r="8" spans="1:17" ht="15">
      <c r="A8" s="12"/>
      <c r="B8" s="25">
        <v>312.43</v>
      </c>
      <c r="C8" s="20" t="s">
        <v>151</v>
      </c>
      <c r="D8" s="46">
        <v>0</v>
      </c>
      <c r="E8" s="46">
        <v>65942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65942</v>
      </c>
      <c r="P8" s="47">
        <f>(O8/P$54)</f>
        <v>5.46284483472786</v>
      </c>
      <c r="Q8" s="9"/>
    </row>
    <row r="9" spans="1:17" ht="15">
      <c r="A9" s="12"/>
      <c r="B9" s="25">
        <v>312.61</v>
      </c>
      <c r="C9" s="20" t="s">
        <v>152</v>
      </c>
      <c r="D9" s="46">
        <v>0</v>
      </c>
      <c r="E9" s="46">
        <v>572261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572261</v>
      </c>
      <c r="P9" s="47">
        <f>(O9/P$54)</f>
        <v>47.40791980780383</v>
      </c>
      <c r="Q9" s="9"/>
    </row>
    <row r="10" spans="1:17" ht="15">
      <c r="A10" s="12"/>
      <c r="B10" s="25">
        <v>314.1</v>
      </c>
      <c r="C10" s="20" t="s">
        <v>10</v>
      </c>
      <c r="D10" s="46">
        <v>1405514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1405514</v>
      </c>
      <c r="P10" s="47">
        <f>(O10/P$54)</f>
        <v>116.4372462927678</v>
      </c>
      <c r="Q10" s="9"/>
    </row>
    <row r="11" spans="1:17" ht="15">
      <c r="A11" s="12"/>
      <c r="B11" s="25">
        <v>314.3</v>
      </c>
      <c r="C11" s="20" t="s">
        <v>11</v>
      </c>
      <c r="D11" s="46">
        <v>0</v>
      </c>
      <c r="E11" s="46">
        <v>427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427</v>
      </c>
      <c r="P11" s="47">
        <f>(O11/P$54)</f>
        <v>0.035374036948057325</v>
      </c>
      <c r="Q11" s="9"/>
    </row>
    <row r="12" spans="1:17" ht="15">
      <c r="A12" s="12"/>
      <c r="B12" s="25">
        <v>314.4</v>
      </c>
      <c r="C12" s="20" t="s">
        <v>12</v>
      </c>
      <c r="D12" s="46">
        <v>51315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51315</v>
      </c>
      <c r="P12" s="47">
        <f>(O12/P$54)</f>
        <v>4.251097672106702</v>
      </c>
      <c r="Q12" s="9"/>
    </row>
    <row r="13" spans="1:17" ht="15">
      <c r="A13" s="12"/>
      <c r="B13" s="25">
        <v>314.9</v>
      </c>
      <c r="C13" s="20" t="s">
        <v>118</v>
      </c>
      <c r="D13" s="46">
        <v>257665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257665</v>
      </c>
      <c r="P13" s="47">
        <f>(O13/P$54)</f>
        <v>21.3457874244056</v>
      </c>
      <c r="Q13" s="9"/>
    </row>
    <row r="14" spans="1:17" ht="15">
      <c r="A14" s="12"/>
      <c r="B14" s="25">
        <v>315.2</v>
      </c>
      <c r="C14" s="20" t="s">
        <v>153</v>
      </c>
      <c r="D14" s="46">
        <v>395366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395366</v>
      </c>
      <c r="P14" s="47">
        <f>(O14/P$54)</f>
        <v>32.75337585949797</v>
      </c>
      <c r="Q14" s="9"/>
    </row>
    <row r="15" spans="1:17" ht="15">
      <c r="A15" s="12"/>
      <c r="B15" s="25">
        <v>316</v>
      </c>
      <c r="C15" s="20" t="s">
        <v>97</v>
      </c>
      <c r="D15" s="46">
        <v>647785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647785</v>
      </c>
      <c r="P15" s="47">
        <f>(O15/P$54)</f>
        <v>53.664567972827435</v>
      </c>
      <c r="Q15" s="9"/>
    </row>
    <row r="16" spans="1:17" ht="15.75">
      <c r="A16" s="29" t="s">
        <v>15</v>
      </c>
      <c r="B16" s="30"/>
      <c r="C16" s="31"/>
      <c r="D16" s="32">
        <f>SUM(D17:D23)</f>
        <v>2010131</v>
      </c>
      <c r="E16" s="32">
        <f>SUM(E17:E23)</f>
        <v>557929</v>
      </c>
      <c r="F16" s="32">
        <f>SUM(F17:F23)</f>
        <v>0</v>
      </c>
      <c r="G16" s="32">
        <f>SUM(G17:G23)</f>
        <v>0</v>
      </c>
      <c r="H16" s="32">
        <f>SUM(H17:H23)</f>
        <v>0</v>
      </c>
      <c r="I16" s="32">
        <f>SUM(I17:I23)</f>
        <v>0</v>
      </c>
      <c r="J16" s="32">
        <f>SUM(J17:J23)</f>
        <v>0</v>
      </c>
      <c r="K16" s="32">
        <f>SUM(K17:K23)</f>
        <v>0</v>
      </c>
      <c r="L16" s="32">
        <f>SUM(L17:L23)</f>
        <v>0</v>
      </c>
      <c r="M16" s="32">
        <f>SUM(M17:M23)</f>
        <v>0</v>
      </c>
      <c r="N16" s="32">
        <f>SUM(N17:N23)</f>
        <v>0</v>
      </c>
      <c r="O16" s="44">
        <f>SUM(D16:N16)</f>
        <v>2568060</v>
      </c>
      <c r="P16" s="45">
        <f>(O16/P$54)</f>
        <v>212.74625134620163</v>
      </c>
      <c r="Q16" s="10"/>
    </row>
    <row r="17" spans="1:17" ht="15">
      <c r="A17" s="12"/>
      <c r="B17" s="25">
        <v>322</v>
      </c>
      <c r="C17" s="20" t="s">
        <v>154</v>
      </c>
      <c r="D17" s="46">
        <v>901083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901083</v>
      </c>
      <c r="P17" s="47">
        <f>(O17/P$54)</f>
        <v>74.64857923949963</v>
      </c>
      <c r="Q17" s="9"/>
    </row>
    <row r="18" spans="1:17" ht="15">
      <c r="A18" s="12"/>
      <c r="B18" s="25">
        <v>323.1</v>
      </c>
      <c r="C18" s="20" t="s">
        <v>16</v>
      </c>
      <c r="D18" s="46">
        <v>1057423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3">SUM(D18:N18)</f>
        <v>1057423</v>
      </c>
      <c r="P18" s="47">
        <f>(O18/P$54)</f>
        <v>87.60028166680473</v>
      </c>
      <c r="Q18" s="9"/>
    </row>
    <row r="19" spans="1:17" ht="15">
      <c r="A19" s="12"/>
      <c r="B19" s="25">
        <v>323.4</v>
      </c>
      <c r="C19" s="20" t="s">
        <v>67</v>
      </c>
      <c r="D19" s="46">
        <v>20175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20175</v>
      </c>
      <c r="P19" s="47">
        <f>(O19/P$54)</f>
        <v>1.6713611134123105</v>
      </c>
      <c r="Q19" s="9"/>
    </row>
    <row r="20" spans="1:17" ht="15">
      <c r="A20" s="12"/>
      <c r="B20" s="25">
        <v>323.9</v>
      </c>
      <c r="C20" s="20" t="s">
        <v>78</v>
      </c>
      <c r="D20" s="46">
        <v>15390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15390</v>
      </c>
      <c r="P20" s="47">
        <f>(O20/P$54)</f>
        <v>1.2749565073316211</v>
      </c>
      <c r="Q20" s="9"/>
    </row>
    <row r="21" spans="1:17" ht="15">
      <c r="A21" s="12"/>
      <c r="B21" s="25">
        <v>324.61</v>
      </c>
      <c r="C21" s="20" t="s">
        <v>126</v>
      </c>
      <c r="D21" s="46">
        <v>0</v>
      </c>
      <c r="E21" s="46">
        <v>193448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193448</v>
      </c>
      <c r="P21" s="47">
        <f>(O21/P$54)</f>
        <v>16.02584707149366</v>
      </c>
      <c r="Q21" s="9"/>
    </row>
    <row r="22" spans="1:17" ht="15">
      <c r="A22" s="12"/>
      <c r="B22" s="25">
        <v>325.2</v>
      </c>
      <c r="C22" s="20" t="s">
        <v>142</v>
      </c>
      <c r="D22" s="46">
        <v>0</v>
      </c>
      <c r="E22" s="46">
        <v>364481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364481</v>
      </c>
      <c r="P22" s="47">
        <f>(O22/P$54)</f>
        <v>30.194764311158977</v>
      </c>
      <c r="Q22" s="9"/>
    </row>
    <row r="23" spans="1:17" ht="15">
      <c r="A23" s="12"/>
      <c r="B23" s="25">
        <v>329.5</v>
      </c>
      <c r="C23" s="20" t="s">
        <v>155</v>
      </c>
      <c r="D23" s="46">
        <v>16060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16060</v>
      </c>
      <c r="P23" s="47">
        <f>(O23/P$54)</f>
        <v>1.3304614365007041</v>
      </c>
      <c r="Q23" s="9"/>
    </row>
    <row r="24" spans="1:17" ht="15.75">
      <c r="A24" s="29" t="s">
        <v>156</v>
      </c>
      <c r="B24" s="30"/>
      <c r="C24" s="31"/>
      <c r="D24" s="32">
        <f>SUM(D25:D32)</f>
        <v>2352417</v>
      </c>
      <c r="E24" s="32">
        <f>SUM(E25:E32)</f>
        <v>1111152</v>
      </c>
      <c r="F24" s="32">
        <f>SUM(F25:F32)</f>
        <v>0</v>
      </c>
      <c r="G24" s="32">
        <f>SUM(G25:G32)</f>
        <v>0</v>
      </c>
      <c r="H24" s="32">
        <f>SUM(H25:H32)</f>
        <v>0</v>
      </c>
      <c r="I24" s="32">
        <f>SUM(I25:I32)</f>
        <v>0</v>
      </c>
      <c r="J24" s="32">
        <f>SUM(J25:J32)</f>
        <v>0</v>
      </c>
      <c r="K24" s="32">
        <f>SUM(K25:K32)</f>
        <v>0</v>
      </c>
      <c r="L24" s="32">
        <f>SUM(L25:L32)</f>
        <v>0</v>
      </c>
      <c r="M24" s="32">
        <f>SUM(M25:M32)</f>
        <v>0</v>
      </c>
      <c r="N24" s="32">
        <f>SUM(N25:N32)</f>
        <v>0</v>
      </c>
      <c r="O24" s="44">
        <f>SUM(D24:N24)</f>
        <v>3463569</v>
      </c>
      <c r="P24" s="45">
        <f>(O24/P$54)</f>
        <v>286.9330627122856</v>
      </c>
      <c r="Q24" s="10"/>
    </row>
    <row r="25" spans="1:17" ht="15">
      <c r="A25" s="12"/>
      <c r="B25" s="25">
        <v>331.1</v>
      </c>
      <c r="C25" s="20" t="s">
        <v>68</v>
      </c>
      <c r="D25" s="46">
        <v>0</v>
      </c>
      <c r="E25" s="46">
        <v>316122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316122</v>
      </c>
      <c r="P25" s="47">
        <f>(O25/P$54)</f>
        <v>26.188551072819152</v>
      </c>
      <c r="Q25" s="9"/>
    </row>
    <row r="26" spans="1:17" ht="15">
      <c r="A26" s="12"/>
      <c r="B26" s="25">
        <v>332</v>
      </c>
      <c r="C26" s="20" t="s">
        <v>143</v>
      </c>
      <c r="D26" s="46">
        <v>847497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847497</v>
      </c>
      <c r="P26" s="47">
        <f>(O26/P$54)</f>
        <v>70.2093447104631</v>
      </c>
      <c r="Q26" s="9"/>
    </row>
    <row r="27" spans="1:17" ht="15">
      <c r="A27" s="12"/>
      <c r="B27" s="25">
        <v>334.1</v>
      </c>
      <c r="C27" s="20" t="s">
        <v>79</v>
      </c>
      <c r="D27" s="46">
        <v>0</v>
      </c>
      <c r="E27" s="46">
        <v>278693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278693</v>
      </c>
      <c r="P27" s="47">
        <f>(O27/P$54)</f>
        <v>23.08781376853616</v>
      </c>
      <c r="Q27" s="9"/>
    </row>
    <row r="28" spans="1:17" ht="15">
      <c r="A28" s="12"/>
      <c r="B28" s="25">
        <v>335.125</v>
      </c>
      <c r="C28" s="20" t="s">
        <v>157</v>
      </c>
      <c r="D28" s="46">
        <v>438953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438953</v>
      </c>
      <c r="P28" s="47">
        <f>(O28/P$54)</f>
        <v>36.36426145306934</v>
      </c>
      <c r="Q28" s="9"/>
    </row>
    <row r="29" spans="1:17" ht="15">
      <c r="A29" s="12"/>
      <c r="B29" s="25">
        <v>335.15</v>
      </c>
      <c r="C29" s="20" t="s">
        <v>99</v>
      </c>
      <c r="D29" s="46">
        <v>12032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12032</v>
      </c>
      <c r="P29" s="47">
        <f>(O29/P$54)</f>
        <v>0.9967691160632922</v>
      </c>
      <c r="Q29" s="9"/>
    </row>
    <row r="30" spans="1:17" ht="15">
      <c r="A30" s="12"/>
      <c r="B30" s="25">
        <v>335.18</v>
      </c>
      <c r="C30" s="20" t="s">
        <v>158</v>
      </c>
      <c r="D30" s="46">
        <v>1036380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1036380</v>
      </c>
      <c r="P30" s="47">
        <f>(O30/P$54)</f>
        <v>85.85701267500622</v>
      </c>
      <c r="Q30" s="9"/>
    </row>
    <row r="31" spans="1:17" ht="15">
      <c r="A31" s="12"/>
      <c r="B31" s="25">
        <v>337.1</v>
      </c>
      <c r="C31" s="20" t="s">
        <v>80</v>
      </c>
      <c r="D31" s="46">
        <v>0</v>
      </c>
      <c r="E31" s="46">
        <v>516337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516337</v>
      </c>
      <c r="P31" s="47">
        <f>(O31/P$54)</f>
        <v>42.774997928920556</v>
      </c>
      <c r="Q31" s="9"/>
    </row>
    <row r="32" spans="1:17" ht="15">
      <c r="A32" s="12"/>
      <c r="B32" s="25">
        <v>338</v>
      </c>
      <c r="C32" s="20" t="s">
        <v>28</v>
      </c>
      <c r="D32" s="46">
        <v>17555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17555</v>
      </c>
      <c r="P32" s="47">
        <f>(O32/P$54)</f>
        <v>1.454311987407837</v>
      </c>
      <c r="Q32" s="9"/>
    </row>
    <row r="33" spans="1:17" ht="15.75">
      <c r="A33" s="29" t="s">
        <v>33</v>
      </c>
      <c r="B33" s="30"/>
      <c r="C33" s="31"/>
      <c r="D33" s="32">
        <f>SUM(D34:D39)</f>
        <v>3370358</v>
      </c>
      <c r="E33" s="32">
        <f>SUM(E34:E39)</f>
        <v>18719</v>
      </c>
      <c r="F33" s="32">
        <f>SUM(F34:F39)</f>
        <v>0</v>
      </c>
      <c r="G33" s="32">
        <f>SUM(G34:G39)</f>
        <v>0</v>
      </c>
      <c r="H33" s="32">
        <f>SUM(H34:H39)</f>
        <v>0</v>
      </c>
      <c r="I33" s="32">
        <f>SUM(I34:I39)</f>
        <v>0</v>
      </c>
      <c r="J33" s="32">
        <f>SUM(J34:J39)</f>
        <v>0</v>
      </c>
      <c r="K33" s="32">
        <f>SUM(K34:K39)</f>
        <v>0</v>
      </c>
      <c r="L33" s="32">
        <f>SUM(L34:L39)</f>
        <v>0</v>
      </c>
      <c r="M33" s="32">
        <f>SUM(M34:M39)</f>
        <v>0</v>
      </c>
      <c r="N33" s="32">
        <f>SUM(N34:N39)</f>
        <v>0</v>
      </c>
      <c r="O33" s="32">
        <f>SUM(D33:N33)</f>
        <v>3389077</v>
      </c>
      <c r="P33" s="45">
        <f>(O33/P$54)</f>
        <v>280.761908706818</v>
      </c>
      <c r="Q33" s="10"/>
    </row>
    <row r="34" spans="1:17" ht="15">
      <c r="A34" s="12"/>
      <c r="B34" s="25">
        <v>341.2</v>
      </c>
      <c r="C34" s="20" t="s">
        <v>127</v>
      </c>
      <c r="D34" s="46">
        <v>104450</v>
      </c>
      <c r="E34" s="46">
        <v>18719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aca="true" t="shared" si="2" ref="O34:O39">SUM(D34:N34)</f>
        <v>123169</v>
      </c>
      <c r="P34" s="47">
        <f>(O34/P$54)</f>
        <v>10.203711374368321</v>
      </c>
      <c r="Q34" s="9"/>
    </row>
    <row r="35" spans="1:17" ht="15">
      <c r="A35" s="12"/>
      <c r="B35" s="25">
        <v>341.9</v>
      </c>
      <c r="C35" s="20" t="s">
        <v>103</v>
      </c>
      <c r="D35" s="46">
        <v>142666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142666</v>
      </c>
      <c r="P35" s="47">
        <f>(O35/P$54)</f>
        <v>11.818904813188635</v>
      </c>
      <c r="Q35" s="9"/>
    </row>
    <row r="36" spans="1:17" ht="15">
      <c r="A36" s="12"/>
      <c r="B36" s="25">
        <v>342.1</v>
      </c>
      <c r="C36" s="20" t="s">
        <v>39</v>
      </c>
      <c r="D36" s="46">
        <v>62460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62460</v>
      </c>
      <c r="P36" s="47">
        <f>(O36/P$54)</f>
        <v>5.174384889404357</v>
      </c>
      <c r="Q36" s="9"/>
    </row>
    <row r="37" spans="1:17" ht="15">
      <c r="A37" s="12"/>
      <c r="B37" s="25">
        <v>343.4</v>
      </c>
      <c r="C37" s="20" t="s">
        <v>40</v>
      </c>
      <c r="D37" s="46">
        <v>682286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682286</v>
      </c>
      <c r="P37" s="47">
        <f>(O37/P$54)</f>
        <v>56.52274045232375</v>
      </c>
      <c r="Q37" s="9"/>
    </row>
    <row r="38" spans="1:17" ht="15">
      <c r="A38" s="12"/>
      <c r="B38" s="25">
        <v>344.5</v>
      </c>
      <c r="C38" s="20" t="s">
        <v>105</v>
      </c>
      <c r="D38" s="46">
        <v>1642204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1642204</v>
      </c>
      <c r="P38" s="47">
        <f>(O38/P$54)</f>
        <v>136.04539806146963</v>
      </c>
      <c r="Q38" s="9"/>
    </row>
    <row r="39" spans="1:17" ht="15">
      <c r="A39" s="12"/>
      <c r="B39" s="25">
        <v>347.2</v>
      </c>
      <c r="C39" s="20" t="s">
        <v>43</v>
      </c>
      <c r="D39" s="46">
        <v>736292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736292</v>
      </c>
      <c r="P39" s="47">
        <f>(O39/P$54)</f>
        <v>60.99676911606329</v>
      </c>
      <c r="Q39" s="9"/>
    </row>
    <row r="40" spans="1:17" ht="15.75">
      <c r="A40" s="29" t="s">
        <v>34</v>
      </c>
      <c r="B40" s="30"/>
      <c r="C40" s="31"/>
      <c r="D40" s="32">
        <f>SUM(D41:D42)</f>
        <v>1278808</v>
      </c>
      <c r="E40" s="32">
        <f>SUM(E41:E42)</f>
        <v>3941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0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SUM(D40:N40)</f>
        <v>1282749</v>
      </c>
      <c r="P40" s="45">
        <f>(O40/P$54)</f>
        <v>106.26700356225665</v>
      </c>
      <c r="Q40" s="10"/>
    </row>
    <row r="41" spans="1:17" ht="15">
      <c r="A41" s="13"/>
      <c r="B41" s="39">
        <v>351.1</v>
      </c>
      <c r="C41" s="21" t="s">
        <v>46</v>
      </c>
      <c r="D41" s="46">
        <v>508486</v>
      </c>
      <c r="E41" s="46">
        <v>3941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512427</v>
      </c>
      <c r="P41" s="47">
        <f>(O41/P$54)</f>
        <v>42.45108110347113</v>
      </c>
      <c r="Q41" s="9"/>
    </row>
    <row r="42" spans="1:17" ht="15">
      <c r="A42" s="13"/>
      <c r="B42" s="39">
        <v>354</v>
      </c>
      <c r="C42" s="21" t="s">
        <v>48</v>
      </c>
      <c r="D42" s="46">
        <v>770322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770322</v>
      </c>
      <c r="P42" s="47">
        <f>(O42/P$54)</f>
        <v>63.81592245878552</v>
      </c>
      <c r="Q42" s="9"/>
    </row>
    <row r="43" spans="1:17" ht="15.75">
      <c r="A43" s="29" t="s">
        <v>3</v>
      </c>
      <c r="B43" s="30"/>
      <c r="C43" s="31"/>
      <c r="D43" s="32">
        <f>SUM(D44:D49)</f>
        <v>871865</v>
      </c>
      <c r="E43" s="32">
        <f>SUM(E44:E49)</f>
        <v>46603</v>
      </c>
      <c r="F43" s="32">
        <f>SUM(F44:F49)</f>
        <v>785540</v>
      </c>
      <c r="G43" s="32">
        <f>SUM(G44:G49)</f>
        <v>0</v>
      </c>
      <c r="H43" s="32">
        <f>SUM(H44:H49)</f>
        <v>0</v>
      </c>
      <c r="I43" s="32">
        <f>SUM(I44:I49)</f>
        <v>0</v>
      </c>
      <c r="J43" s="32">
        <f>SUM(J44:J49)</f>
        <v>0</v>
      </c>
      <c r="K43" s="32">
        <f>SUM(K44:K49)</f>
        <v>13022169</v>
      </c>
      <c r="L43" s="32">
        <f>SUM(L44:L49)</f>
        <v>0</v>
      </c>
      <c r="M43" s="32">
        <f>SUM(M44:M49)</f>
        <v>0</v>
      </c>
      <c r="N43" s="32">
        <f>SUM(N44:N49)</f>
        <v>0</v>
      </c>
      <c r="O43" s="32">
        <f>SUM(D43:N43)</f>
        <v>14726177</v>
      </c>
      <c r="P43" s="45">
        <f>(O43/P$54)</f>
        <v>1219.9633004722061</v>
      </c>
      <c r="Q43" s="10"/>
    </row>
    <row r="44" spans="1:17" ht="15">
      <c r="A44" s="12"/>
      <c r="B44" s="25">
        <v>361.1</v>
      </c>
      <c r="C44" s="20" t="s">
        <v>49</v>
      </c>
      <c r="D44" s="46">
        <v>262653</v>
      </c>
      <c r="E44" s="46">
        <v>45824</v>
      </c>
      <c r="F44" s="46">
        <v>5475</v>
      </c>
      <c r="G44" s="46">
        <v>0</v>
      </c>
      <c r="H44" s="46">
        <v>0</v>
      </c>
      <c r="I44" s="46">
        <v>0</v>
      </c>
      <c r="J44" s="46">
        <v>0</v>
      </c>
      <c r="K44" s="46">
        <v>1085126</v>
      </c>
      <c r="L44" s="46">
        <v>0</v>
      </c>
      <c r="M44" s="46">
        <v>0</v>
      </c>
      <c r="N44" s="46">
        <v>0</v>
      </c>
      <c r="O44" s="46">
        <f>SUM(D44:N44)</f>
        <v>1399078</v>
      </c>
      <c r="P44" s="47">
        <f>(O44/P$54)</f>
        <v>115.90406760003313</v>
      </c>
      <c r="Q44" s="9"/>
    </row>
    <row r="45" spans="1:17" ht="15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10757512</v>
      </c>
      <c r="L45" s="46">
        <v>0</v>
      </c>
      <c r="M45" s="46">
        <v>0</v>
      </c>
      <c r="N45" s="46">
        <v>0</v>
      </c>
      <c r="O45" s="46">
        <f>SUM(D45:N45)</f>
        <v>10757512</v>
      </c>
      <c r="P45" s="47">
        <f>(O45/P$54)</f>
        <v>891.1864799933726</v>
      </c>
      <c r="Q45" s="9"/>
    </row>
    <row r="46" spans="1:17" ht="15">
      <c r="A46" s="12"/>
      <c r="B46" s="25">
        <v>362</v>
      </c>
      <c r="C46" s="20" t="s">
        <v>52</v>
      </c>
      <c r="D46" s="46">
        <v>119050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119050</v>
      </c>
      <c r="P46" s="47">
        <f>(O46/P$54)</f>
        <v>9.862480324745258</v>
      </c>
      <c r="Q46" s="9"/>
    </row>
    <row r="47" spans="1:17" ht="15">
      <c r="A47" s="12"/>
      <c r="B47" s="25">
        <v>366</v>
      </c>
      <c r="C47" s="20" t="s">
        <v>53</v>
      </c>
      <c r="D47" s="46">
        <v>253228</v>
      </c>
      <c r="E47" s="46">
        <v>0</v>
      </c>
      <c r="F47" s="46">
        <v>780065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1033293</v>
      </c>
      <c r="P47" s="47">
        <f>(O47/P$54)</f>
        <v>85.6012757849391</v>
      </c>
      <c r="Q47" s="9"/>
    </row>
    <row r="48" spans="1:17" ht="15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1179531</v>
      </c>
      <c r="L48" s="46">
        <v>0</v>
      </c>
      <c r="M48" s="46">
        <v>0</v>
      </c>
      <c r="N48" s="46">
        <v>0</v>
      </c>
      <c r="O48" s="46">
        <f>SUM(D48:N48)</f>
        <v>1179531</v>
      </c>
      <c r="P48" s="47">
        <f>(O48/P$54)</f>
        <v>97.71609642945903</v>
      </c>
      <c r="Q48" s="9"/>
    </row>
    <row r="49" spans="1:17" ht="15">
      <c r="A49" s="12"/>
      <c r="B49" s="25">
        <v>369.9</v>
      </c>
      <c r="C49" s="20" t="s">
        <v>55</v>
      </c>
      <c r="D49" s="46">
        <v>236934</v>
      </c>
      <c r="E49" s="46">
        <v>779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237713</v>
      </c>
      <c r="P49" s="47">
        <f>(O49/P$54)</f>
        <v>19.69290033965703</v>
      </c>
      <c r="Q49" s="9"/>
    </row>
    <row r="50" spans="1:17" ht="15.75">
      <c r="A50" s="29" t="s">
        <v>35</v>
      </c>
      <c r="B50" s="30"/>
      <c r="C50" s="31"/>
      <c r="D50" s="32">
        <f>SUM(D51:D51)</f>
        <v>583000</v>
      </c>
      <c r="E50" s="32">
        <f>SUM(E51:E51)</f>
        <v>0</v>
      </c>
      <c r="F50" s="32">
        <f>SUM(F51:F51)</f>
        <v>389289</v>
      </c>
      <c r="G50" s="32">
        <f>SUM(G51:G51)</f>
        <v>1570820</v>
      </c>
      <c r="H50" s="32">
        <f>SUM(H51:H51)</f>
        <v>0</v>
      </c>
      <c r="I50" s="32">
        <f>SUM(I51:I51)</f>
        <v>0</v>
      </c>
      <c r="J50" s="32">
        <f>SUM(J51:J51)</f>
        <v>0</v>
      </c>
      <c r="K50" s="32">
        <f>SUM(K51:K51)</f>
        <v>0</v>
      </c>
      <c r="L50" s="32">
        <f>SUM(L51:L51)</f>
        <v>0</v>
      </c>
      <c r="M50" s="32">
        <f>SUM(M51:M51)</f>
        <v>0</v>
      </c>
      <c r="N50" s="32">
        <f>SUM(N51:N51)</f>
        <v>0</v>
      </c>
      <c r="O50" s="32">
        <f>SUM(D50:N50)</f>
        <v>2543109</v>
      </c>
      <c r="P50" s="45">
        <f>(O50/P$54)</f>
        <v>210.67923121530941</v>
      </c>
      <c r="Q50" s="9"/>
    </row>
    <row r="51" spans="1:17" ht="15.75" thickBot="1">
      <c r="A51" s="12"/>
      <c r="B51" s="25">
        <v>381</v>
      </c>
      <c r="C51" s="20" t="s">
        <v>56</v>
      </c>
      <c r="D51" s="46">
        <v>583000</v>
      </c>
      <c r="E51" s="46">
        <v>0</v>
      </c>
      <c r="F51" s="46">
        <v>389289</v>
      </c>
      <c r="G51" s="46">
        <v>1570820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2543109</v>
      </c>
      <c r="P51" s="47">
        <f>(O51/P$54)</f>
        <v>210.67923121530941</v>
      </c>
      <c r="Q51" s="9"/>
    </row>
    <row r="52" spans="1:120" ht="16.5" thickBot="1">
      <c r="A52" s="14" t="s">
        <v>44</v>
      </c>
      <c r="B52" s="23"/>
      <c r="C52" s="22"/>
      <c r="D52" s="15">
        <f>SUM(D5,D16,D24,D33,D40,D43,D50)</f>
        <v>21790446</v>
      </c>
      <c r="E52" s="15">
        <f>SUM(E5,E16,E24,E33,E40,E43,E50)</f>
        <v>2376974</v>
      </c>
      <c r="F52" s="15">
        <f>SUM(F5,F16,F24,F33,F40,F43,F50)</f>
        <v>1174829</v>
      </c>
      <c r="G52" s="15">
        <f>SUM(G5,G16,G24,G33,G40,G43,G50)</f>
        <v>1570820</v>
      </c>
      <c r="H52" s="15">
        <f>SUM(H5,H16,H24,H33,H40,H43,H50)</f>
        <v>0</v>
      </c>
      <c r="I52" s="15">
        <f>SUM(I5,I16,I24,I33,I40,I43,I50)</f>
        <v>0</v>
      </c>
      <c r="J52" s="15">
        <f>SUM(J5,J16,J24,J33,J40,J43,J50)</f>
        <v>0</v>
      </c>
      <c r="K52" s="15">
        <f>SUM(K5,K16,K24,K33,K40,K43,K50)</f>
        <v>13022169</v>
      </c>
      <c r="L52" s="15">
        <f>SUM(L5,L16,L24,L33,L40,L43,L50)</f>
        <v>0</v>
      </c>
      <c r="M52" s="15">
        <f>SUM(M5,M16,M24,M33,M40,M43,M50)</f>
        <v>0</v>
      </c>
      <c r="N52" s="15">
        <f>SUM(N5,N16,N24,N33,N40,N43,N50)</f>
        <v>0</v>
      </c>
      <c r="O52" s="15">
        <f>SUM(D52:N52)</f>
        <v>39935238</v>
      </c>
      <c r="P52" s="38">
        <f>(O52/P$54)</f>
        <v>3308.362024687267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6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6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159</v>
      </c>
      <c r="N54" s="48"/>
      <c r="O54" s="48"/>
      <c r="P54" s="43">
        <v>12071</v>
      </c>
    </row>
    <row r="55" spans="1:16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6" ht="15.75" customHeight="1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sheetProtection/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8287174</v>
      </c>
      <c r="E5" s="27">
        <f t="shared" si="0"/>
        <v>1517692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9804866</v>
      </c>
      <c r="O5" s="33">
        <f aca="true" t="shared" si="1" ref="O5:O52">(N5/O$54)</f>
        <v>722.2205362404243</v>
      </c>
      <c r="P5" s="6"/>
    </row>
    <row r="6" spans="1:16" ht="15">
      <c r="A6" s="12"/>
      <c r="B6" s="25">
        <v>311</v>
      </c>
      <c r="C6" s="20" t="s">
        <v>2</v>
      </c>
      <c r="D6" s="46">
        <v>5625840</v>
      </c>
      <c r="E6" s="46">
        <v>1081767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6707607</v>
      </c>
      <c r="O6" s="47">
        <f t="shared" si="1"/>
        <v>494.0782999410725</v>
      </c>
      <c r="P6" s="9"/>
    </row>
    <row r="7" spans="1:16" ht="15">
      <c r="A7" s="12"/>
      <c r="B7" s="25">
        <v>314.1</v>
      </c>
      <c r="C7" s="20" t="s">
        <v>10</v>
      </c>
      <c r="D7" s="46">
        <v>1166162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1166162</v>
      </c>
      <c r="O7" s="47">
        <f t="shared" si="1"/>
        <v>85.8987919858574</v>
      </c>
      <c r="P7" s="9"/>
    </row>
    <row r="8" spans="1:16" ht="15">
      <c r="A8" s="12"/>
      <c r="B8" s="25">
        <v>314.3</v>
      </c>
      <c r="C8" s="20" t="s">
        <v>11</v>
      </c>
      <c r="D8" s="46">
        <v>149772</v>
      </c>
      <c r="E8" s="46">
        <v>435925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585697</v>
      </c>
      <c r="O8" s="47">
        <f t="shared" si="1"/>
        <v>43.14208898055392</v>
      </c>
      <c r="P8" s="9"/>
    </row>
    <row r="9" spans="1:16" ht="15">
      <c r="A9" s="12"/>
      <c r="B9" s="25">
        <v>314.4</v>
      </c>
      <c r="C9" s="20" t="s">
        <v>12</v>
      </c>
      <c r="D9" s="46">
        <v>48242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48242</v>
      </c>
      <c r="O9" s="47">
        <f t="shared" si="1"/>
        <v>3.5534767236299354</v>
      </c>
      <c r="P9" s="9"/>
    </row>
    <row r="10" spans="1:16" ht="15">
      <c r="A10" s="12"/>
      <c r="B10" s="25">
        <v>315</v>
      </c>
      <c r="C10" s="20" t="s">
        <v>13</v>
      </c>
      <c r="D10" s="46">
        <v>656298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656298</v>
      </c>
      <c r="O10" s="47">
        <f t="shared" si="1"/>
        <v>48.34251620506777</v>
      </c>
      <c r="P10" s="9"/>
    </row>
    <row r="11" spans="1:16" ht="15">
      <c r="A11" s="12"/>
      <c r="B11" s="25">
        <v>316</v>
      </c>
      <c r="C11" s="20" t="s">
        <v>14</v>
      </c>
      <c r="D11" s="46">
        <v>631305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631305</v>
      </c>
      <c r="O11" s="47">
        <f t="shared" si="1"/>
        <v>46.501546847377725</v>
      </c>
      <c r="P11" s="9"/>
    </row>
    <row r="12" spans="1:16" ht="15">
      <c r="A12" s="12"/>
      <c r="B12" s="25">
        <v>319</v>
      </c>
      <c r="C12" s="20" t="s">
        <v>77</v>
      </c>
      <c r="D12" s="46">
        <v>9555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9555</v>
      </c>
      <c r="O12" s="47">
        <f t="shared" si="1"/>
        <v>0.703815556865056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1715134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1715134</v>
      </c>
      <c r="O13" s="45">
        <f t="shared" si="1"/>
        <v>126.33573954036535</v>
      </c>
      <c r="P13" s="10"/>
    </row>
    <row r="14" spans="1:16" ht="15">
      <c r="A14" s="12"/>
      <c r="B14" s="25">
        <v>322</v>
      </c>
      <c r="C14" s="20" t="s">
        <v>0</v>
      </c>
      <c r="D14" s="46">
        <v>624697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624697</v>
      </c>
      <c r="O14" s="47">
        <f t="shared" si="1"/>
        <v>46.0148055391868</v>
      </c>
      <c r="P14" s="9"/>
    </row>
    <row r="15" spans="1:16" ht="15">
      <c r="A15" s="12"/>
      <c r="B15" s="25">
        <v>323.1</v>
      </c>
      <c r="C15" s="20" t="s">
        <v>16</v>
      </c>
      <c r="D15" s="46">
        <v>1018050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1018050</v>
      </c>
      <c r="O15" s="47">
        <f t="shared" si="1"/>
        <v>74.9889510901591</v>
      </c>
      <c r="P15" s="9"/>
    </row>
    <row r="16" spans="1:16" ht="15">
      <c r="A16" s="12"/>
      <c r="B16" s="25">
        <v>323.4</v>
      </c>
      <c r="C16" s="20" t="s">
        <v>67</v>
      </c>
      <c r="D16" s="46">
        <v>29865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29865</v>
      </c>
      <c r="O16" s="47">
        <f t="shared" si="1"/>
        <v>2.1998379493223337</v>
      </c>
      <c r="P16" s="9"/>
    </row>
    <row r="17" spans="1:16" ht="15">
      <c r="A17" s="12"/>
      <c r="B17" s="25">
        <v>329</v>
      </c>
      <c r="C17" s="20" t="s">
        <v>17</v>
      </c>
      <c r="D17" s="46">
        <v>42522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42522</v>
      </c>
      <c r="O17" s="47">
        <f t="shared" si="1"/>
        <v>3.1321449616971124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SUM(D19:D25)</f>
        <v>1320645</v>
      </c>
      <c r="E18" s="32">
        <f t="shared" si="5"/>
        <v>888768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2209413</v>
      </c>
      <c r="O18" s="45">
        <f t="shared" si="1"/>
        <v>162.7440335886859</v>
      </c>
      <c r="P18" s="10"/>
    </row>
    <row r="19" spans="1:16" ht="15">
      <c r="A19" s="12"/>
      <c r="B19" s="25">
        <v>331.39</v>
      </c>
      <c r="C19" s="20" t="s">
        <v>70</v>
      </c>
      <c r="D19" s="46">
        <v>0</v>
      </c>
      <c r="E19" s="46">
        <v>346104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346104</v>
      </c>
      <c r="O19" s="47">
        <f t="shared" si="1"/>
        <v>25.493812610489098</v>
      </c>
      <c r="P19" s="9"/>
    </row>
    <row r="20" spans="1:16" ht="15">
      <c r="A20" s="12"/>
      <c r="B20" s="25">
        <v>335.12</v>
      </c>
      <c r="C20" s="20" t="s">
        <v>21</v>
      </c>
      <c r="D20" s="46">
        <v>359120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359120</v>
      </c>
      <c r="O20" s="47">
        <f t="shared" si="1"/>
        <v>26.45256334708309</v>
      </c>
      <c r="P20" s="9"/>
    </row>
    <row r="21" spans="1:16" ht="15">
      <c r="A21" s="12"/>
      <c r="B21" s="25">
        <v>335.15</v>
      </c>
      <c r="C21" s="20" t="s">
        <v>22</v>
      </c>
      <c r="D21" s="46">
        <v>13794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13794</v>
      </c>
      <c r="O21" s="47">
        <f t="shared" si="1"/>
        <v>1.0160577489687683</v>
      </c>
      <c r="P21" s="9"/>
    </row>
    <row r="22" spans="1:16" ht="15">
      <c r="A22" s="12"/>
      <c r="B22" s="25">
        <v>335.18</v>
      </c>
      <c r="C22" s="20" t="s">
        <v>23</v>
      </c>
      <c r="D22" s="46">
        <v>754768</v>
      </c>
      <c r="E22" s="46">
        <v>403874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1158642</v>
      </c>
      <c r="O22" s="47">
        <f t="shared" si="1"/>
        <v>85.34487330583383</v>
      </c>
      <c r="P22" s="9"/>
    </row>
    <row r="23" spans="1:16" ht="15">
      <c r="A23" s="12"/>
      <c r="B23" s="25">
        <v>335.19</v>
      </c>
      <c r="C23" s="20" t="s">
        <v>85</v>
      </c>
      <c r="D23" s="46">
        <v>177721</v>
      </c>
      <c r="E23" s="46">
        <v>68853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246574</v>
      </c>
      <c r="O23" s="47">
        <f t="shared" si="1"/>
        <v>18.162492634060108</v>
      </c>
      <c r="P23" s="9"/>
    </row>
    <row r="24" spans="1:16" ht="15">
      <c r="A24" s="12"/>
      <c r="B24" s="25">
        <v>337.1</v>
      </c>
      <c r="C24" s="20" t="s">
        <v>80</v>
      </c>
      <c r="D24" s="46">
        <v>0</v>
      </c>
      <c r="E24" s="46">
        <v>69937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69937</v>
      </c>
      <c r="O24" s="47">
        <f t="shared" si="1"/>
        <v>5.15151738361815</v>
      </c>
      <c r="P24" s="9"/>
    </row>
    <row r="25" spans="1:16" ht="15">
      <c r="A25" s="12"/>
      <c r="B25" s="25">
        <v>338</v>
      </c>
      <c r="C25" s="20" t="s">
        <v>28</v>
      </c>
      <c r="D25" s="46">
        <v>15242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15242</v>
      </c>
      <c r="O25" s="47">
        <f t="shared" si="1"/>
        <v>1.1227165586328816</v>
      </c>
      <c r="P25" s="9"/>
    </row>
    <row r="26" spans="1:16" ht="15.75">
      <c r="A26" s="29" t="s">
        <v>33</v>
      </c>
      <c r="B26" s="30"/>
      <c r="C26" s="31"/>
      <c r="D26" s="32">
        <f aca="true" t="shared" si="6" ref="D26:M26">SUM(D27:D36)</f>
        <v>4065036</v>
      </c>
      <c r="E26" s="32">
        <f t="shared" si="6"/>
        <v>24000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4089036</v>
      </c>
      <c r="O26" s="45">
        <f t="shared" si="1"/>
        <v>301.19593400117856</v>
      </c>
      <c r="P26" s="10"/>
    </row>
    <row r="27" spans="1:16" ht="15">
      <c r="A27" s="12"/>
      <c r="B27" s="25">
        <v>341.3</v>
      </c>
      <c r="C27" s="20" t="s">
        <v>37</v>
      </c>
      <c r="D27" s="46">
        <v>51521</v>
      </c>
      <c r="E27" s="46">
        <v>24000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6">SUM(D27:M27)</f>
        <v>75521</v>
      </c>
      <c r="O27" s="47">
        <f t="shared" si="1"/>
        <v>5.562831467295227</v>
      </c>
      <c r="P27" s="9"/>
    </row>
    <row r="28" spans="1:16" ht="15">
      <c r="A28" s="12"/>
      <c r="B28" s="25">
        <v>341.9</v>
      </c>
      <c r="C28" s="20" t="s">
        <v>38</v>
      </c>
      <c r="D28" s="46">
        <v>215759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215759</v>
      </c>
      <c r="O28" s="47">
        <f t="shared" si="1"/>
        <v>15.892678255745434</v>
      </c>
      <c r="P28" s="9"/>
    </row>
    <row r="29" spans="1:16" ht="15">
      <c r="A29" s="12"/>
      <c r="B29" s="25">
        <v>342.1</v>
      </c>
      <c r="C29" s="20" t="s">
        <v>39</v>
      </c>
      <c r="D29" s="46">
        <v>39583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39583</v>
      </c>
      <c r="O29" s="47">
        <f t="shared" si="1"/>
        <v>2.9156599882144962</v>
      </c>
      <c r="P29" s="9"/>
    </row>
    <row r="30" spans="1:16" ht="15">
      <c r="A30" s="12"/>
      <c r="B30" s="25">
        <v>342.9</v>
      </c>
      <c r="C30" s="20" t="s">
        <v>72</v>
      </c>
      <c r="D30" s="46">
        <v>29779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29779</v>
      </c>
      <c r="O30" s="47">
        <f t="shared" si="1"/>
        <v>2.1935032410135533</v>
      </c>
      <c r="P30" s="9"/>
    </row>
    <row r="31" spans="1:16" ht="15">
      <c r="A31" s="12"/>
      <c r="B31" s="25">
        <v>343.4</v>
      </c>
      <c r="C31" s="20" t="s">
        <v>40</v>
      </c>
      <c r="D31" s="46">
        <v>524590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524590</v>
      </c>
      <c r="O31" s="47">
        <f t="shared" si="1"/>
        <v>38.64098408956983</v>
      </c>
      <c r="P31" s="9"/>
    </row>
    <row r="32" spans="1:16" ht="15">
      <c r="A32" s="12"/>
      <c r="B32" s="25">
        <v>344.5</v>
      </c>
      <c r="C32" s="20" t="s">
        <v>42</v>
      </c>
      <c r="D32" s="46">
        <v>2297333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2297333</v>
      </c>
      <c r="O32" s="47">
        <f t="shared" si="1"/>
        <v>169.22016794342957</v>
      </c>
      <c r="P32" s="9"/>
    </row>
    <row r="33" spans="1:16" ht="15">
      <c r="A33" s="12"/>
      <c r="B33" s="25">
        <v>344.9</v>
      </c>
      <c r="C33" s="20" t="s">
        <v>86</v>
      </c>
      <c r="D33" s="46">
        <v>672847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672847</v>
      </c>
      <c r="O33" s="47">
        <f t="shared" si="1"/>
        <v>49.56150559811432</v>
      </c>
      <c r="P33" s="9"/>
    </row>
    <row r="34" spans="1:16" ht="15">
      <c r="A34" s="12"/>
      <c r="B34" s="25">
        <v>347.2</v>
      </c>
      <c r="C34" s="20" t="s">
        <v>43</v>
      </c>
      <c r="D34" s="46">
        <v>177145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177145</v>
      </c>
      <c r="O34" s="47">
        <f t="shared" si="1"/>
        <v>13.048394225103124</v>
      </c>
      <c r="P34" s="9"/>
    </row>
    <row r="35" spans="1:16" ht="15">
      <c r="A35" s="12"/>
      <c r="B35" s="25">
        <v>347.5</v>
      </c>
      <c r="C35" s="20" t="s">
        <v>87</v>
      </c>
      <c r="D35" s="46">
        <v>52779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52779</v>
      </c>
      <c r="O35" s="47">
        <f t="shared" si="1"/>
        <v>3.8876694166175603</v>
      </c>
      <c r="P35" s="9"/>
    </row>
    <row r="36" spans="1:16" ht="15">
      <c r="A36" s="12"/>
      <c r="B36" s="25">
        <v>347.9</v>
      </c>
      <c r="C36" s="20" t="s">
        <v>88</v>
      </c>
      <c r="D36" s="46">
        <v>3700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3700</v>
      </c>
      <c r="O36" s="47">
        <f t="shared" si="1"/>
        <v>0.27253977607542723</v>
      </c>
      <c r="P36" s="9"/>
    </row>
    <row r="37" spans="1:16" ht="15.75">
      <c r="A37" s="29" t="s">
        <v>34</v>
      </c>
      <c r="B37" s="30"/>
      <c r="C37" s="31"/>
      <c r="D37" s="32">
        <f aca="true" t="shared" si="8" ref="D37:M37">SUM(D38:D40)</f>
        <v>187560</v>
      </c>
      <c r="E37" s="32">
        <f t="shared" si="8"/>
        <v>1756708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2">SUM(D37:M37)</f>
        <v>1944268</v>
      </c>
      <c r="O37" s="45">
        <f t="shared" si="1"/>
        <v>143.213612256924</v>
      </c>
      <c r="P37" s="10"/>
    </row>
    <row r="38" spans="1:16" ht="15">
      <c r="A38" s="13"/>
      <c r="B38" s="39">
        <v>351.5</v>
      </c>
      <c r="C38" s="21" t="s">
        <v>89</v>
      </c>
      <c r="D38" s="46">
        <v>111280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111280</v>
      </c>
      <c r="O38" s="47">
        <f t="shared" si="1"/>
        <v>8.196817913965821</v>
      </c>
      <c r="P38" s="9"/>
    </row>
    <row r="39" spans="1:16" ht="15">
      <c r="A39" s="13"/>
      <c r="B39" s="39">
        <v>351.9</v>
      </c>
      <c r="C39" s="21" t="s">
        <v>90</v>
      </c>
      <c r="D39" s="46">
        <v>0</v>
      </c>
      <c r="E39" s="46">
        <v>1756708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1756708</v>
      </c>
      <c r="O39" s="47">
        <f t="shared" si="1"/>
        <v>129.398055391868</v>
      </c>
      <c r="P39" s="9"/>
    </row>
    <row r="40" spans="1:16" ht="15">
      <c r="A40" s="13"/>
      <c r="B40" s="39">
        <v>354</v>
      </c>
      <c r="C40" s="21" t="s">
        <v>48</v>
      </c>
      <c r="D40" s="46">
        <v>76280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76280</v>
      </c>
      <c r="O40" s="47">
        <f t="shared" si="1"/>
        <v>5.618738951090159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SUM(D42:D49)</f>
        <v>621805</v>
      </c>
      <c r="E41" s="32">
        <f t="shared" si="10"/>
        <v>130993</v>
      </c>
      <c r="F41" s="32">
        <f t="shared" si="10"/>
        <v>893283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5782149</v>
      </c>
      <c r="L41" s="32">
        <f t="shared" si="10"/>
        <v>0</v>
      </c>
      <c r="M41" s="32">
        <f t="shared" si="10"/>
        <v>0</v>
      </c>
      <c r="N41" s="32">
        <f t="shared" si="9"/>
        <v>7428230</v>
      </c>
      <c r="O41" s="45">
        <f t="shared" si="1"/>
        <v>547.158956982911</v>
      </c>
      <c r="P41" s="10"/>
    </row>
    <row r="42" spans="1:16" ht="15">
      <c r="A42" s="12"/>
      <c r="B42" s="25">
        <v>361.1</v>
      </c>
      <c r="C42" s="20" t="s">
        <v>49</v>
      </c>
      <c r="D42" s="46">
        <v>129365</v>
      </c>
      <c r="E42" s="46">
        <v>51397</v>
      </c>
      <c r="F42" s="46">
        <v>311</v>
      </c>
      <c r="G42" s="46">
        <v>0</v>
      </c>
      <c r="H42" s="46">
        <v>0</v>
      </c>
      <c r="I42" s="46">
        <v>0</v>
      </c>
      <c r="J42" s="46">
        <v>0</v>
      </c>
      <c r="K42" s="46">
        <v>438108</v>
      </c>
      <c r="L42" s="46">
        <v>0</v>
      </c>
      <c r="M42" s="46">
        <v>0</v>
      </c>
      <c r="N42" s="46">
        <f t="shared" si="9"/>
        <v>619181</v>
      </c>
      <c r="O42" s="47">
        <f t="shared" si="1"/>
        <v>45.608500294637594</v>
      </c>
      <c r="P42" s="9"/>
    </row>
    <row r="43" spans="1:16" ht="15">
      <c r="A43" s="12"/>
      <c r="B43" s="25">
        <v>361.3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3436380</v>
      </c>
      <c r="L43" s="46">
        <v>0</v>
      </c>
      <c r="M43" s="46">
        <v>0</v>
      </c>
      <c r="N43" s="46">
        <f aca="true" t="shared" si="11" ref="N43:N49">SUM(D43:M43)</f>
        <v>3436380</v>
      </c>
      <c r="O43" s="47">
        <f t="shared" si="1"/>
        <v>253.12168532704774</v>
      </c>
      <c r="P43" s="9"/>
    </row>
    <row r="44" spans="1:16" ht="15">
      <c r="A44" s="12"/>
      <c r="B44" s="25">
        <v>362</v>
      </c>
      <c r="C44" s="20" t="s">
        <v>52</v>
      </c>
      <c r="D44" s="46">
        <v>196834</v>
      </c>
      <c r="E44" s="46">
        <v>31149</v>
      </c>
      <c r="F44" s="46">
        <v>750054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978037</v>
      </c>
      <c r="O44" s="47">
        <f t="shared" si="1"/>
        <v>72.04161756040071</v>
      </c>
      <c r="P44" s="9"/>
    </row>
    <row r="45" spans="1:16" ht="15">
      <c r="A45" s="12"/>
      <c r="B45" s="25">
        <v>365</v>
      </c>
      <c r="C45" s="20" t="s">
        <v>91</v>
      </c>
      <c r="D45" s="46">
        <v>23955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23955</v>
      </c>
      <c r="O45" s="47">
        <f t="shared" si="1"/>
        <v>1.764510901591043</v>
      </c>
      <c r="P45" s="9"/>
    </row>
    <row r="46" spans="1:16" ht="15">
      <c r="A46" s="12"/>
      <c r="B46" s="25">
        <v>366</v>
      </c>
      <c r="C46" s="20" t="s">
        <v>53</v>
      </c>
      <c r="D46" s="46">
        <v>47929</v>
      </c>
      <c r="E46" s="46">
        <v>0</v>
      </c>
      <c r="F46" s="46">
        <v>142918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190847</v>
      </c>
      <c r="O46" s="47">
        <f t="shared" si="1"/>
        <v>14.057675309369476</v>
      </c>
      <c r="P46" s="9"/>
    </row>
    <row r="47" spans="1:16" ht="15">
      <c r="A47" s="12"/>
      <c r="B47" s="25">
        <v>368</v>
      </c>
      <c r="C47" s="20" t="s">
        <v>54</v>
      </c>
      <c r="D47" s="46">
        <v>84837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1907661</v>
      </c>
      <c r="L47" s="46">
        <v>0</v>
      </c>
      <c r="M47" s="46">
        <v>0</v>
      </c>
      <c r="N47" s="46">
        <f t="shared" si="11"/>
        <v>1992498</v>
      </c>
      <c r="O47" s="47">
        <f t="shared" si="1"/>
        <v>146.76620506776663</v>
      </c>
      <c r="P47" s="9"/>
    </row>
    <row r="48" spans="1:16" ht="15">
      <c r="A48" s="12"/>
      <c r="B48" s="25">
        <v>369.3</v>
      </c>
      <c r="C48" s="20" t="s">
        <v>73</v>
      </c>
      <c r="D48" s="46">
        <v>48051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48051</v>
      </c>
      <c r="O48" s="47">
        <f t="shared" si="1"/>
        <v>3.539407778432528</v>
      </c>
      <c r="P48" s="9"/>
    </row>
    <row r="49" spans="1:16" ht="15">
      <c r="A49" s="12"/>
      <c r="B49" s="25">
        <v>369.9</v>
      </c>
      <c r="C49" s="20" t="s">
        <v>55</v>
      </c>
      <c r="D49" s="46">
        <v>90834</v>
      </c>
      <c r="E49" s="46">
        <v>48447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139281</v>
      </c>
      <c r="O49" s="47">
        <f t="shared" si="1"/>
        <v>10.259354743665291</v>
      </c>
      <c r="P49" s="9"/>
    </row>
    <row r="50" spans="1:16" ht="15.75">
      <c r="A50" s="29" t="s">
        <v>35</v>
      </c>
      <c r="B50" s="30"/>
      <c r="C50" s="31"/>
      <c r="D50" s="32">
        <f aca="true" t="shared" si="12" ref="D50:M50">SUM(D51:D51)</f>
        <v>300000</v>
      </c>
      <c r="E50" s="32">
        <f t="shared" si="12"/>
        <v>0</v>
      </c>
      <c r="F50" s="32">
        <f t="shared" si="12"/>
        <v>682550</v>
      </c>
      <c r="G50" s="32">
        <f t="shared" si="12"/>
        <v>1376582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2359132</v>
      </c>
      <c r="O50" s="45">
        <f t="shared" si="1"/>
        <v>173.77224513847966</v>
      </c>
      <c r="P50" s="9"/>
    </row>
    <row r="51" spans="1:16" ht="15.75" thickBot="1">
      <c r="A51" s="12"/>
      <c r="B51" s="25">
        <v>381</v>
      </c>
      <c r="C51" s="20" t="s">
        <v>56</v>
      </c>
      <c r="D51" s="46">
        <v>300000</v>
      </c>
      <c r="E51" s="46">
        <v>0</v>
      </c>
      <c r="F51" s="46">
        <v>682550</v>
      </c>
      <c r="G51" s="46">
        <v>1376582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2359132</v>
      </c>
      <c r="O51" s="47">
        <f t="shared" si="1"/>
        <v>173.77224513847966</v>
      </c>
      <c r="P51" s="9"/>
    </row>
    <row r="52" spans="1:119" ht="16.5" thickBot="1">
      <c r="A52" s="14" t="s">
        <v>44</v>
      </c>
      <c r="B52" s="23"/>
      <c r="C52" s="22"/>
      <c r="D52" s="15">
        <f aca="true" t="shared" si="13" ref="D52:M52">SUM(D5,D13,D18,D26,D37,D41,D50)</f>
        <v>16497354</v>
      </c>
      <c r="E52" s="15">
        <f t="shared" si="13"/>
        <v>4318161</v>
      </c>
      <c r="F52" s="15">
        <f t="shared" si="13"/>
        <v>1575833</v>
      </c>
      <c r="G52" s="15">
        <f t="shared" si="13"/>
        <v>1376582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5782149</v>
      </c>
      <c r="L52" s="15">
        <f t="shared" si="13"/>
        <v>0</v>
      </c>
      <c r="M52" s="15">
        <f t="shared" si="13"/>
        <v>0</v>
      </c>
      <c r="N52" s="15">
        <f>SUM(D52:M52)</f>
        <v>29550079</v>
      </c>
      <c r="O52" s="38">
        <f t="shared" si="1"/>
        <v>2176.6410577489687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92</v>
      </c>
      <c r="M54" s="48"/>
      <c r="N54" s="48"/>
      <c r="O54" s="43">
        <v>13576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8469967</v>
      </c>
      <c r="E5" s="27">
        <f t="shared" si="0"/>
        <v>1292225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9762192</v>
      </c>
      <c r="O5" s="33">
        <f aca="true" t="shared" si="1" ref="O5:O36">(N5/O$57)</f>
        <v>789.6297015287552</v>
      </c>
      <c r="P5" s="6"/>
    </row>
    <row r="6" spans="1:16" ht="15">
      <c r="A6" s="12"/>
      <c r="B6" s="25">
        <v>311</v>
      </c>
      <c r="C6" s="20" t="s">
        <v>2</v>
      </c>
      <c r="D6" s="46">
        <v>5822401</v>
      </c>
      <c r="E6" s="46">
        <v>1292225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7114626</v>
      </c>
      <c r="O6" s="47">
        <f t="shared" si="1"/>
        <v>575.4773113322009</v>
      </c>
      <c r="P6" s="9"/>
    </row>
    <row r="7" spans="1:16" ht="15">
      <c r="A7" s="12"/>
      <c r="B7" s="25">
        <v>314.1</v>
      </c>
      <c r="C7" s="20" t="s">
        <v>10</v>
      </c>
      <c r="D7" s="46">
        <v>1136433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1136433</v>
      </c>
      <c r="O7" s="47">
        <f t="shared" si="1"/>
        <v>91.9221062848823</v>
      </c>
      <c r="P7" s="9"/>
    </row>
    <row r="8" spans="1:16" ht="15">
      <c r="A8" s="12"/>
      <c r="B8" s="25">
        <v>314.3</v>
      </c>
      <c r="C8" s="20" t="s">
        <v>11</v>
      </c>
      <c r="D8" s="46">
        <v>162949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162949</v>
      </c>
      <c r="O8" s="47">
        <f t="shared" si="1"/>
        <v>13.180376931165574</v>
      </c>
      <c r="P8" s="9"/>
    </row>
    <row r="9" spans="1:16" ht="15">
      <c r="A9" s="12"/>
      <c r="B9" s="25">
        <v>314.4</v>
      </c>
      <c r="C9" s="20" t="s">
        <v>12</v>
      </c>
      <c r="D9" s="46">
        <v>40977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40977</v>
      </c>
      <c r="O9" s="47">
        <f t="shared" si="1"/>
        <v>3.3144867750545983</v>
      </c>
      <c r="P9" s="9"/>
    </row>
    <row r="10" spans="1:16" ht="15">
      <c r="A10" s="12"/>
      <c r="B10" s="25">
        <v>315</v>
      </c>
      <c r="C10" s="20" t="s">
        <v>13</v>
      </c>
      <c r="D10" s="46">
        <v>701153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701153</v>
      </c>
      <c r="O10" s="47">
        <f t="shared" si="1"/>
        <v>56.71382350562161</v>
      </c>
      <c r="P10" s="9"/>
    </row>
    <row r="11" spans="1:16" ht="15">
      <c r="A11" s="12"/>
      <c r="B11" s="25">
        <v>316</v>
      </c>
      <c r="C11" s="20" t="s">
        <v>14</v>
      </c>
      <c r="D11" s="46">
        <v>586979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586979</v>
      </c>
      <c r="O11" s="47">
        <f t="shared" si="1"/>
        <v>47.47868640297662</v>
      </c>
      <c r="P11" s="9"/>
    </row>
    <row r="12" spans="1:16" ht="15">
      <c r="A12" s="12"/>
      <c r="B12" s="25">
        <v>319</v>
      </c>
      <c r="C12" s="20" t="s">
        <v>77</v>
      </c>
      <c r="D12" s="46">
        <v>19075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19075</v>
      </c>
      <c r="O12" s="47">
        <f t="shared" si="1"/>
        <v>1.5429102968535144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2037141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2037141</v>
      </c>
      <c r="O13" s="45">
        <f t="shared" si="1"/>
        <v>164.77723853433633</v>
      </c>
      <c r="P13" s="10"/>
    </row>
    <row r="14" spans="1:16" ht="15">
      <c r="A14" s="12"/>
      <c r="B14" s="25">
        <v>322</v>
      </c>
      <c r="C14" s="20" t="s">
        <v>0</v>
      </c>
      <c r="D14" s="46">
        <v>922667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922667</v>
      </c>
      <c r="O14" s="47">
        <f t="shared" si="1"/>
        <v>74.63131925907952</v>
      </c>
      <c r="P14" s="9"/>
    </row>
    <row r="15" spans="1:16" ht="15">
      <c r="A15" s="12"/>
      <c r="B15" s="25">
        <v>323.1</v>
      </c>
      <c r="C15" s="20" t="s">
        <v>16</v>
      </c>
      <c r="D15" s="46">
        <v>1036304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1036304</v>
      </c>
      <c r="O15" s="47">
        <f t="shared" si="1"/>
        <v>83.82302030251557</v>
      </c>
      <c r="P15" s="9"/>
    </row>
    <row r="16" spans="1:16" ht="15">
      <c r="A16" s="12"/>
      <c r="B16" s="25">
        <v>323.4</v>
      </c>
      <c r="C16" s="20" t="s">
        <v>67</v>
      </c>
      <c r="D16" s="46">
        <v>30013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30013</v>
      </c>
      <c r="O16" s="47">
        <f t="shared" si="1"/>
        <v>2.427647011243226</v>
      </c>
      <c r="P16" s="9"/>
    </row>
    <row r="17" spans="1:16" ht="15">
      <c r="A17" s="12"/>
      <c r="B17" s="25">
        <v>323.9</v>
      </c>
      <c r="C17" s="20" t="s">
        <v>78</v>
      </c>
      <c r="D17" s="46">
        <v>6833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6833</v>
      </c>
      <c r="O17" s="47">
        <f t="shared" si="1"/>
        <v>0.5526975653158619</v>
      </c>
      <c r="P17" s="9"/>
    </row>
    <row r="18" spans="1:16" ht="15">
      <c r="A18" s="12"/>
      <c r="B18" s="25">
        <v>329</v>
      </c>
      <c r="C18" s="20" t="s">
        <v>17</v>
      </c>
      <c r="D18" s="46">
        <v>41324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41324</v>
      </c>
      <c r="O18" s="47">
        <f t="shared" si="1"/>
        <v>3.342554396182156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SUM(D20:D30)</f>
        <v>1230477</v>
      </c>
      <c r="E19" s="32">
        <f t="shared" si="5"/>
        <v>1451559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2682036</v>
      </c>
      <c r="O19" s="45">
        <f t="shared" si="1"/>
        <v>216.94054841057996</v>
      </c>
      <c r="P19" s="10"/>
    </row>
    <row r="20" spans="1:16" ht="15">
      <c r="A20" s="12"/>
      <c r="B20" s="25">
        <v>331.1</v>
      </c>
      <c r="C20" s="20" t="s">
        <v>68</v>
      </c>
      <c r="D20" s="46">
        <v>21859</v>
      </c>
      <c r="E20" s="46">
        <v>128759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150618</v>
      </c>
      <c r="O20" s="47">
        <f t="shared" si="1"/>
        <v>12.182965299684543</v>
      </c>
      <c r="P20" s="9"/>
    </row>
    <row r="21" spans="1:16" ht="15">
      <c r="A21" s="12"/>
      <c r="B21" s="25">
        <v>331.2</v>
      </c>
      <c r="C21" s="20" t="s">
        <v>69</v>
      </c>
      <c r="D21" s="46">
        <v>0</v>
      </c>
      <c r="E21" s="46">
        <v>4132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4132</v>
      </c>
      <c r="O21" s="47">
        <f t="shared" si="1"/>
        <v>0.33422308501172854</v>
      </c>
      <c r="P21" s="9"/>
    </row>
    <row r="22" spans="1:16" ht="15">
      <c r="A22" s="12"/>
      <c r="B22" s="25">
        <v>331.39</v>
      </c>
      <c r="C22" s="20" t="s">
        <v>70</v>
      </c>
      <c r="D22" s="46">
        <v>0</v>
      </c>
      <c r="E22" s="46">
        <v>69909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69909</v>
      </c>
      <c r="O22" s="47">
        <f t="shared" si="1"/>
        <v>5.6546954622664405</v>
      </c>
      <c r="P22" s="9"/>
    </row>
    <row r="23" spans="1:16" ht="15">
      <c r="A23" s="12"/>
      <c r="B23" s="25">
        <v>334.1</v>
      </c>
      <c r="C23" s="20" t="s">
        <v>79</v>
      </c>
      <c r="D23" s="46">
        <v>0</v>
      </c>
      <c r="E23" s="46">
        <v>9863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9863</v>
      </c>
      <c r="O23" s="47">
        <f t="shared" si="1"/>
        <v>0.7977837094556337</v>
      </c>
      <c r="P23" s="9"/>
    </row>
    <row r="24" spans="1:16" ht="15">
      <c r="A24" s="12"/>
      <c r="B24" s="25">
        <v>334.36</v>
      </c>
      <c r="C24" s="20" t="s">
        <v>19</v>
      </c>
      <c r="D24" s="46">
        <v>0</v>
      </c>
      <c r="E24" s="46">
        <v>579098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579098</v>
      </c>
      <c r="O24" s="47">
        <f t="shared" si="1"/>
        <v>46.841219768664565</v>
      </c>
      <c r="P24" s="9"/>
    </row>
    <row r="25" spans="1:16" ht="15">
      <c r="A25" s="12"/>
      <c r="B25" s="25">
        <v>335.12</v>
      </c>
      <c r="C25" s="20" t="s">
        <v>21</v>
      </c>
      <c r="D25" s="46">
        <v>534300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534300</v>
      </c>
      <c r="O25" s="47">
        <f t="shared" si="1"/>
        <v>43.217665615141954</v>
      </c>
      <c r="P25" s="9"/>
    </row>
    <row r="26" spans="1:16" ht="15">
      <c r="A26" s="12"/>
      <c r="B26" s="25">
        <v>335.15</v>
      </c>
      <c r="C26" s="20" t="s">
        <v>22</v>
      </c>
      <c r="D26" s="46">
        <v>15889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15889</v>
      </c>
      <c r="O26" s="47">
        <f t="shared" si="1"/>
        <v>1.2852058561837743</v>
      </c>
      <c r="P26" s="9"/>
    </row>
    <row r="27" spans="1:16" ht="15">
      <c r="A27" s="12"/>
      <c r="B27" s="25">
        <v>335.18</v>
      </c>
      <c r="C27" s="20" t="s">
        <v>23</v>
      </c>
      <c r="D27" s="46">
        <v>642949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642949</v>
      </c>
      <c r="O27" s="47">
        <f t="shared" si="1"/>
        <v>52.0059047156839</v>
      </c>
      <c r="P27" s="9"/>
    </row>
    <row r="28" spans="1:16" ht="15">
      <c r="A28" s="12"/>
      <c r="B28" s="25">
        <v>337.1</v>
      </c>
      <c r="C28" s="20" t="s">
        <v>80</v>
      </c>
      <c r="D28" s="46">
        <v>0</v>
      </c>
      <c r="E28" s="46">
        <v>150900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150900</v>
      </c>
      <c r="O28" s="47">
        <f t="shared" si="1"/>
        <v>12.205775297257947</v>
      </c>
      <c r="P28" s="9"/>
    </row>
    <row r="29" spans="1:16" ht="15">
      <c r="A29" s="12"/>
      <c r="B29" s="25">
        <v>337.6</v>
      </c>
      <c r="C29" s="20" t="s">
        <v>27</v>
      </c>
      <c r="D29" s="46">
        <v>0</v>
      </c>
      <c r="E29" s="46">
        <v>57389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57389</v>
      </c>
      <c r="O29" s="47">
        <f t="shared" si="1"/>
        <v>4.641996279220254</v>
      </c>
      <c r="P29" s="9"/>
    </row>
    <row r="30" spans="1:16" ht="15">
      <c r="A30" s="12"/>
      <c r="B30" s="25">
        <v>338</v>
      </c>
      <c r="C30" s="20" t="s">
        <v>28</v>
      </c>
      <c r="D30" s="46">
        <v>15480</v>
      </c>
      <c r="E30" s="46">
        <v>451509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466989</v>
      </c>
      <c r="O30" s="47">
        <f t="shared" si="1"/>
        <v>37.77311332200922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SUM(D32:D39)</f>
        <v>3926240</v>
      </c>
      <c r="E31" s="32">
        <f t="shared" si="6"/>
        <v>473020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4399260</v>
      </c>
      <c r="O31" s="45">
        <f t="shared" si="1"/>
        <v>355.8408153360835</v>
      </c>
      <c r="P31" s="10"/>
    </row>
    <row r="32" spans="1:16" ht="15">
      <c r="A32" s="12"/>
      <c r="B32" s="25">
        <v>341.2</v>
      </c>
      <c r="C32" s="20" t="s">
        <v>36</v>
      </c>
      <c r="D32" s="46">
        <v>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7500</v>
      </c>
      <c r="O32" s="47">
        <f t="shared" si="1"/>
        <v>0.6066488716330988</v>
      </c>
      <c r="P32" s="9"/>
    </row>
    <row r="33" spans="1:16" ht="15">
      <c r="A33" s="12"/>
      <c r="B33" s="25">
        <v>341.3</v>
      </c>
      <c r="C33" s="20" t="s">
        <v>37</v>
      </c>
      <c r="D33" s="46">
        <v>170133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170133</v>
      </c>
      <c r="O33" s="47">
        <f t="shared" si="1"/>
        <v>13.761465663673865</v>
      </c>
      <c r="P33" s="9"/>
    </row>
    <row r="34" spans="1:16" ht="15">
      <c r="A34" s="12"/>
      <c r="B34" s="25">
        <v>341.9</v>
      </c>
      <c r="C34" s="20" t="s">
        <v>38</v>
      </c>
      <c r="D34" s="46">
        <v>123511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123511</v>
      </c>
      <c r="O34" s="47">
        <f t="shared" si="1"/>
        <v>9.990374504570088</v>
      </c>
      <c r="P34" s="9"/>
    </row>
    <row r="35" spans="1:16" ht="15">
      <c r="A35" s="12"/>
      <c r="B35" s="25">
        <v>342.1</v>
      </c>
      <c r="C35" s="20" t="s">
        <v>39</v>
      </c>
      <c r="D35" s="46">
        <v>32724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32724</v>
      </c>
      <c r="O35" s="47">
        <f t="shared" si="1"/>
        <v>2.6469303567095364</v>
      </c>
      <c r="P35" s="9"/>
    </row>
    <row r="36" spans="1:16" ht="15">
      <c r="A36" s="12"/>
      <c r="B36" s="25">
        <v>342.4</v>
      </c>
      <c r="C36" s="20" t="s">
        <v>81</v>
      </c>
      <c r="D36" s="46">
        <v>573772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573772</v>
      </c>
      <c r="O36" s="47">
        <f t="shared" si="1"/>
        <v>46.41041818328885</v>
      </c>
      <c r="P36" s="9"/>
    </row>
    <row r="37" spans="1:16" ht="15">
      <c r="A37" s="12"/>
      <c r="B37" s="25">
        <v>343.9</v>
      </c>
      <c r="C37" s="20" t="s">
        <v>41</v>
      </c>
      <c r="D37" s="46">
        <v>27768</v>
      </c>
      <c r="E37" s="46">
        <v>473020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500788</v>
      </c>
      <c r="O37" s="47">
        <f aca="true" t="shared" si="8" ref="O37:O55">(N37/O$57)</f>
        <v>40.50699668365284</v>
      </c>
      <c r="P37" s="9"/>
    </row>
    <row r="38" spans="1:16" ht="15">
      <c r="A38" s="12"/>
      <c r="B38" s="25">
        <v>344.5</v>
      </c>
      <c r="C38" s="20" t="s">
        <v>42</v>
      </c>
      <c r="D38" s="46">
        <v>2791685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2791685</v>
      </c>
      <c r="O38" s="47">
        <f t="shared" si="8"/>
        <v>225.80967402733964</v>
      </c>
      <c r="P38" s="9"/>
    </row>
    <row r="39" spans="1:16" ht="15">
      <c r="A39" s="12"/>
      <c r="B39" s="25">
        <v>347.2</v>
      </c>
      <c r="C39" s="20" t="s">
        <v>43</v>
      </c>
      <c r="D39" s="46">
        <v>199147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199147</v>
      </c>
      <c r="O39" s="47">
        <f t="shared" si="8"/>
        <v>16.10830704521556</v>
      </c>
      <c r="P39" s="9"/>
    </row>
    <row r="40" spans="1:16" ht="15.75">
      <c r="A40" s="29" t="s">
        <v>34</v>
      </c>
      <c r="B40" s="30"/>
      <c r="C40" s="31"/>
      <c r="D40" s="32">
        <f aca="true" t="shared" si="9" ref="D40:M40">SUM(D41:D42)</f>
        <v>165377</v>
      </c>
      <c r="E40" s="32">
        <f t="shared" si="9"/>
        <v>317909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483286</v>
      </c>
      <c r="O40" s="45">
        <f t="shared" si="8"/>
        <v>39.09132087680984</v>
      </c>
      <c r="P40" s="10"/>
    </row>
    <row r="41" spans="1:16" ht="15">
      <c r="A41" s="13"/>
      <c r="B41" s="39">
        <v>351.1</v>
      </c>
      <c r="C41" s="21" t="s">
        <v>46</v>
      </c>
      <c r="D41" s="46">
        <v>118927</v>
      </c>
      <c r="E41" s="46">
        <v>317909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436836</v>
      </c>
      <c r="O41" s="47">
        <f t="shared" si="8"/>
        <v>35.33414219849551</v>
      </c>
      <c r="P41" s="9"/>
    </row>
    <row r="42" spans="1:16" ht="15">
      <c r="A42" s="13"/>
      <c r="B42" s="39">
        <v>354</v>
      </c>
      <c r="C42" s="21" t="s">
        <v>48</v>
      </c>
      <c r="D42" s="46">
        <v>46450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46450</v>
      </c>
      <c r="O42" s="47">
        <f t="shared" si="8"/>
        <v>3.757178678314325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SUM(D44:D51)</f>
        <v>593712</v>
      </c>
      <c r="E43" s="32">
        <f t="shared" si="10"/>
        <v>144464</v>
      </c>
      <c r="F43" s="32">
        <f t="shared" si="10"/>
        <v>903490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891290</v>
      </c>
      <c r="L43" s="32">
        <f t="shared" si="10"/>
        <v>0</v>
      </c>
      <c r="M43" s="32">
        <f t="shared" si="10"/>
        <v>0</v>
      </c>
      <c r="N43" s="32">
        <f>SUM(D43:M43)</f>
        <v>2532956</v>
      </c>
      <c r="O43" s="45">
        <f t="shared" si="8"/>
        <v>204.88198657283831</v>
      </c>
      <c r="P43" s="10"/>
    </row>
    <row r="44" spans="1:16" ht="15">
      <c r="A44" s="12"/>
      <c r="B44" s="25">
        <v>361.1</v>
      </c>
      <c r="C44" s="20" t="s">
        <v>49</v>
      </c>
      <c r="D44" s="46">
        <v>107374</v>
      </c>
      <c r="E44" s="46">
        <v>30858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538188</v>
      </c>
      <c r="L44" s="46">
        <v>0</v>
      </c>
      <c r="M44" s="46">
        <v>0</v>
      </c>
      <c r="N44" s="46">
        <f>SUM(D44:M44)</f>
        <v>676420</v>
      </c>
      <c r="O44" s="47">
        <f t="shared" si="8"/>
        <v>54.71325730000809</v>
      </c>
      <c r="P44" s="9"/>
    </row>
    <row r="45" spans="1:16" ht="15">
      <c r="A45" s="12"/>
      <c r="B45" s="25">
        <v>361.2</v>
      </c>
      <c r="C45" s="20" t="s">
        <v>50</v>
      </c>
      <c r="D45" s="46">
        <v>1470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1" ref="N45:N51">SUM(D45:M45)</f>
        <v>1470</v>
      </c>
      <c r="O45" s="47">
        <f t="shared" si="8"/>
        <v>0.11890317884008736</v>
      </c>
      <c r="P45" s="9"/>
    </row>
    <row r="46" spans="1:16" ht="15">
      <c r="A46" s="12"/>
      <c r="B46" s="25">
        <v>361.3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-1894957</v>
      </c>
      <c r="L46" s="46">
        <v>0</v>
      </c>
      <c r="M46" s="46">
        <v>0</v>
      </c>
      <c r="N46" s="46">
        <f t="shared" si="11"/>
        <v>-1894957</v>
      </c>
      <c r="O46" s="47">
        <f t="shared" si="8"/>
        <v>-153.27647011243226</v>
      </c>
      <c r="P46" s="9"/>
    </row>
    <row r="47" spans="1:16" ht="15">
      <c r="A47" s="12"/>
      <c r="B47" s="25">
        <v>362</v>
      </c>
      <c r="C47" s="20" t="s">
        <v>52</v>
      </c>
      <c r="D47" s="46">
        <v>185765</v>
      </c>
      <c r="E47" s="46">
        <v>33835</v>
      </c>
      <c r="F47" s="46">
        <v>758022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977622</v>
      </c>
      <c r="O47" s="47">
        <f t="shared" si="8"/>
        <v>79.07643775782577</v>
      </c>
      <c r="P47" s="9"/>
    </row>
    <row r="48" spans="1:16" ht="15">
      <c r="A48" s="12"/>
      <c r="B48" s="25">
        <v>366</v>
      </c>
      <c r="C48" s="20" t="s">
        <v>53</v>
      </c>
      <c r="D48" s="46">
        <v>29404</v>
      </c>
      <c r="E48" s="46">
        <v>10000</v>
      </c>
      <c r="F48" s="46">
        <v>145468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184872</v>
      </c>
      <c r="O48" s="47">
        <f t="shared" si="8"/>
        <v>14.953652026207232</v>
      </c>
      <c r="P48" s="9"/>
    </row>
    <row r="49" spans="1:16" ht="15">
      <c r="A49" s="12"/>
      <c r="B49" s="25">
        <v>368</v>
      </c>
      <c r="C49" s="20" t="s">
        <v>54</v>
      </c>
      <c r="D49" s="46">
        <v>152963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2248059</v>
      </c>
      <c r="L49" s="46">
        <v>0</v>
      </c>
      <c r="M49" s="46">
        <v>0</v>
      </c>
      <c r="N49" s="46">
        <f t="shared" si="11"/>
        <v>2401022</v>
      </c>
      <c r="O49" s="47">
        <f t="shared" si="8"/>
        <v>194.21030494216615</v>
      </c>
      <c r="P49" s="9"/>
    </row>
    <row r="50" spans="1:16" ht="15">
      <c r="A50" s="12"/>
      <c r="B50" s="25">
        <v>369.3</v>
      </c>
      <c r="C50" s="20" t="s">
        <v>73</v>
      </c>
      <c r="D50" s="46">
        <v>0</v>
      </c>
      <c r="E50" s="46">
        <v>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</v>
      </c>
      <c r="O50" s="47">
        <f t="shared" si="8"/>
        <v>0.0012132977432661976</v>
      </c>
      <c r="P50" s="9"/>
    </row>
    <row r="51" spans="1:16" ht="15">
      <c r="A51" s="12"/>
      <c r="B51" s="25">
        <v>369.9</v>
      </c>
      <c r="C51" s="20" t="s">
        <v>55</v>
      </c>
      <c r="D51" s="46">
        <v>116736</v>
      </c>
      <c r="E51" s="46">
        <v>69756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186492</v>
      </c>
      <c r="O51" s="47">
        <f t="shared" si="8"/>
        <v>15.084688182479981</v>
      </c>
      <c r="P51" s="9"/>
    </row>
    <row r="52" spans="1:16" ht="15.75">
      <c r="A52" s="29" t="s">
        <v>35</v>
      </c>
      <c r="B52" s="30"/>
      <c r="C52" s="31"/>
      <c r="D52" s="32">
        <f aca="true" t="shared" si="12" ref="D52:M52">SUM(D53:D54)</f>
        <v>1292586</v>
      </c>
      <c r="E52" s="32">
        <f t="shared" si="12"/>
        <v>0</v>
      </c>
      <c r="F52" s="32">
        <f t="shared" si="12"/>
        <v>7850998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9143584</v>
      </c>
      <c r="O52" s="45">
        <f t="shared" si="8"/>
        <v>739.5926555043275</v>
      </c>
      <c r="P52" s="9"/>
    </row>
    <row r="53" spans="1:16" ht="15">
      <c r="A53" s="12"/>
      <c r="B53" s="25">
        <v>381</v>
      </c>
      <c r="C53" s="20" t="s">
        <v>56</v>
      </c>
      <c r="D53" s="46">
        <v>544363</v>
      </c>
      <c r="E53" s="46">
        <v>0</v>
      </c>
      <c r="F53" s="46">
        <v>275998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820361</v>
      </c>
      <c r="O53" s="47">
        <f t="shared" si="8"/>
        <v>66.35614333090673</v>
      </c>
      <c r="P53" s="9"/>
    </row>
    <row r="54" spans="1:16" ht="15.75" thickBot="1">
      <c r="A54" s="12"/>
      <c r="B54" s="25">
        <v>384</v>
      </c>
      <c r="C54" s="20" t="s">
        <v>82</v>
      </c>
      <c r="D54" s="46">
        <v>748223</v>
      </c>
      <c r="E54" s="46">
        <v>0</v>
      </c>
      <c r="F54" s="46">
        <v>7575000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8323223</v>
      </c>
      <c r="O54" s="47">
        <f t="shared" si="8"/>
        <v>673.2365121734207</v>
      </c>
      <c r="P54" s="9"/>
    </row>
    <row r="55" spans="1:119" ht="16.5" thickBot="1">
      <c r="A55" s="14" t="s">
        <v>44</v>
      </c>
      <c r="B55" s="23"/>
      <c r="C55" s="22"/>
      <c r="D55" s="15">
        <f aca="true" t="shared" si="13" ref="D55:M55">SUM(D5,D13,D19,D31,D40,D43,D52)</f>
        <v>17715500</v>
      </c>
      <c r="E55" s="15">
        <f t="shared" si="13"/>
        <v>3679177</v>
      </c>
      <c r="F55" s="15">
        <f t="shared" si="13"/>
        <v>8754488</v>
      </c>
      <c r="G55" s="15">
        <f t="shared" si="13"/>
        <v>0</v>
      </c>
      <c r="H55" s="15">
        <f t="shared" si="13"/>
        <v>0</v>
      </c>
      <c r="I55" s="15">
        <f t="shared" si="13"/>
        <v>0</v>
      </c>
      <c r="J55" s="15">
        <f t="shared" si="13"/>
        <v>0</v>
      </c>
      <c r="K55" s="15">
        <f t="shared" si="13"/>
        <v>891290</v>
      </c>
      <c r="L55" s="15">
        <f t="shared" si="13"/>
        <v>0</v>
      </c>
      <c r="M55" s="15">
        <f t="shared" si="13"/>
        <v>0</v>
      </c>
      <c r="N55" s="15">
        <f>SUM(D55:M55)</f>
        <v>31040455</v>
      </c>
      <c r="O55" s="38">
        <f t="shared" si="8"/>
        <v>2510.7542667637304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83</v>
      </c>
      <c r="M57" s="48"/>
      <c r="N57" s="48"/>
      <c r="O57" s="43">
        <v>12363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9185740</v>
      </c>
      <c r="E5" s="27">
        <f t="shared" si="0"/>
        <v>1215903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10401643</v>
      </c>
      <c r="O5" s="33">
        <f aca="true" t="shared" si="2" ref="O5:O52">(N5/O$54)</f>
        <v>892.3087415286952</v>
      </c>
      <c r="P5" s="6"/>
    </row>
    <row r="6" spans="1:16" ht="15">
      <c r="A6" s="12"/>
      <c r="B6" s="25">
        <v>311</v>
      </c>
      <c r="C6" s="20" t="s">
        <v>2</v>
      </c>
      <c r="D6" s="46">
        <v>6486921</v>
      </c>
      <c r="E6" s="46">
        <v>1198077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7684998</v>
      </c>
      <c r="O6" s="47">
        <f t="shared" si="2"/>
        <v>659.2603585828258</v>
      </c>
      <c r="P6" s="9"/>
    </row>
    <row r="7" spans="1:16" ht="15">
      <c r="A7" s="12"/>
      <c r="B7" s="25">
        <v>314.1</v>
      </c>
      <c r="C7" s="20" t="s">
        <v>10</v>
      </c>
      <c r="D7" s="46">
        <v>1111694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1111694</v>
      </c>
      <c r="O7" s="47">
        <f t="shared" si="2"/>
        <v>95.36707557690659</v>
      </c>
      <c r="P7" s="9"/>
    </row>
    <row r="8" spans="1:16" ht="15">
      <c r="A8" s="12"/>
      <c r="B8" s="25">
        <v>314.3</v>
      </c>
      <c r="C8" s="20" t="s">
        <v>11</v>
      </c>
      <c r="D8" s="46">
        <v>155794</v>
      </c>
      <c r="E8" s="46">
        <v>17826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173620</v>
      </c>
      <c r="O8" s="47">
        <f t="shared" si="2"/>
        <v>14.89405507420434</v>
      </c>
      <c r="P8" s="9"/>
    </row>
    <row r="9" spans="1:16" ht="15">
      <c r="A9" s="12"/>
      <c r="B9" s="25">
        <v>314.4</v>
      </c>
      <c r="C9" s="20" t="s">
        <v>12</v>
      </c>
      <c r="D9" s="46">
        <v>49520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49520</v>
      </c>
      <c r="O9" s="47">
        <f t="shared" si="2"/>
        <v>4.2480912756283775</v>
      </c>
      <c r="P9" s="9"/>
    </row>
    <row r="10" spans="1:16" ht="15">
      <c r="A10" s="12"/>
      <c r="B10" s="25">
        <v>315</v>
      </c>
      <c r="C10" s="20" t="s">
        <v>13</v>
      </c>
      <c r="D10" s="46">
        <v>751849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751849</v>
      </c>
      <c r="O10" s="47">
        <f t="shared" si="2"/>
        <v>64.49764090246204</v>
      </c>
      <c r="P10" s="9"/>
    </row>
    <row r="11" spans="1:16" ht="15">
      <c r="A11" s="12"/>
      <c r="B11" s="25">
        <v>316</v>
      </c>
      <c r="C11" s="20" t="s">
        <v>14</v>
      </c>
      <c r="D11" s="46">
        <v>629962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629962</v>
      </c>
      <c r="O11" s="47">
        <f t="shared" si="2"/>
        <v>54.041520116668096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1570994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1570994</v>
      </c>
      <c r="O12" s="45">
        <f t="shared" si="2"/>
        <v>134.7682937290898</v>
      </c>
      <c r="P12" s="10"/>
    </row>
    <row r="13" spans="1:16" ht="15">
      <c r="A13" s="12"/>
      <c r="B13" s="25">
        <v>322</v>
      </c>
      <c r="C13" s="20" t="s">
        <v>0</v>
      </c>
      <c r="D13" s="46">
        <v>441230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441230</v>
      </c>
      <c r="O13" s="47">
        <f t="shared" si="2"/>
        <v>37.85107660633096</v>
      </c>
      <c r="P13" s="9"/>
    </row>
    <row r="14" spans="1:16" ht="15">
      <c r="A14" s="12"/>
      <c r="B14" s="25">
        <v>323.1</v>
      </c>
      <c r="C14" s="20" t="s">
        <v>16</v>
      </c>
      <c r="D14" s="46">
        <v>1069053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1069053</v>
      </c>
      <c r="O14" s="47">
        <f t="shared" si="2"/>
        <v>91.70910182722828</v>
      </c>
      <c r="P14" s="9"/>
    </row>
    <row r="15" spans="1:16" ht="15">
      <c r="A15" s="12"/>
      <c r="B15" s="25">
        <v>323.4</v>
      </c>
      <c r="C15" s="20" t="s">
        <v>67</v>
      </c>
      <c r="D15" s="46">
        <v>31940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31940</v>
      </c>
      <c r="O15" s="47">
        <f t="shared" si="2"/>
        <v>2.739984558634297</v>
      </c>
      <c r="P15" s="9"/>
    </row>
    <row r="16" spans="1:16" ht="15">
      <c r="A16" s="12"/>
      <c r="B16" s="25">
        <v>329</v>
      </c>
      <c r="C16" s="20" t="s">
        <v>17</v>
      </c>
      <c r="D16" s="46">
        <v>28771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28771</v>
      </c>
      <c r="O16" s="47">
        <f t="shared" si="2"/>
        <v>2.4681307368962857</v>
      </c>
      <c r="P16" s="9"/>
    </row>
    <row r="17" spans="1:16" ht="15.75">
      <c r="A17" s="29" t="s">
        <v>18</v>
      </c>
      <c r="B17" s="30"/>
      <c r="C17" s="31"/>
      <c r="D17" s="32">
        <f aca="true" t="shared" si="4" ref="D17:M17">SUM(D18:D26)</f>
        <v>1172632</v>
      </c>
      <c r="E17" s="32">
        <f t="shared" si="4"/>
        <v>919555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2092187</v>
      </c>
      <c r="O17" s="45">
        <f t="shared" si="2"/>
        <v>179.47902547825342</v>
      </c>
      <c r="P17" s="10"/>
    </row>
    <row r="18" spans="1:16" ht="15">
      <c r="A18" s="12"/>
      <c r="B18" s="25">
        <v>331.1</v>
      </c>
      <c r="C18" s="20" t="s">
        <v>68</v>
      </c>
      <c r="D18" s="46">
        <v>18603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18603</v>
      </c>
      <c r="O18" s="47">
        <f t="shared" si="2"/>
        <v>1.5958651454061936</v>
      </c>
      <c r="P18" s="9"/>
    </row>
    <row r="19" spans="1:16" ht="15">
      <c r="A19" s="12"/>
      <c r="B19" s="25">
        <v>331.2</v>
      </c>
      <c r="C19" s="20" t="s">
        <v>69</v>
      </c>
      <c r="D19" s="46">
        <v>0</v>
      </c>
      <c r="E19" s="46">
        <v>29204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29204</v>
      </c>
      <c r="O19" s="47">
        <f t="shared" si="2"/>
        <v>2.505275799948529</v>
      </c>
      <c r="P19" s="9"/>
    </row>
    <row r="20" spans="1:16" ht="15">
      <c r="A20" s="12"/>
      <c r="B20" s="25">
        <v>331.39</v>
      </c>
      <c r="C20" s="20" t="s">
        <v>70</v>
      </c>
      <c r="D20" s="46">
        <v>0</v>
      </c>
      <c r="E20" s="46">
        <v>365570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365570</v>
      </c>
      <c r="O20" s="47">
        <f t="shared" si="2"/>
        <v>31.36055588916531</v>
      </c>
      <c r="P20" s="9"/>
    </row>
    <row r="21" spans="1:16" ht="15">
      <c r="A21" s="12"/>
      <c r="B21" s="25">
        <v>335.12</v>
      </c>
      <c r="C21" s="20" t="s">
        <v>21</v>
      </c>
      <c r="D21" s="46">
        <v>512142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512142</v>
      </c>
      <c r="O21" s="47">
        <f t="shared" si="2"/>
        <v>43.93428841039719</v>
      </c>
      <c r="P21" s="9"/>
    </row>
    <row r="22" spans="1:16" ht="15">
      <c r="A22" s="12"/>
      <c r="B22" s="25">
        <v>335.15</v>
      </c>
      <c r="C22" s="20" t="s">
        <v>22</v>
      </c>
      <c r="D22" s="46">
        <v>14878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14878</v>
      </c>
      <c r="O22" s="47">
        <f t="shared" si="2"/>
        <v>1.2763146607188813</v>
      </c>
      <c r="P22" s="9"/>
    </row>
    <row r="23" spans="1:16" ht="15">
      <c r="A23" s="12"/>
      <c r="B23" s="25">
        <v>335.18</v>
      </c>
      <c r="C23" s="20" t="s">
        <v>23</v>
      </c>
      <c r="D23" s="46">
        <v>613317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613317</v>
      </c>
      <c r="O23" s="47">
        <f t="shared" si="2"/>
        <v>52.61362271596466</v>
      </c>
      <c r="P23" s="9"/>
    </row>
    <row r="24" spans="1:16" ht="15">
      <c r="A24" s="12"/>
      <c r="B24" s="25">
        <v>335.49</v>
      </c>
      <c r="C24" s="20" t="s">
        <v>25</v>
      </c>
      <c r="D24" s="46">
        <v>0</v>
      </c>
      <c r="E24" s="46">
        <v>62340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62340</v>
      </c>
      <c r="O24" s="47">
        <f t="shared" si="2"/>
        <v>5.347859655142833</v>
      </c>
      <c r="P24" s="9"/>
    </row>
    <row r="25" spans="1:16" ht="15">
      <c r="A25" s="12"/>
      <c r="B25" s="25">
        <v>337.7</v>
      </c>
      <c r="C25" s="20" t="s">
        <v>71</v>
      </c>
      <c r="D25" s="46">
        <v>0</v>
      </c>
      <c r="E25" s="46">
        <v>165153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165153</v>
      </c>
      <c r="O25" s="47">
        <f t="shared" si="2"/>
        <v>14.167710388607704</v>
      </c>
      <c r="P25" s="9"/>
    </row>
    <row r="26" spans="1:16" ht="15">
      <c r="A26" s="12"/>
      <c r="B26" s="25">
        <v>338</v>
      </c>
      <c r="C26" s="20" t="s">
        <v>28</v>
      </c>
      <c r="D26" s="46">
        <v>13692</v>
      </c>
      <c r="E26" s="46">
        <v>297288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310980</v>
      </c>
      <c r="O26" s="47">
        <f t="shared" si="2"/>
        <v>26.67753281290212</v>
      </c>
      <c r="P26" s="9"/>
    </row>
    <row r="27" spans="1:16" ht="15.75">
      <c r="A27" s="29" t="s">
        <v>33</v>
      </c>
      <c r="B27" s="30"/>
      <c r="C27" s="31"/>
      <c r="D27" s="32">
        <f aca="true" t="shared" si="5" ref="D27:M27">SUM(D28:D36)</f>
        <v>3174960</v>
      </c>
      <c r="E27" s="32">
        <f t="shared" si="5"/>
        <v>378719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3553679</v>
      </c>
      <c r="O27" s="45">
        <f t="shared" si="2"/>
        <v>304.85365016728144</v>
      </c>
      <c r="P27" s="10"/>
    </row>
    <row r="28" spans="1:16" ht="15">
      <c r="A28" s="12"/>
      <c r="B28" s="25">
        <v>341.2</v>
      </c>
      <c r="C28" s="20" t="s">
        <v>36</v>
      </c>
      <c r="D28" s="46">
        <v>6000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6">SUM(D28:M28)</f>
        <v>6000</v>
      </c>
      <c r="O28" s="47">
        <f t="shared" si="2"/>
        <v>0.5147121901003688</v>
      </c>
      <c r="P28" s="9"/>
    </row>
    <row r="29" spans="1:16" ht="15">
      <c r="A29" s="12"/>
      <c r="B29" s="25">
        <v>341.3</v>
      </c>
      <c r="C29" s="20" t="s">
        <v>37</v>
      </c>
      <c r="D29" s="46">
        <v>127918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127918</v>
      </c>
      <c r="O29" s="47">
        <f t="shared" si="2"/>
        <v>10.97349232220983</v>
      </c>
      <c r="P29" s="9"/>
    </row>
    <row r="30" spans="1:16" ht="15">
      <c r="A30" s="12"/>
      <c r="B30" s="25">
        <v>341.9</v>
      </c>
      <c r="C30" s="20" t="s">
        <v>38</v>
      </c>
      <c r="D30" s="46">
        <v>69253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69253</v>
      </c>
      <c r="O30" s="47">
        <f t="shared" si="2"/>
        <v>5.940893883503474</v>
      </c>
      <c r="P30" s="9"/>
    </row>
    <row r="31" spans="1:16" ht="15">
      <c r="A31" s="12"/>
      <c r="B31" s="25">
        <v>342.1</v>
      </c>
      <c r="C31" s="20" t="s">
        <v>39</v>
      </c>
      <c r="D31" s="46">
        <v>26146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26146</v>
      </c>
      <c r="O31" s="47">
        <f t="shared" si="2"/>
        <v>2.242944153727374</v>
      </c>
      <c r="P31" s="9"/>
    </row>
    <row r="32" spans="1:16" ht="15">
      <c r="A32" s="12"/>
      <c r="B32" s="25">
        <v>342.9</v>
      </c>
      <c r="C32" s="20" t="s">
        <v>72</v>
      </c>
      <c r="D32" s="46">
        <v>35246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35246</v>
      </c>
      <c r="O32" s="47">
        <f t="shared" si="2"/>
        <v>3.0235909753796</v>
      </c>
      <c r="P32" s="9"/>
    </row>
    <row r="33" spans="1:16" ht="15">
      <c r="A33" s="12"/>
      <c r="B33" s="25">
        <v>343.4</v>
      </c>
      <c r="C33" s="20" t="s">
        <v>40</v>
      </c>
      <c r="D33" s="46">
        <v>408497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408497</v>
      </c>
      <c r="O33" s="47">
        <f t="shared" si="2"/>
        <v>35.0430642532384</v>
      </c>
      <c r="P33" s="9"/>
    </row>
    <row r="34" spans="1:16" ht="15">
      <c r="A34" s="12"/>
      <c r="B34" s="25">
        <v>343.9</v>
      </c>
      <c r="C34" s="20" t="s">
        <v>41</v>
      </c>
      <c r="D34" s="46">
        <v>0</v>
      </c>
      <c r="E34" s="46">
        <v>378719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378719</v>
      </c>
      <c r="O34" s="47">
        <f t="shared" si="2"/>
        <v>32.48854765377027</v>
      </c>
      <c r="P34" s="9"/>
    </row>
    <row r="35" spans="1:16" ht="15">
      <c r="A35" s="12"/>
      <c r="B35" s="25">
        <v>344.5</v>
      </c>
      <c r="C35" s="20" t="s">
        <v>42</v>
      </c>
      <c r="D35" s="46">
        <v>2259981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2259981</v>
      </c>
      <c r="O35" s="47">
        <f t="shared" si="2"/>
        <v>193.8732950158703</v>
      </c>
      <c r="P35" s="9"/>
    </row>
    <row r="36" spans="1:16" ht="15">
      <c r="A36" s="12"/>
      <c r="B36" s="25">
        <v>347.2</v>
      </c>
      <c r="C36" s="20" t="s">
        <v>43</v>
      </c>
      <c r="D36" s="46">
        <v>241919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241919</v>
      </c>
      <c r="O36" s="47">
        <f t="shared" si="2"/>
        <v>20.753109719481856</v>
      </c>
      <c r="P36" s="9"/>
    </row>
    <row r="37" spans="1:16" ht="15.75">
      <c r="A37" s="29" t="s">
        <v>34</v>
      </c>
      <c r="B37" s="30"/>
      <c r="C37" s="31"/>
      <c r="D37" s="32">
        <f aca="true" t="shared" si="7" ref="D37:M37">SUM(D38:D39)</f>
        <v>217599</v>
      </c>
      <c r="E37" s="32">
        <f t="shared" si="7"/>
        <v>197025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414624</v>
      </c>
      <c r="O37" s="45">
        <f t="shared" si="2"/>
        <v>35.568671184695894</v>
      </c>
      <c r="P37" s="10"/>
    </row>
    <row r="38" spans="1:16" ht="15">
      <c r="A38" s="13"/>
      <c r="B38" s="39">
        <v>351.1</v>
      </c>
      <c r="C38" s="21" t="s">
        <v>46</v>
      </c>
      <c r="D38" s="46">
        <v>156868</v>
      </c>
      <c r="E38" s="46">
        <v>197025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353893</v>
      </c>
      <c r="O38" s="47">
        <f t="shared" si="2"/>
        <v>30.358840181864974</v>
      </c>
      <c r="P38" s="9"/>
    </row>
    <row r="39" spans="1:16" ht="15">
      <c r="A39" s="13"/>
      <c r="B39" s="39">
        <v>354</v>
      </c>
      <c r="C39" s="21" t="s">
        <v>48</v>
      </c>
      <c r="D39" s="46">
        <v>60731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60731</v>
      </c>
      <c r="O39" s="47">
        <f t="shared" si="2"/>
        <v>5.209831002830917</v>
      </c>
      <c r="P39" s="9"/>
    </row>
    <row r="40" spans="1:16" ht="15.75">
      <c r="A40" s="29" t="s">
        <v>3</v>
      </c>
      <c r="B40" s="30"/>
      <c r="C40" s="31"/>
      <c r="D40" s="32">
        <f aca="true" t="shared" si="8" ref="D40:M40">SUM(D41:D48)</f>
        <v>1508074</v>
      </c>
      <c r="E40" s="32">
        <f t="shared" si="8"/>
        <v>108007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4230651</v>
      </c>
      <c r="L40" s="32">
        <f t="shared" si="8"/>
        <v>0</v>
      </c>
      <c r="M40" s="32">
        <f t="shared" si="8"/>
        <v>0</v>
      </c>
      <c r="N40" s="32">
        <f>SUM(D40:M40)</f>
        <v>5846732</v>
      </c>
      <c r="O40" s="45">
        <f t="shared" si="2"/>
        <v>501.56403877498497</v>
      </c>
      <c r="P40" s="10"/>
    </row>
    <row r="41" spans="1:16" ht="15">
      <c r="A41" s="12"/>
      <c r="B41" s="25">
        <v>361.1</v>
      </c>
      <c r="C41" s="20" t="s">
        <v>49</v>
      </c>
      <c r="D41" s="46">
        <v>192502</v>
      </c>
      <c r="E41" s="46">
        <v>24648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550504</v>
      </c>
      <c r="L41" s="46">
        <v>0</v>
      </c>
      <c r="M41" s="46">
        <v>0</v>
      </c>
      <c r="N41" s="46">
        <f>SUM(D41:M41)</f>
        <v>767654</v>
      </c>
      <c r="O41" s="47">
        <f t="shared" si="2"/>
        <v>65.85347859655143</v>
      </c>
      <c r="P41" s="9"/>
    </row>
    <row r="42" spans="1:16" ht="15">
      <c r="A42" s="12"/>
      <c r="B42" s="25">
        <v>361.2</v>
      </c>
      <c r="C42" s="20" t="s">
        <v>50</v>
      </c>
      <c r="D42" s="46">
        <v>1472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48">SUM(D42:M42)</f>
        <v>1472</v>
      </c>
      <c r="O42" s="47">
        <f t="shared" si="2"/>
        <v>0.12627605730462382</v>
      </c>
      <c r="P42" s="9"/>
    </row>
    <row r="43" spans="1:16" ht="15">
      <c r="A43" s="12"/>
      <c r="B43" s="25">
        <v>361.3</v>
      </c>
      <c r="C43" s="20" t="s">
        <v>51</v>
      </c>
      <c r="D43" s="46">
        <v>-90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1221178</v>
      </c>
      <c r="L43" s="46">
        <v>0</v>
      </c>
      <c r="M43" s="46">
        <v>0</v>
      </c>
      <c r="N43" s="46">
        <f t="shared" si="9"/>
        <v>1221088</v>
      </c>
      <c r="O43" s="47">
        <f t="shared" si="2"/>
        <v>104.75147979754654</v>
      </c>
      <c r="P43" s="9"/>
    </row>
    <row r="44" spans="1:16" ht="15">
      <c r="A44" s="12"/>
      <c r="B44" s="25">
        <v>362</v>
      </c>
      <c r="C44" s="20" t="s">
        <v>52</v>
      </c>
      <c r="D44" s="46">
        <v>179179</v>
      </c>
      <c r="E44" s="46">
        <v>42645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221824</v>
      </c>
      <c r="O44" s="47">
        <f t="shared" si="2"/>
        <v>19.029252809470705</v>
      </c>
      <c r="P44" s="9"/>
    </row>
    <row r="45" spans="1:16" ht="15">
      <c r="A45" s="12"/>
      <c r="B45" s="25">
        <v>366</v>
      </c>
      <c r="C45" s="20" t="s">
        <v>53</v>
      </c>
      <c r="D45" s="46">
        <v>907616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907616</v>
      </c>
      <c r="O45" s="47">
        <f t="shared" si="2"/>
        <v>77.86016985502273</v>
      </c>
      <c r="P45" s="9"/>
    </row>
    <row r="46" spans="1:16" ht="15">
      <c r="A46" s="12"/>
      <c r="B46" s="25">
        <v>368</v>
      </c>
      <c r="C46" s="20" t="s">
        <v>54</v>
      </c>
      <c r="D46" s="46">
        <v>157735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2343969</v>
      </c>
      <c r="L46" s="46">
        <v>0</v>
      </c>
      <c r="M46" s="46">
        <v>0</v>
      </c>
      <c r="N46" s="46">
        <f t="shared" si="9"/>
        <v>2501704</v>
      </c>
      <c r="O46" s="47">
        <f t="shared" si="2"/>
        <v>214.60959080380886</v>
      </c>
      <c r="P46" s="9"/>
    </row>
    <row r="47" spans="1:16" ht="15">
      <c r="A47" s="12"/>
      <c r="B47" s="25">
        <v>369.3</v>
      </c>
      <c r="C47" s="20" t="s">
        <v>73</v>
      </c>
      <c r="D47" s="46">
        <v>5146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5146</v>
      </c>
      <c r="O47" s="47">
        <f t="shared" si="2"/>
        <v>0.44145148837608306</v>
      </c>
      <c r="P47" s="9"/>
    </row>
    <row r="48" spans="1:16" ht="15">
      <c r="A48" s="12"/>
      <c r="B48" s="25">
        <v>369.9</v>
      </c>
      <c r="C48" s="20" t="s">
        <v>55</v>
      </c>
      <c r="D48" s="46">
        <v>64514</v>
      </c>
      <c r="E48" s="46">
        <v>40714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115000</v>
      </c>
      <c r="L48" s="46">
        <v>0</v>
      </c>
      <c r="M48" s="46">
        <v>0</v>
      </c>
      <c r="N48" s="46">
        <f t="shared" si="9"/>
        <v>220228</v>
      </c>
      <c r="O48" s="47">
        <f t="shared" si="2"/>
        <v>18.892339366904007</v>
      </c>
      <c r="P48" s="9"/>
    </row>
    <row r="49" spans="1:16" ht="15.75">
      <c r="A49" s="29" t="s">
        <v>35</v>
      </c>
      <c r="B49" s="30"/>
      <c r="C49" s="31"/>
      <c r="D49" s="32">
        <f aca="true" t="shared" si="10" ref="D49:M49">SUM(D50:D51)</f>
        <v>713722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713722</v>
      </c>
      <c r="O49" s="45">
        <f t="shared" si="2"/>
        <v>61.22690229046925</v>
      </c>
      <c r="P49" s="9"/>
    </row>
    <row r="50" spans="1:16" ht="15">
      <c r="A50" s="12"/>
      <c r="B50" s="25">
        <v>381</v>
      </c>
      <c r="C50" s="20" t="s">
        <v>56</v>
      </c>
      <c r="D50" s="46">
        <v>485662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485662</v>
      </c>
      <c r="O50" s="47">
        <f t="shared" si="2"/>
        <v>41.66269194475422</v>
      </c>
      <c r="P50" s="9"/>
    </row>
    <row r="51" spans="1:16" ht="15.75" thickBot="1">
      <c r="A51" s="12"/>
      <c r="B51" s="25">
        <v>383</v>
      </c>
      <c r="C51" s="20" t="s">
        <v>57</v>
      </c>
      <c r="D51" s="46">
        <v>228060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228060</v>
      </c>
      <c r="O51" s="47">
        <f t="shared" si="2"/>
        <v>19.564210345715022</v>
      </c>
      <c r="P51" s="9"/>
    </row>
    <row r="52" spans="1:119" ht="16.5" thickBot="1">
      <c r="A52" s="14" t="s">
        <v>44</v>
      </c>
      <c r="B52" s="23"/>
      <c r="C52" s="22"/>
      <c r="D52" s="15">
        <f aca="true" t="shared" si="11" ref="D52:M52">SUM(D5,D12,D17,D27,D37,D40,D49)</f>
        <v>17543721</v>
      </c>
      <c r="E52" s="15">
        <f t="shared" si="11"/>
        <v>2819209</v>
      </c>
      <c r="F52" s="15">
        <f t="shared" si="11"/>
        <v>0</v>
      </c>
      <c r="G52" s="15">
        <f t="shared" si="11"/>
        <v>0</v>
      </c>
      <c r="H52" s="15">
        <f t="shared" si="11"/>
        <v>0</v>
      </c>
      <c r="I52" s="15">
        <f t="shared" si="11"/>
        <v>0</v>
      </c>
      <c r="J52" s="15">
        <f t="shared" si="11"/>
        <v>0</v>
      </c>
      <c r="K52" s="15">
        <f t="shared" si="11"/>
        <v>4230651</v>
      </c>
      <c r="L52" s="15">
        <f t="shared" si="11"/>
        <v>0</v>
      </c>
      <c r="M52" s="15">
        <f t="shared" si="11"/>
        <v>0</v>
      </c>
      <c r="N52" s="15">
        <f>SUM(D52:M52)</f>
        <v>24593581</v>
      </c>
      <c r="O52" s="38">
        <f t="shared" si="2"/>
        <v>2109.76932315347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74</v>
      </c>
      <c r="M54" s="48"/>
      <c r="N54" s="48"/>
      <c r="O54" s="43">
        <v>11657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10207000</v>
      </c>
      <c r="E5" s="27">
        <f t="shared" si="0"/>
        <v>1537872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11744872</v>
      </c>
      <c r="O5" s="33">
        <f aca="true" t="shared" si="2" ref="O5:O51">(N5/O$53)</f>
        <v>1032.2439796097733</v>
      </c>
      <c r="P5" s="6"/>
    </row>
    <row r="6" spans="1:16" ht="15">
      <c r="A6" s="12"/>
      <c r="B6" s="25">
        <v>311</v>
      </c>
      <c r="C6" s="20" t="s">
        <v>2</v>
      </c>
      <c r="D6" s="46">
        <v>7534743</v>
      </c>
      <c r="E6" s="46">
        <v>1516620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9051363</v>
      </c>
      <c r="O6" s="47">
        <f t="shared" si="2"/>
        <v>795.5144137809808</v>
      </c>
      <c r="P6" s="9"/>
    </row>
    <row r="7" spans="1:16" ht="15">
      <c r="A7" s="12"/>
      <c r="B7" s="25">
        <v>314.1</v>
      </c>
      <c r="C7" s="20" t="s">
        <v>10</v>
      </c>
      <c r="D7" s="46">
        <v>1034327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1034327</v>
      </c>
      <c r="O7" s="47">
        <f t="shared" si="2"/>
        <v>90.90587097908244</v>
      </c>
      <c r="P7" s="9"/>
    </row>
    <row r="8" spans="1:16" ht="15">
      <c r="A8" s="12"/>
      <c r="B8" s="25">
        <v>314.3</v>
      </c>
      <c r="C8" s="20" t="s">
        <v>11</v>
      </c>
      <c r="D8" s="46">
        <v>143971</v>
      </c>
      <c r="E8" s="46">
        <v>21252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165223</v>
      </c>
      <c r="O8" s="47">
        <f t="shared" si="2"/>
        <v>14.521269115837582</v>
      </c>
      <c r="P8" s="9"/>
    </row>
    <row r="9" spans="1:16" ht="15">
      <c r="A9" s="12"/>
      <c r="B9" s="25">
        <v>314.4</v>
      </c>
      <c r="C9" s="20" t="s">
        <v>12</v>
      </c>
      <c r="D9" s="46">
        <v>32355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32355</v>
      </c>
      <c r="O9" s="47">
        <f t="shared" si="2"/>
        <v>2.8436456319212517</v>
      </c>
      <c r="P9" s="9"/>
    </row>
    <row r="10" spans="1:16" ht="15">
      <c r="A10" s="12"/>
      <c r="B10" s="25">
        <v>315</v>
      </c>
      <c r="C10" s="20" t="s">
        <v>13</v>
      </c>
      <c r="D10" s="46">
        <v>881021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881021</v>
      </c>
      <c r="O10" s="47">
        <f t="shared" si="2"/>
        <v>77.43197398488311</v>
      </c>
      <c r="P10" s="9"/>
    </row>
    <row r="11" spans="1:16" ht="15">
      <c r="A11" s="12"/>
      <c r="B11" s="25">
        <v>316</v>
      </c>
      <c r="C11" s="20" t="s">
        <v>14</v>
      </c>
      <c r="D11" s="46">
        <v>580583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580583</v>
      </c>
      <c r="O11" s="47">
        <f t="shared" si="2"/>
        <v>51.02680611706803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1693938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1693938</v>
      </c>
      <c r="O12" s="45">
        <f t="shared" si="2"/>
        <v>148.87836175074705</v>
      </c>
      <c r="P12" s="10"/>
    </row>
    <row r="13" spans="1:16" ht="15">
      <c r="A13" s="12"/>
      <c r="B13" s="25">
        <v>322</v>
      </c>
      <c r="C13" s="20" t="s">
        <v>0</v>
      </c>
      <c r="D13" s="46">
        <v>458009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458009</v>
      </c>
      <c r="O13" s="47">
        <f t="shared" si="2"/>
        <v>40.25391105642468</v>
      </c>
      <c r="P13" s="9"/>
    </row>
    <row r="14" spans="1:16" ht="15">
      <c r="A14" s="12"/>
      <c r="B14" s="25">
        <v>323.1</v>
      </c>
      <c r="C14" s="20" t="s">
        <v>16</v>
      </c>
      <c r="D14" s="46">
        <v>1197171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1197171</v>
      </c>
      <c r="O14" s="47">
        <f t="shared" si="2"/>
        <v>105.21805238178942</v>
      </c>
      <c r="P14" s="9"/>
    </row>
    <row r="15" spans="1:16" ht="15">
      <c r="A15" s="12"/>
      <c r="B15" s="25">
        <v>329</v>
      </c>
      <c r="C15" s="20" t="s">
        <v>17</v>
      </c>
      <c r="D15" s="46">
        <v>38758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38758</v>
      </c>
      <c r="O15" s="47">
        <f t="shared" si="2"/>
        <v>3.4063983125329584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SUM(D17:D26)</f>
        <v>1266286</v>
      </c>
      <c r="E16" s="32">
        <f t="shared" si="4"/>
        <v>1630085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2896371</v>
      </c>
      <c r="O16" s="45">
        <f t="shared" si="2"/>
        <v>254.55888556864124</v>
      </c>
      <c r="P16" s="10"/>
    </row>
    <row r="17" spans="1:16" ht="15">
      <c r="A17" s="12"/>
      <c r="B17" s="25">
        <v>334.36</v>
      </c>
      <c r="C17" s="20" t="s">
        <v>19</v>
      </c>
      <c r="D17" s="46">
        <v>0</v>
      </c>
      <c r="E17" s="46">
        <v>369129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3">SUM(D17:M17)</f>
        <v>369129</v>
      </c>
      <c r="O17" s="47">
        <f t="shared" si="2"/>
        <v>32.44234487607664</v>
      </c>
      <c r="P17" s="9"/>
    </row>
    <row r="18" spans="1:16" ht="15">
      <c r="A18" s="12"/>
      <c r="B18" s="25">
        <v>334.7</v>
      </c>
      <c r="C18" s="20" t="s">
        <v>20</v>
      </c>
      <c r="D18" s="46">
        <v>0</v>
      </c>
      <c r="E18" s="46">
        <v>195672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195672</v>
      </c>
      <c r="O18" s="47">
        <f t="shared" si="2"/>
        <v>17.197398488310775</v>
      </c>
      <c r="P18" s="9"/>
    </row>
    <row r="19" spans="1:16" ht="15">
      <c r="A19" s="12"/>
      <c r="B19" s="25">
        <v>335.12</v>
      </c>
      <c r="C19" s="20" t="s">
        <v>21</v>
      </c>
      <c r="D19" s="46">
        <v>413171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413171</v>
      </c>
      <c r="O19" s="47">
        <f t="shared" si="2"/>
        <v>36.31314818069959</v>
      </c>
      <c r="P19" s="9"/>
    </row>
    <row r="20" spans="1:16" ht="15">
      <c r="A20" s="12"/>
      <c r="B20" s="25">
        <v>335.15</v>
      </c>
      <c r="C20" s="20" t="s">
        <v>22</v>
      </c>
      <c r="D20" s="46">
        <v>17274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17274</v>
      </c>
      <c r="O20" s="47">
        <f t="shared" si="2"/>
        <v>1.5181930040428897</v>
      </c>
      <c r="P20" s="9"/>
    </row>
    <row r="21" spans="1:16" ht="15">
      <c r="A21" s="12"/>
      <c r="B21" s="25">
        <v>335.18</v>
      </c>
      <c r="C21" s="20" t="s">
        <v>23</v>
      </c>
      <c r="D21" s="46">
        <v>654800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654800</v>
      </c>
      <c r="O21" s="47">
        <f t="shared" si="2"/>
        <v>57.549657233257165</v>
      </c>
      <c r="P21" s="9"/>
    </row>
    <row r="22" spans="1:16" ht="15">
      <c r="A22" s="12"/>
      <c r="B22" s="25">
        <v>335.42</v>
      </c>
      <c r="C22" s="20" t="s">
        <v>24</v>
      </c>
      <c r="D22" s="46">
        <v>163593</v>
      </c>
      <c r="E22" s="46">
        <v>302782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466375</v>
      </c>
      <c r="O22" s="47">
        <f t="shared" si="2"/>
        <v>40.98918966426437</v>
      </c>
      <c r="P22" s="9"/>
    </row>
    <row r="23" spans="1:16" ht="15">
      <c r="A23" s="12"/>
      <c r="B23" s="25">
        <v>335.49</v>
      </c>
      <c r="C23" s="20" t="s">
        <v>25</v>
      </c>
      <c r="D23" s="46">
        <v>0</v>
      </c>
      <c r="E23" s="46">
        <v>64754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64754</v>
      </c>
      <c r="O23" s="47">
        <f t="shared" si="2"/>
        <v>5.6911583758129725</v>
      </c>
      <c r="P23" s="9"/>
    </row>
    <row r="24" spans="1:16" ht="15">
      <c r="A24" s="12"/>
      <c r="B24" s="25">
        <v>337.3</v>
      </c>
      <c r="C24" s="20" t="s">
        <v>26</v>
      </c>
      <c r="D24" s="46">
        <v>0</v>
      </c>
      <c r="E24" s="46">
        <v>485118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485118</v>
      </c>
      <c r="O24" s="47">
        <f t="shared" si="2"/>
        <v>42.63649147477588</v>
      </c>
      <c r="P24" s="9"/>
    </row>
    <row r="25" spans="1:16" ht="15">
      <c r="A25" s="12"/>
      <c r="B25" s="25">
        <v>337.6</v>
      </c>
      <c r="C25" s="20" t="s">
        <v>27</v>
      </c>
      <c r="D25" s="46">
        <v>1569</v>
      </c>
      <c r="E25" s="46">
        <v>212630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214199</v>
      </c>
      <c r="O25" s="47">
        <f t="shared" si="2"/>
        <v>18.82571629460362</v>
      </c>
      <c r="P25" s="9"/>
    </row>
    <row r="26" spans="1:16" ht="15">
      <c r="A26" s="12"/>
      <c r="B26" s="25">
        <v>338</v>
      </c>
      <c r="C26" s="20" t="s">
        <v>28</v>
      </c>
      <c r="D26" s="46">
        <v>15879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15879</v>
      </c>
      <c r="O26" s="47">
        <f t="shared" si="2"/>
        <v>1.3955879767973283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SUM(D28:D35)</f>
        <v>3063079</v>
      </c>
      <c r="E27" s="32">
        <f t="shared" si="6"/>
        <v>397619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3460698</v>
      </c>
      <c r="O27" s="45">
        <f t="shared" si="2"/>
        <v>304.1569695904377</v>
      </c>
      <c r="P27" s="10"/>
    </row>
    <row r="28" spans="1:16" ht="15">
      <c r="A28" s="12"/>
      <c r="B28" s="25">
        <v>341.2</v>
      </c>
      <c r="C28" s="20" t="s">
        <v>36</v>
      </c>
      <c r="D28" s="46">
        <v>8500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8500</v>
      </c>
      <c r="O28" s="47">
        <f t="shared" si="2"/>
        <v>0.7470557215679381</v>
      </c>
      <c r="P28" s="9"/>
    </row>
    <row r="29" spans="1:16" ht="15">
      <c r="A29" s="12"/>
      <c r="B29" s="25">
        <v>341.3</v>
      </c>
      <c r="C29" s="20" t="s">
        <v>37</v>
      </c>
      <c r="D29" s="46">
        <v>52489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52489</v>
      </c>
      <c r="O29" s="47">
        <f t="shared" si="2"/>
        <v>4.613200914044648</v>
      </c>
      <c r="P29" s="9"/>
    </row>
    <row r="30" spans="1:16" ht="15">
      <c r="A30" s="12"/>
      <c r="B30" s="25">
        <v>341.9</v>
      </c>
      <c r="C30" s="20" t="s">
        <v>38</v>
      </c>
      <c r="D30" s="46">
        <v>144088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144088</v>
      </c>
      <c r="O30" s="47">
        <f t="shared" si="2"/>
        <v>12.663737036386008</v>
      </c>
      <c r="P30" s="9"/>
    </row>
    <row r="31" spans="1:16" ht="15">
      <c r="A31" s="12"/>
      <c r="B31" s="25">
        <v>342.1</v>
      </c>
      <c r="C31" s="20" t="s">
        <v>39</v>
      </c>
      <c r="D31" s="46">
        <v>81607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81607</v>
      </c>
      <c r="O31" s="47">
        <f t="shared" si="2"/>
        <v>7.172350149411145</v>
      </c>
      <c r="P31" s="9"/>
    </row>
    <row r="32" spans="1:16" ht="15">
      <c r="A32" s="12"/>
      <c r="B32" s="25">
        <v>343.4</v>
      </c>
      <c r="C32" s="20" t="s">
        <v>40</v>
      </c>
      <c r="D32" s="46">
        <v>466135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466135</v>
      </c>
      <c r="O32" s="47">
        <f t="shared" si="2"/>
        <v>40.968096326243625</v>
      </c>
      <c r="P32" s="9"/>
    </row>
    <row r="33" spans="1:16" ht="15">
      <c r="A33" s="12"/>
      <c r="B33" s="25">
        <v>343.9</v>
      </c>
      <c r="C33" s="20" t="s">
        <v>41</v>
      </c>
      <c r="D33" s="46">
        <v>0</v>
      </c>
      <c r="E33" s="46">
        <v>397619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397619</v>
      </c>
      <c r="O33" s="47">
        <f t="shared" si="2"/>
        <v>34.94629987695553</v>
      </c>
      <c r="P33" s="9"/>
    </row>
    <row r="34" spans="1:16" ht="15">
      <c r="A34" s="12"/>
      <c r="B34" s="25">
        <v>344.5</v>
      </c>
      <c r="C34" s="20" t="s">
        <v>42</v>
      </c>
      <c r="D34" s="46">
        <v>2126064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2126064</v>
      </c>
      <c r="O34" s="47">
        <f t="shared" si="2"/>
        <v>186.85744419054316</v>
      </c>
      <c r="P34" s="9"/>
    </row>
    <row r="35" spans="1:16" ht="15">
      <c r="A35" s="12"/>
      <c r="B35" s="25">
        <v>347.2</v>
      </c>
      <c r="C35" s="20" t="s">
        <v>43</v>
      </c>
      <c r="D35" s="46">
        <v>184196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184196</v>
      </c>
      <c r="O35" s="47">
        <f t="shared" si="2"/>
        <v>16.18878537528564</v>
      </c>
      <c r="P35" s="9"/>
    </row>
    <row r="36" spans="1:16" ht="15.75">
      <c r="A36" s="29" t="s">
        <v>34</v>
      </c>
      <c r="B36" s="30"/>
      <c r="C36" s="31"/>
      <c r="D36" s="32">
        <f aca="true" t="shared" si="8" ref="D36:M36">SUM(D37:D39)</f>
        <v>206637</v>
      </c>
      <c r="E36" s="32">
        <f t="shared" si="8"/>
        <v>118893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1">SUM(D36:M36)</f>
        <v>325530</v>
      </c>
      <c r="O36" s="45">
        <f t="shared" si="2"/>
        <v>28.610476357883634</v>
      </c>
      <c r="P36" s="10"/>
    </row>
    <row r="37" spans="1:16" ht="15">
      <c r="A37" s="13"/>
      <c r="B37" s="39">
        <v>351.1</v>
      </c>
      <c r="C37" s="21" t="s">
        <v>46</v>
      </c>
      <c r="D37" s="46">
        <v>0</v>
      </c>
      <c r="E37" s="46">
        <v>118893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118893</v>
      </c>
      <c r="O37" s="47">
        <f t="shared" si="2"/>
        <v>10.44937598875022</v>
      </c>
      <c r="P37" s="9"/>
    </row>
    <row r="38" spans="1:16" ht="15">
      <c r="A38" s="13"/>
      <c r="B38" s="39">
        <v>351.2</v>
      </c>
      <c r="C38" s="21" t="s">
        <v>47</v>
      </c>
      <c r="D38" s="46">
        <v>119434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119434</v>
      </c>
      <c r="O38" s="47">
        <f t="shared" si="2"/>
        <v>10.496923888205309</v>
      </c>
      <c r="P38" s="9"/>
    </row>
    <row r="39" spans="1:16" ht="15">
      <c r="A39" s="13"/>
      <c r="B39" s="39">
        <v>354</v>
      </c>
      <c r="C39" s="21" t="s">
        <v>48</v>
      </c>
      <c r="D39" s="46">
        <v>87203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87203</v>
      </c>
      <c r="O39" s="47">
        <f t="shared" si="2"/>
        <v>7.6641764809281065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SUM(D41:D47)</f>
        <v>1302049</v>
      </c>
      <c r="E40" s="32">
        <f t="shared" si="10"/>
        <v>81419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2314514</v>
      </c>
      <c r="L40" s="32">
        <f t="shared" si="10"/>
        <v>0</v>
      </c>
      <c r="M40" s="32">
        <f t="shared" si="10"/>
        <v>0</v>
      </c>
      <c r="N40" s="32">
        <f t="shared" si="9"/>
        <v>3697982</v>
      </c>
      <c r="O40" s="45">
        <f t="shared" si="2"/>
        <v>325.0116013359114</v>
      </c>
      <c r="P40" s="10"/>
    </row>
    <row r="41" spans="1:16" ht="15">
      <c r="A41" s="12"/>
      <c r="B41" s="25">
        <v>361.1</v>
      </c>
      <c r="C41" s="20" t="s">
        <v>49</v>
      </c>
      <c r="D41" s="46">
        <v>191463</v>
      </c>
      <c r="E41" s="46">
        <v>33202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519053</v>
      </c>
      <c r="L41" s="46">
        <v>0</v>
      </c>
      <c r="M41" s="46">
        <v>0</v>
      </c>
      <c r="N41" s="46">
        <f t="shared" si="9"/>
        <v>743718</v>
      </c>
      <c r="O41" s="47">
        <f t="shared" si="2"/>
        <v>65.36456319212516</v>
      </c>
      <c r="P41" s="9"/>
    </row>
    <row r="42" spans="1:16" ht="15">
      <c r="A42" s="12"/>
      <c r="B42" s="25">
        <v>361.2</v>
      </c>
      <c r="C42" s="20" t="s">
        <v>50</v>
      </c>
      <c r="D42" s="46">
        <v>1686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1" ref="N42:N47">SUM(D42:M42)</f>
        <v>1686</v>
      </c>
      <c r="O42" s="47">
        <f t="shared" si="2"/>
        <v>0.14818069959571104</v>
      </c>
      <c r="P42" s="9"/>
    </row>
    <row r="43" spans="1:16" ht="15">
      <c r="A43" s="12"/>
      <c r="B43" s="25">
        <v>361.3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180417</v>
      </c>
      <c r="L43" s="46">
        <v>0</v>
      </c>
      <c r="M43" s="46">
        <v>0</v>
      </c>
      <c r="N43" s="46">
        <f t="shared" si="11"/>
        <v>180417</v>
      </c>
      <c r="O43" s="47">
        <f t="shared" si="2"/>
        <v>15.856653190367375</v>
      </c>
      <c r="P43" s="9"/>
    </row>
    <row r="44" spans="1:16" ht="15">
      <c r="A44" s="12"/>
      <c r="B44" s="25">
        <v>362</v>
      </c>
      <c r="C44" s="20" t="s">
        <v>52</v>
      </c>
      <c r="D44" s="46">
        <v>188042</v>
      </c>
      <c r="E44" s="46">
        <v>44893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232935</v>
      </c>
      <c r="O44" s="47">
        <f t="shared" si="2"/>
        <v>20.472402882756196</v>
      </c>
      <c r="P44" s="9"/>
    </row>
    <row r="45" spans="1:16" ht="15">
      <c r="A45" s="12"/>
      <c r="B45" s="25">
        <v>366</v>
      </c>
      <c r="C45" s="20" t="s">
        <v>53</v>
      </c>
      <c r="D45" s="46">
        <v>835588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835588</v>
      </c>
      <c r="O45" s="47">
        <f t="shared" si="2"/>
        <v>73.43891720864826</v>
      </c>
      <c r="P45" s="9"/>
    </row>
    <row r="46" spans="1:16" ht="15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1615044</v>
      </c>
      <c r="L46" s="46">
        <v>0</v>
      </c>
      <c r="M46" s="46">
        <v>0</v>
      </c>
      <c r="N46" s="46">
        <f t="shared" si="11"/>
        <v>1615044</v>
      </c>
      <c r="O46" s="47">
        <f t="shared" si="2"/>
        <v>141.9444542098787</v>
      </c>
      <c r="P46" s="9"/>
    </row>
    <row r="47" spans="1:16" ht="15">
      <c r="A47" s="12"/>
      <c r="B47" s="25">
        <v>369.9</v>
      </c>
      <c r="C47" s="20" t="s">
        <v>55</v>
      </c>
      <c r="D47" s="46">
        <v>85270</v>
      </c>
      <c r="E47" s="46">
        <v>3324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88594</v>
      </c>
      <c r="O47" s="47">
        <f t="shared" si="2"/>
        <v>7.786429952539989</v>
      </c>
      <c r="P47" s="9"/>
    </row>
    <row r="48" spans="1:16" ht="15.75">
      <c r="A48" s="29" t="s">
        <v>35</v>
      </c>
      <c r="B48" s="30"/>
      <c r="C48" s="31"/>
      <c r="D48" s="32">
        <f aca="true" t="shared" si="12" ref="D48:M48">SUM(D49:D50)</f>
        <v>1180473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1180473</v>
      </c>
      <c r="O48" s="45">
        <f t="shared" si="2"/>
        <v>103.75048338899632</v>
      </c>
      <c r="P48" s="9"/>
    </row>
    <row r="49" spans="1:16" ht="15">
      <c r="A49" s="12"/>
      <c r="B49" s="25">
        <v>381</v>
      </c>
      <c r="C49" s="20" t="s">
        <v>56</v>
      </c>
      <c r="D49" s="46">
        <v>641980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641980</v>
      </c>
      <c r="O49" s="47">
        <f t="shared" si="2"/>
        <v>56.42292142731587</v>
      </c>
      <c r="P49" s="9"/>
    </row>
    <row r="50" spans="1:16" ht="15.75" thickBot="1">
      <c r="A50" s="12"/>
      <c r="B50" s="25">
        <v>383</v>
      </c>
      <c r="C50" s="20" t="s">
        <v>57</v>
      </c>
      <c r="D50" s="46">
        <v>538493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538493</v>
      </c>
      <c r="O50" s="47">
        <f t="shared" si="2"/>
        <v>47.32756196168044</v>
      </c>
      <c r="P50" s="9"/>
    </row>
    <row r="51" spans="1:119" ht="16.5" thickBot="1">
      <c r="A51" s="14" t="s">
        <v>44</v>
      </c>
      <c r="B51" s="23"/>
      <c r="C51" s="22"/>
      <c r="D51" s="15">
        <f aca="true" t="shared" si="13" ref="D51:M51">SUM(D5,D12,D16,D27,D36,D40,D48)</f>
        <v>18919462</v>
      </c>
      <c r="E51" s="15">
        <f t="shared" si="13"/>
        <v>3765888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2314514</v>
      </c>
      <c r="L51" s="15">
        <f t="shared" si="13"/>
        <v>0</v>
      </c>
      <c r="M51" s="15">
        <f t="shared" si="13"/>
        <v>0</v>
      </c>
      <c r="N51" s="15">
        <f>SUM(D51:M51)</f>
        <v>24999864</v>
      </c>
      <c r="O51" s="38">
        <f t="shared" si="2"/>
        <v>2197.2107576023905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64</v>
      </c>
      <c r="M53" s="48"/>
      <c r="N53" s="48"/>
      <c r="O53" s="43">
        <v>11378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A55:O55"/>
    <mergeCell ref="A54:O54"/>
    <mergeCell ref="L53:N5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9150341</v>
      </c>
      <c r="E5" s="27">
        <f t="shared" si="0"/>
        <v>1492363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10642704</v>
      </c>
      <c r="O5" s="33">
        <f aca="true" t="shared" si="2" ref="O5:O36">(N5/O$55)</f>
        <v>951.6859518912635</v>
      </c>
      <c r="P5" s="6"/>
    </row>
    <row r="6" spans="1:16" ht="15">
      <c r="A6" s="12"/>
      <c r="B6" s="25">
        <v>311</v>
      </c>
      <c r="C6" s="20" t="s">
        <v>2</v>
      </c>
      <c r="D6" s="46">
        <v>6632821</v>
      </c>
      <c r="E6" s="46">
        <v>1471440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8104261</v>
      </c>
      <c r="O6" s="47">
        <f t="shared" si="2"/>
        <v>724.6947151927033</v>
      </c>
      <c r="P6" s="9"/>
    </row>
    <row r="7" spans="1:16" ht="15">
      <c r="A7" s="12"/>
      <c r="B7" s="25">
        <v>314.1</v>
      </c>
      <c r="C7" s="20" t="s">
        <v>10</v>
      </c>
      <c r="D7" s="46">
        <v>1022767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1022767</v>
      </c>
      <c r="O7" s="47">
        <f t="shared" si="2"/>
        <v>91.45730126084236</v>
      </c>
      <c r="P7" s="9"/>
    </row>
    <row r="8" spans="1:16" ht="15">
      <c r="A8" s="12"/>
      <c r="B8" s="25">
        <v>314.3</v>
      </c>
      <c r="C8" s="20" t="s">
        <v>11</v>
      </c>
      <c r="D8" s="46">
        <v>140410</v>
      </c>
      <c r="E8" s="46">
        <v>20923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161333</v>
      </c>
      <c r="O8" s="47">
        <f t="shared" si="2"/>
        <v>14.426629705803451</v>
      </c>
      <c r="P8" s="9"/>
    </row>
    <row r="9" spans="1:16" ht="15">
      <c r="A9" s="12"/>
      <c r="B9" s="25">
        <v>314.4</v>
      </c>
      <c r="C9" s="20" t="s">
        <v>12</v>
      </c>
      <c r="D9" s="46">
        <v>79907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79907</v>
      </c>
      <c r="O9" s="47">
        <f t="shared" si="2"/>
        <v>7.145399266744165</v>
      </c>
      <c r="P9" s="9"/>
    </row>
    <row r="10" spans="1:16" ht="15">
      <c r="A10" s="12"/>
      <c r="B10" s="25">
        <v>315</v>
      </c>
      <c r="C10" s="20" t="s">
        <v>13</v>
      </c>
      <c r="D10" s="46">
        <v>722026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722026</v>
      </c>
      <c r="O10" s="47">
        <f t="shared" si="2"/>
        <v>64.56460699275686</v>
      </c>
      <c r="P10" s="9"/>
    </row>
    <row r="11" spans="1:16" ht="15">
      <c r="A11" s="12"/>
      <c r="B11" s="25">
        <v>316</v>
      </c>
      <c r="C11" s="20" t="s">
        <v>14</v>
      </c>
      <c r="D11" s="46">
        <v>552410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552410</v>
      </c>
      <c r="O11" s="47">
        <f t="shared" si="2"/>
        <v>49.397299472413486</v>
      </c>
      <c r="P11" s="9"/>
    </row>
    <row r="12" spans="1:16" ht="15.75">
      <c r="A12" s="29" t="s">
        <v>110</v>
      </c>
      <c r="B12" s="30"/>
      <c r="C12" s="31"/>
      <c r="D12" s="32">
        <f aca="true" t="shared" si="3" ref="D12:M12">SUM(D13:D15)</f>
        <v>2252552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2252552</v>
      </c>
      <c r="O12" s="45">
        <f t="shared" si="2"/>
        <v>201.42645086291694</v>
      </c>
      <c r="P12" s="10"/>
    </row>
    <row r="13" spans="1:16" ht="15">
      <c r="A13" s="12"/>
      <c r="B13" s="25">
        <v>322</v>
      </c>
      <c r="C13" s="20" t="s">
        <v>0</v>
      </c>
      <c r="D13" s="46">
        <v>1113166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1113166</v>
      </c>
      <c r="O13" s="47">
        <f t="shared" si="2"/>
        <v>99.5409103102924</v>
      </c>
      <c r="P13" s="9"/>
    </row>
    <row r="14" spans="1:16" ht="15">
      <c r="A14" s="12"/>
      <c r="B14" s="25">
        <v>323.1</v>
      </c>
      <c r="C14" s="20" t="s">
        <v>16</v>
      </c>
      <c r="D14" s="46">
        <v>1115721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1115721</v>
      </c>
      <c r="O14" s="47">
        <f t="shared" si="2"/>
        <v>99.76938209782706</v>
      </c>
      <c r="P14" s="9"/>
    </row>
    <row r="15" spans="1:16" ht="15">
      <c r="A15" s="12"/>
      <c r="B15" s="25">
        <v>329</v>
      </c>
      <c r="C15" s="20" t="s">
        <v>111</v>
      </c>
      <c r="D15" s="46">
        <v>23665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23665</v>
      </c>
      <c r="O15" s="47">
        <f t="shared" si="2"/>
        <v>2.1161584547974606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SUM(D17:D28)</f>
        <v>1461125</v>
      </c>
      <c r="E16" s="32">
        <f t="shared" si="4"/>
        <v>2532654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3993779</v>
      </c>
      <c r="O16" s="45">
        <f t="shared" si="2"/>
        <v>357.12948224984353</v>
      </c>
      <c r="P16" s="10"/>
    </row>
    <row r="17" spans="1:16" ht="15">
      <c r="A17" s="12"/>
      <c r="B17" s="25">
        <v>334.2</v>
      </c>
      <c r="C17" s="20" t="s">
        <v>112</v>
      </c>
      <c r="D17" s="46">
        <v>0</v>
      </c>
      <c r="E17" s="46">
        <v>10000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5">SUM(D17:M17)</f>
        <v>10000</v>
      </c>
      <c r="O17" s="47">
        <f t="shared" si="2"/>
        <v>0.8942144326209425</v>
      </c>
      <c r="P17" s="9"/>
    </row>
    <row r="18" spans="1:16" ht="15">
      <c r="A18" s="12"/>
      <c r="B18" s="25">
        <v>334.36</v>
      </c>
      <c r="C18" s="20" t="s">
        <v>19</v>
      </c>
      <c r="D18" s="46">
        <v>0</v>
      </c>
      <c r="E18" s="46">
        <v>1147322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1147322</v>
      </c>
      <c r="O18" s="47">
        <f t="shared" si="2"/>
        <v>102.5951891263525</v>
      </c>
      <c r="P18" s="9"/>
    </row>
    <row r="19" spans="1:16" ht="15">
      <c r="A19" s="12"/>
      <c r="B19" s="25">
        <v>334.7</v>
      </c>
      <c r="C19" s="20" t="s">
        <v>20</v>
      </c>
      <c r="D19" s="46">
        <v>0</v>
      </c>
      <c r="E19" s="46">
        <v>4328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4328</v>
      </c>
      <c r="O19" s="47">
        <f t="shared" si="2"/>
        <v>0.38701600643834394</v>
      </c>
      <c r="P19" s="9"/>
    </row>
    <row r="20" spans="1:16" ht="15">
      <c r="A20" s="12"/>
      <c r="B20" s="25">
        <v>335.12</v>
      </c>
      <c r="C20" s="20" t="s">
        <v>21</v>
      </c>
      <c r="D20" s="46">
        <v>353469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353469</v>
      </c>
      <c r="O20" s="47">
        <f t="shared" si="2"/>
        <v>31.607708128409193</v>
      </c>
      <c r="P20" s="9"/>
    </row>
    <row r="21" spans="1:16" ht="15">
      <c r="A21" s="12"/>
      <c r="B21" s="25">
        <v>335.15</v>
      </c>
      <c r="C21" s="20" t="s">
        <v>22</v>
      </c>
      <c r="D21" s="46">
        <v>16331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16331</v>
      </c>
      <c r="O21" s="47">
        <f t="shared" si="2"/>
        <v>1.4603415899132612</v>
      </c>
      <c r="P21" s="9"/>
    </row>
    <row r="22" spans="1:16" ht="15">
      <c r="A22" s="12"/>
      <c r="B22" s="25">
        <v>335.18</v>
      </c>
      <c r="C22" s="20" t="s">
        <v>23</v>
      </c>
      <c r="D22" s="46">
        <v>720567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720567</v>
      </c>
      <c r="O22" s="47">
        <f t="shared" si="2"/>
        <v>64.43414110703746</v>
      </c>
      <c r="P22" s="9"/>
    </row>
    <row r="23" spans="1:16" ht="15">
      <c r="A23" s="12"/>
      <c r="B23" s="25">
        <v>335.42</v>
      </c>
      <c r="C23" s="20" t="s">
        <v>24</v>
      </c>
      <c r="D23" s="46">
        <v>175224</v>
      </c>
      <c r="E23" s="46">
        <v>338279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513503</v>
      </c>
      <c r="O23" s="47">
        <f t="shared" si="2"/>
        <v>45.918179379415186</v>
      </c>
      <c r="P23" s="9"/>
    </row>
    <row r="24" spans="1:16" ht="15">
      <c r="A24" s="12"/>
      <c r="B24" s="25">
        <v>335.49</v>
      </c>
      <c r="C24" s="20" t="s">
        <v>25</v>
      </c>
      <c r="D24" s="46">
        <v>0</v>
      </c>
      <c r="E24" s="46">
        <v>67572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67572</v>
      </c>
      <c r="O24" s="47">
        <f t="shared" si="2"/>
        <v>6.042385764106233</v>
      </c>
      <c r="P24" s="9"/>
    </row>
    <row r="25" spans="1:16" ht="15">
      <c r="A25" s="12"/>
      <c r="B25" s="25">
        <v>335.9</v>
      </c>
      <c r="C25" s="20" t="s">
        <v>113</v>
      </c>
      <c r="D25" s="46">
        <v>180268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180268</v>
      </c>
      <c r="O25" s="47">
        <f t="shared" si="2"/>
        <v>16.119824733971207</v>
      </c>
      <c r="P25" s="9"/>
    </row>
    <row r="26" spans="1:16" ht="15">
      <c r="A26" s="12"/>
      <c r="B26" s="25">
        <v>337.3</v>
      </c>
      <c r="C26" s="20" t="s">
        <v>26</v>
      </c>
      <c r="D26" s="46">
        <v>0</v>
      </c>
      <c r="E26" s="46">
        <v>784317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784317</v>
      </c>
      <c r="O26" s="47">
        <f t="shared" si="2"/>
        <v>70.13475811499598</v>
      </c>
      <c r="P26" s="9"/>
    </row>
    <row r="27" spans="1:16" ht="15">
      <c r="A27" s="12"/>
      <c r="B27" s="25">
        <v>337.6</v>
      </c>
      <c r="C27" s="20" t="s">
        <v>27</v>
      </c>
      <c r="D27" s="46">
        <v>0</v>
      </c>
      <c r="E27" s="46">
        <v>180836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180836</v>
      </c>
      <c r="O27" s="47">
        <f t="shared" si="2"/>
        <v>16.170616113744074</v>
      </c>
      <c r="P27" s="9"/>
    </row>
    <row r="28" spans="1:16" ht="15">
      <c r="A28" s="12"/>
      <c r="B28" s="25">
        <v>338</v>
      </c>
      <c r="C28" s="20" t="s">
        <v>28</v>
      </c>
      <c r="D28" s="46">
        <v>15266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15266</v>
      </c>
      <c r="O28" s="47">
        <f t="shared" si="2"/>
        <v>1.3651077528391309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SUM(D30:D37)</f>
        <v>2817602</v>
      </c>
      <c r="E29" s="32">
        <f t="shared" si="6"/>
        <v>403557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3221159</v>
      </c>
      <c r="O29" s="45">
        <f t="shared" si="2"/>
        <v>288.04068675668424</v>
      </c>
      <c r="P29" s="10"/>
    </row>
    <row r="30" spans="1:16" ht="15">
      <c r="A30" s="12"/>
      <c r="B30" s="25">
        <v>341.2</v>
      </c>
      <c r="C30" s="20" t="s">
        <v>36</v>
      </c>
      <c r="D30" s="46">
        <v>31980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31980</v>
      </c>
      <c r="O30" s="47">
        <f t="shared" si="2"/>
        <v>2.859697755521774</v>
      </c>
      <c r="P30" s="9"/>
    </row>
    <row r="31" spans="1:16" ht="15">
      <c r="A31" s="12"/>
      <c r="B31" s="25">
        <v>341.3</v>
      </c>
      <c r="C31" s="20" t="s">
        <v>37</v>
      </c>
      <c r="D31" s="46">
        <v>46417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0">SUM(D31:M31)</f>
        <v>46417</v>
      </c>
      <c r="O31" s="47">
        <f t="shared" si="2"/>
        <v>4.150675131896628</v>
      </c>
      <c r="P31" s="9"/>
    </row>
    <row r="32" spans="1:16" ht="15">
      <c r="A32" s="12"/>
      <c r="B32" s="25">
        <v>341.9</v>
      </c>
      <c r="C32" s="20" t="s">
        <v>38</v>
      </c>
      <c r="D32" s="46">
        <v>196064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196064</v>
      </c>
      <c r="O32" s="47">
        <f t="shared" si="2"/>
        <v>17.532325851739248</v>
      </c>
      <c r="P32" s="9"/>
    </row>
    <row r="33" spans="1:16" ht="15">
      <c r="A33" s="12"/>
      <c r="B33" s="25">
        <v>342.1</v>
      </c>
      <c r="C33" s="20" t="s">
        <v>39</v>
      </c>
      <c r="D33" s="46">
        <v>129132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129132</v>
      </c>
      <c r="O33" s="47">
        <f t="shared" si="2"/>
        <v>11.547169811320755</v>
      </c>
      <c r="P33" s="9"/>
    </row>
    <row r="34" spans="1:16" ht="15">
      <c r="A34" s="12"/>
      <c r="B34" s="25">
        <v>343.4</v>
      </c>
      <c r="C34" s="20" t="s">
        <v>40</v>
      </c>
      <c r="D34" s="46">
        <v>399422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399422</v>
      </c>
      <c r="O34" s="47">
        <f t="shared" si="2"/>
        <v>35.71689171063221</v>
      </c>
      <c r="P34" s="9"/>
    </row>
    <row r="35" spans="1:16" ht="15">
      <c r="A35" s="12"/>
      <c r="B35" s="25">
        <v>343.9</v>
      </c>
      <c r="C35" s="20" t="s">
        <v>41</v>
      </c>
      <c r="D35" s="46">
        <v>0</v>
      </c>
      <c r="E35" s="46">
        <v>403557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403557</v>
      </c>
      <c r="O35" s="47">
        <f t="shared" si="2"/>
        <v>36.08664937852097</v>
      </c>
      <c r="P35" s="9"/>
    </row>
    <row r="36" spans="1:16" ht="15">
      <c r="A36" s="12"/>
      <c r="B36" s="25">
        <v>344.5</v>
      </c>
      <c r="C36" s="20" t="s">
        <v>42</v>
      </c>
      <c r="D36" s="46">
        <v>1876132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1876132</v>
      </c>
      <c r="O36" s="47">
        <f t="shared" si="2"/>
        <v>167.7664311901994</v>
      </c>
      <c r="P36" s="9"/>
    </row>
    <row r="37" spans="1:16" ht="15">
      <c r="A37" s="12"/>
      <c r="B37" s="25">
        <v>347.2</v>
      </c>
      <c r="C37" s="20" t="s">
        <v>43</v>
      </c>
      <c r="D37" s="46">
        <v>138455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138455</v>
      </c>
      <c r="O37" s="47">
        <f aca="true" t="shared" si="8" ref="O37:O53">(N37/O$55)</f>
        <v>12.38084592685326</v>
      </c>
      <c r="P37" s="9"/>
    </row>
    <row r="38" spans="1:16" ht="15.75">
      <c r="A38" s="29" t="s">
        <v>34</v>
      </c>
      <c r="B38" s="30"/>
      <c r="C38" s="31"/>
      <c r="D38" s="32">
        <f aca="true" t="shared" si="9" ref="D38:M38">SUM(D39:D41)</f>
        <v>287063</v>
      </c>
      <c r="E38" s="32">
        <f t="shared" si="9"/>
        <v>42402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329465</v>
      </c>
      <c r="O38" s="45">
        <f t="shared" si="8"/>
        <v>29.461235804345883</v>
      </c>
      <c r="P38" s="10"/>
    </row>
    <row r="39" spans="1:16" ht="15">
      <c r="A39" s="13"/>
      <c r="B39" s="39">
        <v>351.1</v>
      </c>
      <c r="C39" s="21" t="s">
        <v>46</v>
      </c>
      <c r="D39" s="46">
        <v>0</v>
      </c>
      <c r="E39" s="46">
        <v>42402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42402</v>
      </c>
      <c r="O39" s="47">
        <f t="shared" si="8"/>
        <v>3.7916480371993204</v>
      </c>
      <c r="P39" s="9"/>
    </row>
    <row r="40" spans="1:16" ht="15">
      <c r="A40" s="13"/>
      <c r="B40" s="39">
        <v>351.2</v>
      </c>
      <c r="C40" s="21" t="s">
        <v>47</v>
      </c>
      <c r="D40" s="46">
        <v>197558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197558</v>
      </c>
      <c r="O40" s="47">
        <f t="shared" si="8"/>
        <v>17.665921487972817</v>
      </c>
      <c r="P40" s="9"/>
    </row>
    <row r="41" spans="1:16" ht="15">
      <c r="A41" s="13"/>
      <c r="B41" s="39">
        <v>354</v>
      </c>
      <c r="C41" s="21" t="s">
        <v>48</v>
      </c>
      <c r="D41" s="46">
        <v>89505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89505</v>
      </c>
      <c r="O41" s="47">
        <f t="shared" si="8"/>
        <v>8.003666279173746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SUM(D43:D49)</f>
        <v>2493872</v>
      </c>
      <c r="E42" s="32">
        <f t="shared" si="10"/>
        <v>149320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-1185109</v>
      </c>
      <c r="L42" s="32">
        <f t="shared" si="10"/>
        <v>0</v>
      </c>
      <c r="M42" s="32">
        <f t="shared" si="10"/>
        <v>0</v>
      </c>
      <c r="N42" s="32">
        <f>SUM(D42:M42)</f>
        <v>1458083</v>
      </c>
      <c r="O42" s="45">
        <f t="shared" si="8"/>
        <v>130.38388625592418</v>
      </c>
      <c r="P42" s="10"/>
    </row>
    <row r="43" spans="1:16" ht="15">
      <c r="A43" s="12"/>
      <c r="B43" s="25">
        <v>361.1</v>
      </c>
      <c r="C43" s="20" t="s">
        <v>49</v>
      </c>
      <c r="D43" s="46">
        <v>337958</v>
      </c>
      <c r="E43" s="46">
        <v>51474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708786</v>
      </c>
      <c r="L43" s="46">
        <v>0</v>
      </c>
      <c r="M43" s="46">
        <v>0</v>
      </c>
      <c r="N43" s="46">
        <f>SUM(D43:M43)</f>
        <v>1098218</v>
      </c>
      <c r="O43" s="47">
        <f t="shared" si="8"/>
        <v>98.20423857641062</v>
      </c>
      <c r="P43" s="9"/>
    </row>
    <row r="44" spans="1:16" ht="15">
      <c r="A44" s="12"/>
      <c r="B44" s="25">
        <v>361.2</v>
      </c>
      <c r="C44" s="20" t="s">
        <v>50</v>
      </c>
      <c r="D44" s="46">
        <v>6658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1" ref="N44:N49">SUM(D44:M44)</f>
        <v>6658</v>
      </c>
      <c r="O44" s="47">
        <f t="shared" si="8"/>
        <v>0.5953679692390235</v>
      </c>
      <c r="P44" s="9"/>
    </row>
    <row r="45" spans="1:16" ht="15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-3451293</v>
      </c>
      <c r="L45" s="46">
        <v>0</v>
      </c>
      <c r="M45" s="46">
        <v>0</v>
      </c>
      <c r="N45" s="46">
        <f t="shared" si="11"/>
        <v>-3451293</v>
      </c>
      <c r="O45" s="47">
        <f t="shared" si="8"/>
        <v>-308.6196011803631</v>
      </c>
      <c r="P45" s="9"/>
    </row>
    <row r="46" spans="1:16" ht="15">
      <c r="A46" s="12"/>
      <c r="B46" s="25">
        <v>362</v>
      </c>
      <c r="C46" s="20" t="s">
        <v>52</v>
      </c>
      <c r="D46" s="46">
        <v>156001</v>
      </c>
      <c r="E46" s="46">
        <v>50015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206016</v>
      </c>
      <c r="O46" s="47">
        <f t="shared" si="8"/>
        <v>18.42224805508361</v>
      </c>
      <c r="P46" s="9"/>
    </row>
    <row r="47" spans="1:16" ht="15">
      <c r="A47" s="12"/>
      <c r="B47" s="25">
        <v>366</v>
      </c>
      <c r="C47" s="20" t="s">
        <v>53</v>
      </c>
      <c r="D47" s="46">
        <v>791137</v>
      </c>
      <c r="E47" s="46">
        <v>19954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811091</v>
      </c>
      <c r="O47" s="47">
        <f t="shared" si="8"/>
        <v>72.52892783689529</v>
      </c>
      <c r="P47" s="9"/>
    </row>
    <row r="48" spans="1:16" ht="15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1557398</v>
      </c>
      <c r="L48" s="46">
        <v>0</v>
      </c>
      <c r="M48" s="46">
        <v>0</v>
      </c>
      <c r="N48" s="46">
        <f t="shared" si="11"/>
        <v>1557398</v>
      </c>
      <c r="O48" s="47">
        <f t="shared" si="8"/>
        <v>139.26477689349906</v>
      </c>
      <c r="P48" s="9"/>
    </row>
    <row r="49" spans="1:16" ht="15">
      <c r="A49" s="12"/>
      <c r="B49" s="25">
        <v>369.9</v>
      </c>
      <c r="C49" s="20" t="s">
        <v>55</v>
      </c>
      <c r="D49" s="46">
        <v>1202118</v>
      </c>
      <c r="E49" s="46">
        <v>27877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1229995</v>
      </c>
      <c r="O49" s="47">
        <f t="shared" si="8"/>
        <v>109.98792810515961</v>
      </c>
      <c r="P49" s="9"/>
    </row>
    <row r="50" spans="1:16" ht="15.75">
      <c r="A50" s="29" t="s">
        <v>35</v>
      </c>
      <c r="B50" s="30"/>
      <c r="C50" s="31"/>
      <c r="D50" s="32">
        <f aca="true" t="shared" si="12" ref="D50:M50">SUM(D51:D52)</f>
        <v>2542037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2542037</v>
      </c>
      <c r="O50" s="45">
        <f t="shared" si="8"/>
        <v>227.3126173656443</v>
      </c>
      <c r="P50" s="9"/>
    </row>
    <row r="51" spans="1:16" ht="15">
      <c r="A51" s="12"/>
      <c r="B51" s="25">
        <v>381</v>
      </c>
      <c r="C51" s="20" t="s">
        <v>56</v>
      </c>
      <c r="D51" s="46">
        <v>589093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589093</v>
      </c>
      <c r="O51" s="47">
        <f t="shared" si="8"/>
        <v>52.67754627559689</v>
      </c>
      <c r="P51" s="9"/>
    </row>
    <row r="52" spans="1:16" ht="15.75" thickBot="1">
      <c r="A52" s="12"/>
      <c r="B52" s="25">
        <v>389.9</v>
      </c>
      <c r="C52" s="20" t="s">
        <v>114</v>
      </c>
      <c r="D52" s="46">
        <v>1952944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1952944</v>
      </c>
      <c r="O52" s="47">
        <f t="shared" si="8"/>
        <v>174.6350710900474</v>
      </c>
      <c r="P52" s="9"/>
    </row>
    <row r="53" spans="1:119" ht="16.5" thickBot="1">
      <c r="A53" s="14" t="s">
        <v>44</v>
      </c>
      <c r="B53" s="23"/>
      <c r="C53" s="22"/>
      <c r="D53" s="15">
        <f aca="true" t="shared" si="13" ref="D53:M53">SUM(D5,D12,D16,D29,D38,D42,D50)</f>
        <v>21004592</v>
      </c>
      <c r="E53" s="15">
        <f t="shared" si="13"/>
        <v>4620296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-1185109</v>
      </c>
      <c r="L53" s="15">
        <f t="shared" si="13"/>
        <v>0</v>
      </c>
      <c r="M53" s="15">
        <f t="shared" si="13"/>
        <v>0</v>
      </c>
      <c r="N53" s="15">
        <f>SUM(D53:M53)</f>
        <v>24439779</v>
      </c>
      <c r="O53" s="38">
        <f t="shared" si="8"/>
        <v>2185.4403111866227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115</v>
      </c>
      <c r="M55" s="48"/>
      <c r="N55" s="48"/>
      <c r="O55" s="43">
        <v>11183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10378795</v>
      </c>
      <c r="E5" s="27">
        <f t="shared" si="0"/>
        <v>2101082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12479877</v>
      </c>
      <c r="O5" s="33">
        <f aca="true" t="shared" si="1" ref="O5:O36">(N5/O$56)</f>
        <v>967.4323255813954</v>
      </c>
      <c r="P5" s="6"/>
    </row>
    <row r="6" spans="1:16" ht="15">
      <c r="A6" s="12"/>
      <c r="B6" s="25">
        <v>311</v>
      </c>
      <c r="C6" s="20" t="s">
        <v>2</v>
      </c>
      <c r="D6" s="46">
        <v>7439135</v>
      </c>
      <c r="E6" s="46">
        <v>1559821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8998956</v>
      </c>
      <c r="O6" s="47">
        <f t="shared" si="1"/>
        <v>697.593488372093</v>
      </c>
      <c r="P6" s="9"/>
    </row>
    <row r="7" spans="1:16" ht="15">
      <c r="A7" s="12"/>
      <c r="B7" s="25">
        <v>312.41</v>
      </c>
      <c r="C7" s="20" t="s">
        <v>140</v>
      </c>
      <c r="D7" s="46">
        <v>174268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174268</v>
      </c>
      <c r="O7" s="47">
        <f t="shared" si="1"/>
        <v>13.509147286821705</v>
      </c>
      <c r="P7" s="9"/>
    </row>
    <row r="8" spans="1:16" ht="15">
      <c r="A8" s="12"/>
      <c r="B8" s="25">
        <v>312.42</v>
      </c>
      <c r="C8" s="20" t="s">
        <v>141</v>
      </c>
      <c r="D8" s="46">
        <v>0</v>
      </c>
      <c r="E8" s="46">
        <v>65731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65731</v>
      </c>
      <c r="O8" s="47">
        <f t="shared" si="1"/>
        <v>5.095426356589147</v>
      </c>
      <c r="P8" s="9"/>
    </row>
    <row r="9" spans="1:16" ht="15">
      <c r="A9" s="12"/>
      <c r="B9" s="25">
        <v>312.6</v>
      </c>
      <c r="C9" s="20" t="s">
        <v>95</v>
      </c>
      <c r="D9" s="46">
        <v>0</v>
      </c>
      <c r="E9" s="46">
        <v>475283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475283</v>
      </c>
      <c r="O9" s="47">
        <f t="shared" si="1"/>
        <v>36.843643410852714</v>
      </c>
      <c r="P9" s="9"/>
    </row>
    <row r="10" spans="1:16" ht="15">
      <c r="A10" s="12"/>
      <c r="B10" s="25">
        <v>314.1</v>
      </c>
      <c r="C10" s="20" t="s">
        <v>10</v>
      </c>
      <c r="D10" s="46">
        <v>1392478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1392478</v>
      </c>
      <c r="O10" s="47">
        <f t="shared" si="1"/>
        <v>107.94403100775193</v>
      </c>
      <c r="P10" s="9"/>
    </row>
    <row r="11" spans="1:16" ht="15">
      <c r="A11" s="12"/>
      <c r="B11" s="25">
        <v>314.3</v>
      </c>
      <c r="C11" s="20" t="s">
        <v>11</v>
      </c>
      <c r="D11" s="46">
        <v>0</v>
      </c>
      <c r="E11" s="46">
        <v>247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</v>
      </c>
      <c r="O11" s="47">
        <f t="shared" si="1"/>
        <v>0.019147286821705425</v>
      </c>
      <c r="P11" s="9"/>
    </row>
    <row r="12" spans="1:16" ht="15">
      <c r="A12" s="12"/>
      <c r="B12" s="25">
        <v>314.4</v>
      </c>
      <c r="C12" s="20" t="s">
        <v>12</v>
      </c>
      <c r="D12" s="46">
        <v>36403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36403</v>
      </c>
      <c r="O12" s="47">
        <f t="shared" si="1"/>
        <v>2.821937984496124</v>
      </c>
      <c r="P12" s="9"/>
    </row>
    <row r="13" spans="1:16" ht="15">
      <c r="A13" s="12"/>
      <c r="B13" s="25">
        <v>314.9</v>
      </c>
      <c r="C13" s="20" t="s">
        <v>118</v>
      </c>
      <c r="D13" s="46">
        <v>243447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243447</v>
      </c>
      <c r="O13" s="47">
        <f t="shared" si="1"/>
        <v>18.871860465116278</v>
      </c>
      <c r="P13" s="9"/>
    </row>
    <row r="14" spans="1:16" ht="15">
      <c r="A14" s="12"/>
      <c r="B14" s="25">
        <v>315</v>
      </c>
      <c r="C14" s="20" t="s">
        <v>96</v>
      </c>
      <c r="D14" s="46">
        <v>416543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416543</v>
      </c>
      <c r="O14" s="47">
        <f t="shared" si="1"/>
        <v>32.29015503875969</v>
      </c>
      <c r="P14" s="9"/>
    </row>
    <row r="15" spans="1:16" ht="15">
      <c r="A15" s="12"/>
      <c r="B15" s="25">
        <v>316</v>
      </c>
      <c r="C15" s="20" t="s">
        <v>97</v>
      </c>
      <c r="D15" s="46">
        <v>676521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676521</v>
      </c>
      <c r="O15" s="47">
        <f t="shared" si="1"/>
        <v>52.44348837209302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SUM(D17:D23)</f>
        <v>2911144</v>
      </c>
      <c r="E16" s="32">
        <f t="shared" si="3"/>
        <v>390222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3">SUM(D16:M16)</f>
        <v>3301366</v>
      </c>
      <c r="O16" s="45">
        <f t="shared" si="1"/>
        <v>255.9198449612403</v>
      </c>
      <c r="P16" s="10"/>
    </row>
    <row r="17" spans="1:16" ht="15">
      <c r="A17" s="12"/>
      <c r="B17" s="25">
        <v>322</v>
      </c>
      <c r="C17" s="20" t="s">
        <v>0</v>
      </c>
      <c r="D17" s="46">
        <v>1209784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1209784</v>
      </c>
      <c r="O17" s="47">
        <f t="shared" si="1"/>
        <v>93.7817054263566</v>
      </c>
      <c r="P17" s="9"/>
    </row>
    <row r="18" spans="1:16" ht="15">
      <c r="A18" s="12"/>
      <c r="B18" s="25">
        <v>323.1</v>
      </c>
      <c r="C18" s="20" t="s">
        <v>16</v>
      </c>
      <c r="D18" s="46">
        <v>1003418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1003418</v>
      </c>
      <c r="O18" s="47">
        <f t="shared" si="1"/>
        <v>77.78434108527132</v>
      </c>
      <c r="P18" s="9"/>
    </row>
    <row r="19" spans="1:16" ht="15">
      <c r="A19" s="12"/>
      <c r="B19" s="25">
        <v>323.4</v>
      </c>
      <c r="C19" s="20" t="s">
        <v>67</v>
      </c>
      <c r="D19" s="46">
        <v>53211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53211</v>
      </c>
      <c r="O19" s="47">
        <f t="shared" si="1"/>
        <v>4.1248837209302325</v>
      </c>
      <c r="P19" s="9"/>
    </row>
    <row r="20" spans="1:16" ht="15">
      <c r="A20" s="12"/>
      <c r="B20" s="25">
        <v>323.9</v>
      </c>
      <c r="C20" s="20" t="s">
        <v>78</v>
      </c>
      <c r="D20" s="46">
        <v>618119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618119</v>
      </c>
      <c r="O20" s="47">
        <f t="shared" si="1"/>
        <v>47.9162015503876</v>
      </c>
      <c r="P20" s="9"/>
    </row>
    <row r="21" spans="1:16" ht="15">
      <c r="A21" s="12"/>
      <c r="B21" s="25">
        <v>324.61</v>
      </c>
      <c r="C21" s="20" t="s">
        <v>126</v>
      </c>
      <c r="D21" s="46">
        <v>0</v>
      </c>
      <c r="E21" s="46">
        <v>25058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25058</v>
      </c>
      <c r="O21" s="47">
        <f t="shared" si="1"/>
        <v>1.9424806201550389</v>
      </c>
      <c r="P21" s="9"/>
    </row>
    <row r="22" spans="1:16" ht="15">
      <c r="A22" s="12"/>
      <c r="B22" s="25">
        <v>325.2</v>
      </c>
      <c r="C22" s="20" t="s">
        <v>142</v>
      </c>
      <c r="D22" s="46">
        <v>0</v>
      </c>
      <c r="E22" s="46">
        <v>365164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365164</v>
      </c>
      <c r="O22" s="47">
        <f t="shared" si="1"/>
        <v>28.307286821705425</v>
      </c>
      <c r="P22" s="9"/>
    </row>
    <row r="23" spans="1:16" ht="15">
      <c r="A23" s="12"/>
      <c r="B23" s="25">
        <v>329</v>
      </c>
      <c r="C23" s="20" t="s">
        <v>17</v>
      </c>
      <c r="D23" s="46">
        <v>26612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26612</v>
      </c>
      <c r="O23" s="47">
        <f t="shared" si="1"/>
        <v>2.0629457364341084</v>
      </c>
      <c r="P23" s="9"/>
    </row>
    <row r="24" spans="1:16" ht="15.75">
      <c r="A24" s="29" t="s">
        <v>18</v>
      </c>
      <c r="B24" s="30"/>
      <c r="C24" s="31"/>
      <c r="D24" s="32">
        <f aca="true" t="shared" si="5" ref="D24:M24">SUM(D25:D32)</f>
        <v>2905546</v>
      </c>
      <c r="E24" s="32">
        <f t="shared" si="5"/>
        <v>137394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3042940</v>
      </c>
      <c r="O24" s="45">
        <f t="shared" si="1"/>
        <v>235.88682170542634</v>
      </c>
      <c r="P24" s="10"/>
    </row>
    <row r="25" spans="1:16" ht="15">
      <c r="A25" s="12"/>
      <c r="B25" s="25">
        <v>331.1</v>
      </c>
      <c r="C25" s="20" t="s">
        <v>68</v>
      </c>
      <c r="D25" s="46">
        <v>0</v>
      </c>
      <c r="E25" s="46">
        <v>133868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133868</v>
      </c>
      <c r="O25" s="47">
        <f t="shared" si="1"/>
        <v>10.377364341085272</v>
      </c>
      <c r="P25" s="9"/>
    </row>
    <row r="26" spans="1:16" ht="15">
      <c r="A26" s="12"/>
      <c r="B26" s="25">
        <v>332</v>
      </c>
      <c r="C26" s="20" t="s">
        <v>143</v>
      </c>
      <c r="D26" s="46">
        <v>1598777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1598777</v>
      </c>
      <c r="O26" s="47">
        <f t="shared" si="1"/>
        <v>123.9362015503876</v>
      </c>
      <c r="P26" s="9"/>
    </row>
    <row r="27" spans="1:16" ht="15">
      <c r="A27" s="12"/>
      <c r="B27" s="25">
        <v>334.1</v>
      </c>
      <c r="C27" s="20" t="s">
        <v>79</v>
      </c>
      <c r="D27" s="46">
        <v>0</v>
      </c>
      <c r="E27" s="46">
        <v>188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188</v>
      </c>
      <c r="O27" s="47">
        <f t="shared" si="1"/>
        <v>0.014573643410852714</v>
      </c>
      <c r="P27" s="9"/>
    </row>
    <row r="28" spans="1:16" ht="15">
      <c r="A28" s="12"/>
      <c r="B28" s="25">
        <v>335.12</v>
      </c>
      <c r="C28" s="20" t="s">
        <v>98</v>
      </c>
      <c r="D28" s="46">
        <v>396044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396044</v>
      </c>
      <c r="O28" s="47">
        <f t="shared" si="1"/>
        <v>30.70108527131783</v>
      </c>
      <c r="P28" s="9"/>
    </row>
    <row r="29" spans="1:16" ht="15">
      <c r="A29" s="12"/>
      <c r="B29" s="25">
        <v>335.15</v>
      </c>
      <c r="C29" s="20" t="s">
        <v>99</v>
      </c>
      <c r="D29" s="46">
        <v>17924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17924</v>
      </c>
      <c r="O29" s="47">
        <f t="shared" si="1"/>
        <v>1.3894573643410852</v>
      </c>
      <c r="P29" s="9"/>
    </row>
    <row r="30" spans="1:16" ht="15">
      <c r="A30" s="12"/>
      <c r="B30" s="25">
        <v>335.18</v>
      </c>
      <c r="C30" s="20" t="s">
        <v>100</v>
      </c>
      <c r="D30" s="46">
        <v>877299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877299</v>
      </c>
      <c r="O30" s="47">
        <f t="shared" si="1"/>
        <v>68.00767441860465</v>
      </c>
      <c r="P30" s="9"/>
    </row>
    <row r="31" spans="1:16" ht="15">
      <c r="A31" s="12"/>
      <c r="B31" s="25">
        <v>337.1</v>
      </c>
      <c r="C31" s="20" t="s">
        <v>80</v>
      </c>
      <c r="D31" s="46">
        <v>0</v>
      </c>
      <c r="E31" s="46">
        <v>3338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3338</v>
      </c>
      <c r="O31" s="47">
        <f t="shared" si="1"/>
        <v>0.2587596899224806</v>
      </c>
      <c r="P31" s="9"/>
    </row>
    <row r="32" spans="1:16" ht="15">
      <c r="A32" s="12"/>
      <c r="B32" s="25">
        <v>338</v>
      </c>
      <c r="C32" s="20" t="s">
        <v>28</v>
      </c>
      <c r="D32" s="46">
        <v>15502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15502</v>
      </c>
      <c r="O32" s="47">
        <f t="shared" si="1"/>
        <v>1.2017054263565892</v>
      </c>
      <c r="P32" s="9"/>
    </row>
    <row r="33" spans="1:16" ht="15.75">
      <c r="A33" s="29" t="s">
        <v>33</v>
      </c>
      <c r="B33" s="30"/>
      <c r="C33" s="31"/>
      <c r="D33" s="32">
        <f aca="true" t="shared" si="6" ref="D33:M33">SUM(D34:D39)</f>
        <v>2106191</v>
      </c>
      <c r="E33" s="32">
        <f t="shared" si="6"/>
        <v>26534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2132725</v>
      </c>
      <c r="O33" s="45">
        <f t="shared" si="1"/>
        <v>165.32751937984497</v>
      </c>
      <c r="P33" s="10"/>
    </row>
    <row r="34" spans="1:16" ht="15">
      <c r="A34" s="12"/>
      <c r="B34" s="25">
        <v>341.2</v>
      </c>
      <c r="C34" s="20" t="s">
        <v>127</v>
      </c>
      <c r="D34" s="46">
        <v>51651</v>
      </c>
      <c r="E34" s="46">
        <v>26534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78185</v>
      </c>
      <c r="O34" s="47">
        <f t="shared" si="1"/>
        <v>6.060852713178295</v>
      </c>
      <c r="P34" s="9"/>
    </row>
    <row r="35" spans="1:16" ht="15">
      <c r="A35" s="12"/>
      <c r="B35" s="25">
        <v>341.9</v>
      </c>
      <c r="C35" s="20" t="s">
        <v>103</v>
      </c>
      <c r="D35" s="46">
        <v>129336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129336</v>
      </c>
      <c r="O35" s="47">
        <f t="shared" si="1"/>
        <v>10.026046511627907</v>
      </c>
      <c r="P35" s="9"/>
    </row>
    <row r="36" spans="1:16" ht="15">
      <c r="A36" s="12"/>
      <c r="B36" s="25">
        <v>342.1</v>
      </c>
      <c r="C36" s="20" t="s">
        <v>39</v>
      </c>
      <c r="D36" s="46">
        <v>63253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63253</v>
      </c>
      <c r="O36" s="47">
        <f t="shared" si="1"/>
        <v>4.903333333333333</v>
      </c>
      <c r="P36" s="9"/>
    </row>
    <row r="37" spans="1:16" ht="15">
      <c r="A37" s="12"/>
      <c r="B37" s="25">
        <v>343.4</v>
      </c>
      <c r="C37" s="20" t="s">
        <v>40</v>
      </c>
      <c r="D37" s="46">
        <v>35995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35995</v>
      </c>
      <c r="O37" s="47">
        <f aca="true" t="shared" si="8" ref="O37:O54">(N37/O$56)</f>
        <v>2.7903100775193797</v>
      </c>
      <c r="P37" s="9"/>
    </row>
    <row r="38" spans="1:16" ht="15">
      <c r="A38" s="12"/>
      <c r="B38" s="25">
        <v>344.5</v>
      </c>
      <c r="C38" s="20" t="s">
        <v>105</v>
      </c>
      <c r="D38" s="46">
        <v>1290137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1290137</v>
      </c>
      <c r="O38" s="47">
        <f t="shared" si="8"/>
        <v>100.01062015503877</v>
      </c>
      <c r="P38" s="9"/>
    </row>
    <row r="39" spans="1:16" ht="15">
      <c r="A39" s="12"/>
      <c r="B39" s="25">
        <v>347.2</v>
      </c>
      <c r="C39" s="20" t="s">
        <v>43</v>
      </c>
      <c r="D39" s="46">
        <v>535819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535819</v>
      </c>
      <c r="O39" s="47">
        <f t="shared" si="8"/>
        <v>41.53635658914729</v>
      </c>
      <c r="P39" s="9"/>
    </row>
    <row r="40" spans="1:16" ht="15.75">
      <c r="A40" s="29" t="s">
        <v>34</v>
      </c>
      <c r="B40" s="30"/>
      <c r="C40" s="31"/>
      <c r="D40" s="32">
        <f aca="true" t="shared" si="9" ref="D40:M40">SUM(D41:D42)</f>
        <v>1072935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4">SUM(D40:M40)</f>
        <v>1072935</v>
      </c>
      <c r="O40" s="45">
        <f t="shared" si="8"/>
        <v>83.17325581395349</v>
      </c>
      <c r="P40" s="10"/>
    </row>
    <row r="41" spans="1:16" ht="15">
      <c r="A41" s="13"/>
      <c r="B41" s="39">
        <v>351.1</v>
      </c>
      <c r="C41" s="21" t="s">
        <v>46</v>
      </c>
      <c r="D41" s="46">
        <v>365214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365214</v>
      </c>
      <c r="O41" s="47">
        <f t="shared" si="8"/>
        <v>28.311162790697676</v>
      </c>
      <c r="P41" s="9"/>
    </row>
    <row r="42" spans="1:16" ht="15">
      <c r="A42" s="13"/>
      <c r="B42" s="39">
        <v>354</v>
      </c>
      <c r="C42" s="21" t="s">
        <v>48</v>
      </c>
      <c r="D42" s="46">
        <v>707721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707721</v>
      </c>
      <c r="O42" s="47">
        <f t="shared" si="8"/>
        <v>54.86209302325582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SUM(D44:D49)</f>
        <v>2858150</v>
      </c>
      <c r="E43" s="32">
        <f t="shared" si="11"/>
        <v>95614</v>
      </c>
      <c r="F43" s="32">
        <f t="shared" si="11"/>
        <v>783956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6699823</v>
      </c>
      <c r="L43" s="32">
        <f t="shared" si="11"/>
        <v>0</v>
      </c>
      <c r="M43" s="32">
        <f t="shared" si="11"/>
        <v>0</v>
      </c>
      <c r="N43" s="32">
        <f t="shared" si="10"/>
        <v>10437543</v>
      </c>
      <c r="O43" s="45">
        <f t="shared" si="8"/>
        <v>809.1118604651163</v>
      </c>
      <c r="P43" s="10"/>
    </row>
    <row r="44" spans="1:16" ht="15">
      <c r="A44" s="12"/>
      <c r="B44" s="25">
        <v>361.1</v>
      </c>
      <c r="C44" s="20" t="s">
        <v>49</v>
      </c>
      <c r="D44" s="46">
        <v>237786</v>
      </c>
      <c r="E44" s="46">
        <v>71674</v>
      </c>
      <c r="F44" s="46">
        <v>2828</v>
      </c>
      <c r="G44" s="46">
        <v>0</v>
      </c>
      <c r="H44" s="46">
        <v>0</v>
      </c>
      <c r="I44" s="46">
        <v>0</v>
      </c>
      <c r="J44" s="46">
        <v>0</v>
      </c>
      <c r="K44" s="46">
        <v>927442</v>
      </c>
      <c r="L44" s="46">
        <v>0</v>
      </c>
      <c r="M44" s="46">
        <v>0</v>
      </c>
      <c r="N44" s="46">
        <f t="shared" si="10"/>
        <v>1239730</v>
      </c>
      <c r="O44" s="47">
        <f t="shared" si="8"/>
        <v>96.1031007751938</v>
      </c>
      <c r="P44" s="9"/>
    </row>
    <row r="45" spans="1:16" ht="15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2583364</v>
      </c>
      <c r="L45" s="46">
        <v>0</v>
      </c>
      <c r="M45" s="46">
        <v>0</v>
      </c>
      <c r="N45" s="46">
        <f t="shared" si="10"/>
        <v>2583364</v>
      </c>
      <c r="O45" s="47">
        <f t="shared" si="8"/>
        <v>200.26077519379845</v>
      </c>
      <c r="P45" s="9"/>
    </row>
    <row r="46" spans="1:16" ht="15">
      <c r="A46" s="12"/>
      <c r="B46" s="25">
        <v>362</v>
      </c>
      <c r="C46" s="20" t="s">
        <v>52</v>
      </c>
      <c r="D46" s="46">
        <v>171104</v>
      </c>
      <c r="E46" s="46">
        <v>10866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181970</v>
      </c>
      <c r="O46" s="47">
        <f t="shared" si="8"/>
        <v>14.106201550387597</v>
      </c>
      <c r="P46" s="9"/>
    </row>
    <row r="47" spans="1:16" ht="15">
      <c r="A47" s="12"/>
      <c r="B47" s="25">
        <v>366</v>
      </c>
      <c r="C47" s="20" t="s">
        <v>53</v>
      </c>
      <c r="D47" s="46">
        <v>17629</v>
      </c>
      <c r="E47" s="46">
        <v>2400</v>
      </c>
      <c r="F47" s="46">
        <v>781128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801157</v>
      </c>
      <c r="O47" s="47">
        <f t="shared" si="8"/>
        <v>62.10519379844961</v>
      </c>
      <c r="P47" s="9"/>
    </row>
    <row r="48" spans="1:16" ht="15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3189017</v>
      </c>
      <c r="L48" s="46">
        <v>0</v>
      </c>
      <c r="M48" s="46">
        <v>0</v>
      </c>
      <c r="N48" s="46">
        <f t="shared" si="10"/>
        <v>3189017</v>
      </c>
      <c r="O48" s="47">
        <f t="shared" si="8"/>
        <v>247.21062015503875</v>
      </c>
      <c r="P48" s="9"/>
    </row>
    <row r="49" spans="1:16" ht="15">
      <c r="A49" s="12"/>
      <c r="B49" s="25">
        <v>369.9</v>
      </c>
      <c r="C49" s="20" t="s">
        <v>55</v>
      </c>
      <c r="D49" s="46">
        <v>2431631</v>
      </c>
      <c r="E49" s="46">
        <v>10674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2442305</v>
      </c>
      <c r="O49" s="47">
        <f t="shared" si="8"/>
        <v>189.32596899224805</v>
      </c>
      <c r="P49" s="9"/>
    </row>
    <row r="50" spans="1:16" ht="15.75">
      <c r="A50" s="29" t="s">
        <v>35</v>
      </c>
      <c r="B50" s="30"/>
      <c r="C50" s="31"/>
      <c r="D50" s="32">
        <f aca="true" t="shared" si="12" ref="D50:M50">SUM(D51:D53)</f>
        <v>2352375</v>
      </c>
      <c r="E50" s="32">
        <f t="shared" si="12"/>
        <v>0</v>
      </c>
      <c r="F50" s="32">
        <f t="shared" si="12"/>
        <v>5379070</v>
      </c>
      <c r="G50" s="32">
        <f t="shared" si="12"/>
        <v>1991971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9723416</v>
      </c>
      <c r="O50" s="45">
        <f t="shared" si="8"/>
        <v>753.7531782945737</v>
      </c>
      <c r="P50" s="9"/>
    </row>
    <row r="51" spans="1:16" ht="15">
      <c r="A51" s="12"/>
      <c r="B51" s="25">
        <v>381</v>
      </c>
      <c r="C51" s="20" t="s">
        <v>56</v>
      </c>
      <c r="D51" s="46">
        <v>2262442</v>
      </c>
      <c r="E51" s="46">
        <v>0</v>
      </c>
      <c r="F51" s="46">
        <v>391070</v>
      </c>
      <c r="G51" s="46">
        <v>1991971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4645483</v>
      </c>
      <c r="O51" s="47">
        <f t="shared" si="8"/>
        <v>360.1149612403101</v>
      </c>
      <c r="P51" s="9"/>
    </row>
    <row r="52" spans="1:16" ht="15">
      <c r="A52" s="12"/>
      <c r="B52" s="25">
        <v>384</v>
      </c>
      <c r="C52" s="20" t="s">
        <v>82</v>
      </c>
      <c r="D52" s="46">
        <v>0</v>
      </c>
      <c r="E52" s="46">
        <v>0</v>
      </c>
      <c r="F52" s="46">
        <v>4988000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4988000</v>
      </c>
      <c r="O52" s="47">
        <f t="shared" si="8"/>
        <v>386.6666666666667</v>
      </c>
      <c r="P52" s="9"/>
    </row>
    <row r="53" spans="1:16" ht="15.75" thickBot="1">
      <c r="A53" s="12"/>
      <c r="B53" s="25">
        <v>388.1</v>
      </c>
      <c r="C53" s="20" t="s">
        <v>123</v>
      </c>
      <c r="D53" s="46">
        <v>89933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89933</v>
      </c>
      <c r="O53" s="47">
        <f t="shared" si="8"/>
        <v>6.971550387596899</v>
      </c>
      <c r="P53" s="9"/>
    </row>
    <row r="54" spans="1:119" ht="16.5" thickBot="1">
      <c r="A54" s="14" t="s">
        <v>44</v>
      </c>
      <c r="B54" s="23"/>
      <c r="C54" s="22"/>
      <c r="D54" s="15">
        <f aca="true" t="shared" si="13" ref="D54:M54">SUM(D5,D16,D24,D33,D40,D43,D50)</f>
        <v>24585136</v>
      </c>
      <c r="E54" s="15">
        <f t="shared" si="13"/>
        <v>2750846</v>
      </c>
      <c r="F54" s="15">
        <f t="shared" si="13"/>
        <v>6163026</v>
      </c>
      <c r="G54" s="15">
        <f t="shared" si="13"/>
        <v>1991971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6699823</v>
      </c>
      <c r="L54" s="15">
        <f t="shared" si="13"/>
        <v>0</v>
      </c>
      <c r="M54" s="15">
        <f t="shared" si="13"/>
        <v>0</v>
      </c>
      <c r="N54" s="15">
        <f t="shared" si="10"/>
        <v>42190802</v>
      </c>
      <c r="O54" s="38">
        <f t="shared" si="8"/>
        <v>3270.60480620155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144</v>
      </c>
      <c r="M56" s="48"/>
      <c r="N56" s="48"/>
      <c r="O56" s="43">
        <v>12900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10129891</v>
      </c>
      <c r="E5" s="27">
        <f t="shared" si="0"/>
        <v>2157432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12287323</v>
      </c>
      <c r="O5" s="33">
        <f aca="true" t="shared" si="1" ref="O5:O48">(N5/O$50)</f>
        <v>947.730273814115</v>
      </c>
      <c r="P5" s="6"/>
    </row>
    <row r="6" spans="1:16" ht="15">
      <c r="A6" s="12"/>
      <c r="B6" s="25">
        <v>311</v>
      </c>
      <c r="C6" s="20" t="s">
        <v>2</v>
      </c>
      <c r="D6" s="46">
        <v>7109103</v>
      </c>
      <c r="E6" s="46">
        <v>1540691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8649794</v>
      </c>
      <c r="O6" s="47">
        <f t="shared" si="1"/>
        <v>667.1649826455842</v>
      </c>
      <c r="P6" s="9"/>
    </row>
    <row r="7" spans="1:16" ht="15">
      <c r="A7" s="12"/>
      <c r="B7" s="25">
        <v>312.1</v>
      </c>
      <c r="C7" s="20" t="s">
        <v>94</v>
      </c>
      <c r="D7" s="46">
        <v>193967</v>
      </c>
      <c r="E7" s="46">
        <v>74541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268508</v>
      </c>
      <c r="O7" s="47">
        <f t="shared" si="1"/>
        <v>20.710219822599306</v>
      </c>
      <c r="P7" s="9"/>
    </row>
    <row r="8" spans="1:16" ht="15">
      <c r="A8" s="12"/>
      <c r="B8" s="25">
        <v>312.6</v>
      </c>
      <c r="C8" s="20" t="s">
        <v>95</v>
      </c>
      <c r="D8" s="46">
        <v>0</v>
      </c>
      <c r="E8" s="46">
        <v>541961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541961</v>
      </c>
      <c r="O8" s="47">
        <f t="shared" si="1"/>
        <v>41.80185113767836</v>
      </c>
      <c r="P8" s="9"/>
    </row>
    <row r="9" spans="1:16" ht="15">
      <c r="A9" s="12"/>
      <c r="B9" s="25">
        <v>314.1</v>
      </c>
      <c r="C9" s="20" t="s">
        <v>10</v>
      </c>
      <c r="D9" s="46">
        <v>1439567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1439567</v>
      </c>
      <c r="O9" s="47">
        <f t="shared" si="1"/>
        <v>111.03486309294254</v>
      </c>
      <c r="P9" s="9"/>
    </row>
    <row r="10" spans="1:16" ht="15">
      <c r="A10" s="12"/>
      <c r="B10" s="25">
        <v>314.3</v>
      </c>
      <c r="C10" s="20" t="s">
        <v>11</v>
      </c>
      <c r="D10" s="46">
        <v>0</v>
      </c>
      <c r="E10" s="46">
        <v>239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</v>
      </c>
      <c r="O10" s="47">
        <f t="shared" si="1"/>
        <v>0.01843424604704975</v>
      </c>
      <c r="P10" s="9"/>
    </row>
    <row r="11" spans="1:16" ht="15">
      <c r="A11" s="12"/>
      <c r="B11" s="25">
        <v>314.4</v>
      </c>
      <c r="C11" s="20" t="s">
        <v>12</v>
      </c>
      <c r="D11" s="46">
        <v>31242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31242</v>
      </c>
      <c r="O11" s="47">
        <f t="shared" si="1"/>
        <v>2.409718472811415</v>
      </c>
      <c r="P11" s="9"/>
    </row>
    <row r="12" spans="1:16" ht="15">
      <c r="A12" s="12"/>
      <c r="B12" s="25">
        <v>314.9</v>
      </c>
      <c r="C12" s="20" t="s">
        <v>118</v>
      </c>
      <c r="D12" s="46">
        <v>245992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245992</v>
      </c>
      <c r="O12" s="47">
        <f t="shared" si="1"/>
        <v>18.9735441573467</v>
      </c>
      <c r="P12" s="9"/>
    </row>
    <row r="13" spans="1:16" ht="15">
      <c r="A13" s="12"/>
      <c r="B13" s="25">
        <v>315</v>
      </c>
      <c r="C13" s="20" t="s">
        <v>96</v>
      </c>
      <c r="D13" s="46">
        <v>453205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453205</v>
      </c>
      <c r="O13" s="47">
        <f t="shared" si="1"/>
        <v>34.95603548013884</v>
      </c>
      <c r="P13" s="9"/>
    </row>
    <row r="14" spans="1:16" ht="15">
      <c r="A14" s="12"/>
      <c r="B14" s="25">
        <v>316</v>
      </c>
      <c r="C14" s="20" t="s">
        <v>97</v>
      </c>
      <c r="D14" s="46">
        <v>656815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656815</v>
      </c>
      <c r="O14" s="47">
        <f t="shared" si="1"/>
        <v>50.66062475896645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SUM(D16:D21)</f>
        <v>2436384</v>
      </c>
      <c r="E15" s="32">
        <f t="shared" si="3"/>
        <v>454238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9">SUM(D15:M15)</f>
        <v>2890622</v>
      </c>
      <c r="O15" s="45">
        <f t="shared" si="1"/>
        <v>222.95580408792904</v>
      </c>
      <c r="P15" s="10"/>
    </row>
    <row r="16" spans="1:16" ht="15">
      <c r="A16" s="12"/>
      <c r="B16" s="25">
        <v>322</v>
      </c>
      <c r="C16" s="20" t="s">
        <v>0</v>
      </c>
      <c r="D16" s="46">
        <v>664057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664057</v>
      </c>
      <c r="O16" s="47">
        <f t="shared" si="1"/>
        <v>51.21920555341303</v>
      </c>
      <c r="P16" s="9"/>
    </row>
    <row r="17" spans="1:16" ht="15">
      <c r="A17" s="12"/>
      <c r="B17" s="25">
        <v>323.1</v>
      </c>
      <c r="C17" s="20" t="s">
        <v>16</v>
      </c>
      <c r="D17" s="46">
        <v>1055945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1055945</v>
      </c>
      <c r="O17" s="47">
        <f t="shared" si="1"/>
        <v>81.44581565753953</v>
      </c>
      <c r="P17" s="9"/>
    </row>
    <row r="18" spans="1:16" ht="15">
      <c r="A18" s="12"/>
      <c r="B18" s="25">
        <v>323.4</v>
      </c>
      <c r="C18" s="20" t="s">
        <v>67</v>
      </c>
      <c r="D18" s="46">
        <v>39713</v>
      </c>
      <c r="E18" s="46">
        <v>34261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73974</v>
      </c>
      <c r="O18" s="47">
        <f t="shared" si="1"/>
        <v>5.7056691091399925</v>
      </c>
      <c r="P18" s="9"/>
    </row>
    <row r="19" spans="1:16" ht="15">
      <c r="A19" s="12"/>
      <c r="B19" s="25">
        <v>323.9</v>
      </c>
      <c r="C19" s="20" t="s">
        <v>78</v>
      </c>
      <c r="D19" s="46">
        <v>649000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649000</v>
      </c>
      <c r="O19" s="47">
        <f t="shared" si="1"/>
        <v>50.057848052448904</v>
      </c>
      <c r="P19" s="9"/>
    </row>
    <row r="20" spans="1:16" ht="15">
      <c r="A20" s="12"/>
      <c r="B20" s="25">
        <v>324.61</v>
      </c>
      <c r="C20" s="20" t="s">
        <v>126</v>
      </c>
      <c r="D20" s="46">
        <v>0</v>
      </c>
      <c r="E20" s="46">
        <v>419977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419977</v>
      </c>
      <c r="O20" s="47">
        <f t="shared" si="1"/>
        <v>32.39313536444273</v>
      </c>
      <c r="P20" s="9"/>
    </row>
    <row r="21" spans="1:16" ht="15">
      <c r="A21" s="12"/>
      <c r="B21" s="25">
        <v>329</v>
      </c>
      <c r="C21" s="20" t="s">
        <v>17</v>
      </c>
      <c r="D21" s="46">
        <v>27669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27669</v>
      </c>
      <c r="O21" s="47">
        <f t="shared" si="1"/>
        <v>2.1341303509448517</v>
      </c>
      <c r="P21" s="9"/>
    </row>
    <row r="22" spans="1:16" ht="15.75">
      <c r="A22" s="29" t="s">
        <v>18</v>
      </c>
      <c r="B22" s="30"/>
      <c r="C22" s="31"/>
      <c r="D22" s="32">
        <f aca="true" t="shared" si="5" ref="D22:M22">SUM(D23:D28)</f>
        <v>1464252</v>
      </c>
      <c r="E22" s="32">
        <f t="shared" si="5"/>
        <v>282373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1746625</v>
      </c>
      <c r="O22" s="45">
        <f t="shared" si="1"/>
        <v>134.71847281141535</v>
      </c>
      <c r="P22" s="10"/>
    </row>
    <row r="23" spans="1:16" ht="15">
      <c r="A23" s="12"/>
      <c r="B23" s="25">
        <v>331.1</v>
      </c>
      <c r="C23" s="20" t="s">
        <v>68</v>
      </c>
      <c r="D23" s="46">
        <v>0</v>
      </c>
      <c r="E23" s="46">
        <v>183095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183095</v>
      </c>
      <c r="O23" s="47">
        <f t="shared" si="1"/>
        <v>14.122252217508677</v>
      </c>
      <c r="P23" s="9"/>
    </row>
    <row r="24" spans="1:16" ht="15">
      <c r="A24" s="12"/>
      <c r="B24" s="25">
        <v>334.1</v>
      </c>
      <c r="C24" s="20" t="s">
        <v>79</v>
      </c>
      <c r="D24" s="46">
        <v>0</v>
      </c>
      <c r="E24" s="46">
        <v>99278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99278</v>
      </c>
      <c r="O24" s="47">
        <f t="shared" si="1"/>
        <v>7.6573852680293095</v>
      </c>
      <c r="P24" s="9"/>
    </row>
    <row r="25" spans="1:16" ht="15">
      <c r="A25" s="12"/>
      <c r="B25" s="25">
        <v>335.12</v>
      </c>
      <c r="C25" s="20" t="s">
        <v>98</v>
      </c>
      <c r="D25" s="46">
        <v>423588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423588</v>
      </c>
      <c r="O25" s="47">
        <f t="shared" si="1"/>
        <v>32.67165445430004</v>
      </c>
      <c r="P25" s="9"/>
    </row>
    <row r="26" spans="1:16" ht="15">
      <c r="A26" s="12"/>
      <c r="B26" s="25">
        <v>335.15</v>
      </c>
      <c r="C26" s="20" t="s">
        <v>99</v>
      </c>
      <c r="D26" s="46">
        <v>16784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16784</v>
      </c>
      <c r="O26" s="47">
        <f t="shared" si="1"/>
        <v>1.2945622830698034</v>
      </c>
      <c r="P26" s="9"/>
    </row>
    <row r="27" spans="1:16" ht="15">
      <c r="A27" s="12"/>
      <c r="B27" s="25">
        <v>335.18</v>
      </c>
      <c r="C27" s="20" t="s">
        <v>100</v>
      </c>
      <c r="D27" s="46">
        <v>1004957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1004957</v>
      </c>
      <c r="O27" s="47">
        <f t="shared" si="1"/>
        <v>77.51307365985345</v>
      </c>
      <c r="P27" s="9"/>
    </row>
    <row r="28" spans="1:16" ht="15">
      <c r="A28" s="12"/>
      <c r="B28" s="25">
        <v>338</v>
      </c>
      <c r="C28" s="20" t="s">
        <v>28</v>
      </c>
      <c r="D28" s="46">
        <v>18923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18923</v>
      </c>
      <c r="O28" s="47">
        <f t="shared" si="1"/>
        <v>1.4595449286540687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SUM(D30:D34)</f>
        <v>2879992</v>
      </c>
      <c r="E29" s="32">
        <f t="shared" si="6"/>
        <v>4250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2884242</v>
      </c>
      <c r="O29" s="45">
        <f t="shared" si="1"/>
        <v>222.4637099884304</v>
      </c>
      <c r="P29" s="10"/>
    </row>
    <row r="30" spans="1:16" ht="15">
      <c r="A30" s="12"/>
      <c r="B30" s="25">
        <v>341.9</v>
      </c>
      <c r="C30" s="20" t="s">
        <v>103</v>
      </c>
      <c r="D30" s="46">
        <v>190872</v>
      </c>
      <c r="E30" s="46">
        <v>4250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195122</v>
      </c>
      <c r="O30" s="47">
        <f t="shared" si="1"/>
        <v>15.049903586579251</v>
      </c>
      <c r="P30" s="9"/>
    </row>
    <row r="31" spans="1:16" ht="15">
      <c r="A31" s="12"/>
      <c r="B31" s="25">
        <v>342.1</v>
      </c>
      <c r="C31" s="20" t="s">
        <v>39</v>
      </c>
      <c r="D31" s="46">
        <v>62251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62251</v>
      </c>
      <c r="O31" s="47">
        <f t="shared" si="1"/>
        <v>4.801465483995372</v>
      </c>
      <c r="P31" s="9"/>
    </row>
    <row r="32" spans="1:16" ht="15">
      <c r="A32" s="12"/>
      <c r="B32" s="25">
        <v>343.4</v>
      </c>
      <c r="C32" s="20" t="s">
        <v>40</v>
      </c>
      <c r="D32" s="46">
        <v>33261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33261</v>
      </c>
      <c r="O32" s="47">
        <f t="shared" si="1"/>
        <v>2.5654454300038565</v>
      </c>
      <c r="P32" s="9"/>
    </row>
    <row r="33" spans="1:16" ht="15">
      <c r="A33" s="12"/>
      <c r="B33" s="25">
        <v>344.5</v>
      </c>
      <c r="C33" s="20" t="s">
        <v>105</v>
      </c>
      <c r="D33" s="46">
        <v>1981166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1981166</v>
      </c>
      <c r="O33" s="47">
        <f t="shared" si="1"/>
        <v>152.80879290397223</v>
      </c>
      <c r="P33" s="9"/>
    </row>
    <row r="34" spans="1:16" ht="15">
      <c r="A34" s="12"/>
      <c r="B34" s="25">
        <v>347.2</v>
      </c>
      <c r="C34" s="20" t="s">
        <v>43</v>
      </c>
      <c r="D34" s="46">
        <v>612442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612442</v>
      </c>
      <c r="O34" s="47">
        <f t="shared" si="1"/>
        <v>47.23810258387967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SUM(D36:D37)</f>
        <v>1142840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1142840</v>
      </c>
      <c r="O35" s="45">
        <f t="shared" si="1"/>
        <v>88.14809101426918</v>
      </c>
      <c r="P35" s="10"/>
    </row>
    <row r="36" spans="1:16" ht="15">
      <c r="A36" s="13"/>
      <c r="B36" s="39">
        <v>351.1</v>
      </c>
      <c r="C36" s="21" t="s">
        <v>46</v>
      </c>
      <c r="D36" s="46">
        <v>429895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429895</v>
      </c>
      <c r="O36" s="47">
        <f t="shared" si="1"/>
        <v>33.158118010026996</v>
      </c>
      <c r="P36" s="9"/>
    </row>
    <row r="37" spans="1:16" ht="15">
      <c r="A37" s="13"/>
      <c r="B37" s="39">
        <v>354</v>
      </c>
      <c r="C37" s="21" t="s">
        <v>48</v>
      </c>
      <c r="D37" s="46">
        <v>712945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712945</v>
      </c>
      <c r="O37" s="47">
        <f t="shared" si="1"/>
        <v>54.98997300424219</v>
      </c>
      <c r="P37" s="9"/>
    </row>
    <row r="38" spans="1:16" ht="15.75">
      <c r="A38" s="29" t="s">
        <v>3</v>
      </c>
      <c r="B38" s="30"/>
      <c r="C38" s="31"/>
      <c r="D38" s="32">
        <f aca="true" t="shared" si="8" ref="D38:M38">SUM(D39:D45)</f>
        <v>1141128</v>
      </c>
      <c r="E38" s="32">
        <f t="shared" si="8"/>
        <v>112275</v>
      </c>
      <c r="F38" s="32">
        <f t="shared" si="8"/>
        <v>851884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2502403</v>
      </c>
      <c r="L38" s="32">
        <f t="shared" si="8"/>
        <v>0</v>
      </c>
      <c r="M38" s="32">
        <f t="shared" si="8"/>
        <v>0</v>
      </c>
      <c r="N38" s="32">
        <f t="shared" si="4"/>
        <v>4607690</v>
      </c>
      <c r="O38" s="45">
        <f t="shared" si="1"/>
        <v>355.39452371770153</v>
      </c>
      <c r="P38" s="10"/>
    </row>
    <row r="39" spans="1:16" ht="15">
      <c r="A39" s="12"/>
      <c r="B39" s="25">
        <v>361.1</v>
      </c>
      <c r="C39" s="20" t="s">
        <v>49</v>
      </c>
      <c r="D39" s="46">
        <v>273197</v>
      </c>
      <c r="E39" s="46">
        <v>52299</v>
      </c>
      <c r="F39" s="46">
        <v>3287</v>
      </c>
      <c r="G39" s="46">
        <v>0</v>
      </c>
      <c r="H39" s="46">
        <v>0</v>
      </c>
      <c r="I39" s="46">
        <v>0</v>
      </c>
      <c r="J39" s="46">
        <v>0</v>
      </c>
      <c r="K39" s="46">
        <v>849467</v>
      </c>
      <c r="L39" s="46">
        <v>0</v>
      </c>
      <c r="M39" s="46">
        <v>0</v>
      </c>
      <c r="N39" s="46">
        <f t="shared" si="4"/>
        <v>1178250</v>
      </c>
      <c r="O39" s="47">
        <f t="shared" si="1"/>
        <v>90.87929039722329</v>
      </c>
      <c r="P39" s="9"/>
    </row>
    <row r="40" spans="1:16" ht="15">
      <c r="A40" s="12"/>
      <c r="B40" s="25">
        <v>361.3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240689</v>
      </c>
      <c r="L40" s="46">
        <v>0</v>
      </c>
      <c r="M40" s="46">
        <v>0</v>
      </c>
      <c r="N40" s="46">
        <f aca="true" t="shared" si="9" ref="N40:N45">SUM(D40:M40)</f>
        <v>240689</v>
      </c>
      <c r="O40" s="47">
        <f t="shared" si="1"/>
        <v>18.564519861164673</v>
      </c>
      <c r="P40" s="9"/>
    </row>
    <row r="41" spans="1:16" ht="15">
      <c r="A41" s="12"/>
      <c r="B41" s="25">
        <v>362</v>
      </c>
      <c r="C41" s="20" t="s">
        <v>52</v>
      </c>
      <c r="D41" s="46">
        <v>192695</v>
      </c>
      <c r="E41" s="46">
        <v>26078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218773</v>
      </c>
      <c r="O41" s="47">
        <f t="shared" si="1"/>
        <v>16.874122637871192</v>
      </c>
      <c r="P41" s="9"/>
    </row>
    <row r="42" spans="1:16" ht="15">
      <c r="A42" s="12"/>
      <c r="B42" s="25">
        <v>366</v>
      </c>
      <c r="C42" s="20" t="s">
        <v>53</v>
      </c>
      <c r="D42" s="46">
        <v>36637</v>
      </c>
      <c r="E42" s="46">
        <v>600</v>
      </c>
      <c r="F42" s="46">
        <v>848597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885834</v>
      </c>
      <c r="O42" s="47">
        <f t="shared" si="1"/>
        <v>68.32502892402623</v>
      </c>
      <c r="P42" s="9"/>
    </row>
    <row r="43" spans="1:16" ht="15">
      <c r="A43" s="12"/>
      <c r="B43" s="25">
        <v>368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1407525</v>
      </c>
      <c r="L43" s="46">
        <v>0</v>
      </c>
      <c r="M43" s="46">
        <v>0</v>
      </c>
      <c r="N43" s="46">
        <f t="shared" si="9"/>
        <v>1407525</v>
      </c>
      <c r="O43" s="47">
        <f t="shared" si="1"/>
        <v>108.56344003085229</v>
      </c>
      <c r="P43" s="9"/>
    </row>
    <row r="44" spans="1:16" ht="15">
      <c r="A44" s="12"/>
      <c r="B44" s="25">
        <v>369.7</v>
      </c>
      <c r="C44" s="20" t="s">
        <v>131</v>
      </c>
      <c r="D44" s="46">
        <v>4876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4876</v>
      </c>
      <c r="O44" s="47">
        <f t="shared" si="1"/>
        <v>0.3760894716544543</v>
      </c>
      <c r="P44" s="9"/>
    </row>
    <row r="45" spans="1:16" ht="15">
      <c r="A45" s="12"/>
      <c r="B45" s="25">
        <v>369.9</v>
      </c>
      <c r="C45" s="20" t="s">
        <v>55</v>
      </c>
      <c r="D45" s="46">
        <v>633723</v>
      </c>
      <c r="E45" s="46">
        <v>33298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4722</v>
      </c>
      <c r="L45" s="46">
        <v>0</v>
      </c>
      <c r="M45" s="46">
        <v>0</v>
      </c>
      <c r="N45" s="46">
        <f t="shared" si="9"/>
        <v>671743</v>
      </c>
      <c r="O45" s="47">
        <f t="shared" si="1"/>
        <v>51.81203239490937</v>
      </c>
      <c r="P45" s="9"/>
    </row>
    <row r="46" spans="1:16" ht="15.75">
      <c r="A46" s="29" t="s">
        <v>35</v>
      </c>
      <c r="B46" s="30"/>
      <c r="C46" s="31"/>
      <c r="D46" s="32">
        <f aca="true" t="shared" si="10" ref="D46:M46">SUM(D47:D47)</f>
        <v>508765</v>
      </c>
      <c r="E46" s="32">
        <f t="shared" si="10"/>
        <v>0</v>
      </c>
      <c r="F46" s="32">
        <f t="shared" si="10"/>
        <v>329345</v>
      </c>
      <c r="G46" s="32">
        <f t="shared" si="10"/>
        <v>1319392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2157502</v>
      </c>
      <c r="O46" s="45">
        <f t="shared" si="1"/>
        <v>166.40971847281142</v>
      </c>
      <c r="P46" s="9"/>
    </row>
    <row r="47" spans="1:16" ht="15.75" thickBot="1">
      <c r="A47" s="12"/>
      <c r="B47" s="25">
        <v>381</v>
      </c>
      <c r="C47" s="20" t="s">
        <v>56</v>
      </c>
      <c r="D47" s="46">
        <v>508765</v>
      </c>
      <c r="E47" s="46">
        <v>0</v>
      </c>
      <c r="F47" s="46">
        <v>329345</v>
      </c>
      <c r="G47" s="46">
        <v>1319392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2157502</v>
      </c>
      <c r="O47" s="47">
        <f t="shared" si="1"/>
        <v>166.40971847281142</v>
      </c>
      <c r="P47" s="9"/>
    </row>
    <row r="48" spans="1:119" ht="16.5" thickBot="1">
      <c r="A48" s="14" t="s">
        <v>44</v>
      </c>
      <c r="B48" s="23"/>
      <c r="C48" s="22"/>
      <c r="D48" s="15">
        <f aca="true" t="shared" si="11" ref="D48:M48">SUM(D5,D15,D22,D29,D35,D38,D46)</f>
        <v>19703252</v>
      </c>
      <c r="E48" s="15">
        <f t="shared" si="11"/>
        <v>3010568</v>
      </c>
      <c r="F48" s="15">
        <f t="shared" si="11"/>
        <v>1181229</v>
      </c>
      <c r="G48" s="15">
        <f t="shared" si="11"/>
        <v>1319392</v>
      </c>
      <c r="H48" s="15">
        <f t="shared" si="11"/>
        <v>0</v>
      </c>
      <c r="I48" s="15">
        <f t="shared" si="11"/>
        <v>0</v>
      </c>
      <c r="J48" s="15">
        <f t="shared" si="11"/>
        <v>0</v>
      </c>
      <c r="K48" s="15">
        <f t="shared" si="11"/>
        <v>2502403</v>
      </c>
      <c r="L48" s="15">
        <f t="shared" si="11"/>
        <v>0</v>
      </c>
      <c r="M48" s="15">
        <f t="shared" si="11"/>
        <v>0</v>
      </c>
      <c r="N48" s="15">
        <f>SUM(D48:M48)</f>
        <v>27716844</v>
      </c>
      <c r="O48" s="38">
        <f t="shared" si="1"/>
        <v>2137.820593906672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138</v>
      </c>
      <c r="M50" s="48"/>
      <c r="N50" s="48"/>
      <c r="O50" s="43">
        <v>12965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9709256</v>
      </c>
      <c r="E5" s="27">
        <f t="shared" si="0"/>
        <v>2050203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11759459</v>
      </c>
      <c r="O5" s="33">
        <f aca="true" t="shared" si="1" ref="O5:O49">(N5/O$51)</f>
        <v>928.5738313329122</v>
      </c>
      <c r="P5" s="6"/>
    </row>
    <row r="6" spans="1:16" ht="15">
      <c r="A6" s="12"/>
      <c r="B6" s="25">
        <v>311</v>
      </c>
      <c r="C6" s="20" t="s">
        <v>2</v>
      </c>
      <c r="D6" s="46">
        <v>6664901</v>
      </c>
      <c r="E6" s="46">
        <v>1424898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8089799</v>
      </c>
      <c r="O6" s="47">
        <f t="shared" si="1"/>
        <v>638.8028269109286</v>
      </c>
      <c r="P6" s="9"/>
    </row>
    <row r="7" spans="1:16" ht="15">
      <c r="A7" s="12"/>
      <c r="B7" s="25">
        <v>312.1</v>
      </c>
      <c r="C7" s="20" t="s">
        <v>94</v>
      </c>
      <c r="D7" s="46">
        <v>201423</v>
      </c>
      <c r="E7" s="46">
        <v>77172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278595</v>
      </c>
      <c r="O7" s="47">
        <f t="shared" si="1"/>
        <v>21.998973468098548</v>
      </c>
      <c r="P7" s="9"/>
    </row>
    <row r="8" spans="1:16" ht="15">
      <c r="A8" s="12"/>
      <c r="B8" s="25">
        <v>312.6</v>
      </c>
      <c r="C8" s="20" t="s">
        <v>95</v>
      </c>
      <c r="D8" s="46">
        <v>0</v>
      </c>
      <c r="E8" s="46">
        <v>543979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543979</v>
      </c>
      <c r="O8" s="47">
        <f t="shared" si="1"/>
        <v>42.95475363234365</v>
      </c>
      <c r="P8" s="9"/>
    </row>
    <row r="9" spans="1:16" ht="15">
      <c r="A9" s="12"/>
      <c r="B9" s="25">
        <v>314.1</v>
      </c>
      <c r="C9" s="20" t="s">
        <v>10</v>
      </c>
      <c r="D9" s="46">
        <v>1403971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1403971</v>
      </c>
      <c r="O9" s="47">
        <f t="shared" si="1"/>
        <v>110.86315540113708</v>
      </c>
      <c r="P9" s="9"/>
    </row>
    <row r="10" spans="1:16" ht="15">
      <c r="A10" s="12"/>
      <c r="B10" s="25">
        <v>314.3</v>
      </c>
      <c r="C10" s="20" t="s">
        <v>11</v>
      </c>
      <c r="D10" s="46">
        <v>0</v>
      </c>
      <c r="E10" s="46">
        <v>4154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4154</v>
      </c>
      <c r="O10" s="47">
        <f t="shared" si="1"/>
        <v>0.32801642451042323</v>
      </c>
      <c r="P10" s="9"/>
    </row>
    <row r="11" spans="1:16" ht="15">
      <c r="A11" s="12"/>
      <c r="B11" s="25">
        <v>314.4</v>
      </c>
      <c r="C11" s="20" t="s">
        <v>12</v>
      </c>
      <c r="D11" s="46">
        <v>73581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73581</v>
      </c>
      <c r="O11" s="47">
        <f t="shared" si="1"/>
        <v>5.810249526216046</v>
      </c>
      <c r="P11" s="9"/>
    </row>
    <row r="12" spans="1:16" ht="15">
      <c r="A12" s="12"/>
      <c r="B12" s="25">
        <v>314.9</v>
      </c>
      <c r="C12" s="20" t="s">
        <v>118</v>
      </c>
      <c r="D12" s="46">
        <v>225572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225572</v>
      </c>
      <c r="O12" s="47">
        <f t="shared" si="1"/>
        <v>17.812065698041692</v>
      </c>
      <c r="P12" s="9"/>
    </row>
    <row r="13" spans="1:16" ht="15">
      <c r="A13" s="12"/>
      <c r="B13" s="25">
        <v>315</v>
      </c>
      <c r="C13" s="20" t="s">
        <v>96</v>
      </c>
      <c r="D13" s="46">
        <v>473001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473001</v>
      </c>
      <c r="O13" s="47">
        <f t="shared" si="1"/>
        <v>37.35004737839545</v>
      </c>
      <c r="P13" s="9"/>
    </row>
    <row r="14" spans="1:16" ht="15">
      <c r="A14" s="12"/>
      <c r="B14" s="25">
        <v>316</v>
      </c>
      <c r="C14" s="20" t="s">
        <v>97</v>
      </c>
      <c r="D14" s="46">
        <v>666807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666807</v>
      </c>
      <c r="O14" s="47">
        <f t="shared" si="1"/>
        <v>52.65374289324068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SUM(D16:D21)</f>
        <v>2590499</v>
      </c>
      <c r="E15" s="32">
        <f t="shared" si="3"/>
        <v>437027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0">SUM(D15:M15)</f>
        <v>3027526</v>
      </c>
      <c r="O15" s="45">
        <f t="shared" si="1"/>
        <v>239.06554011370815</v>
      </c>
      <c r="P15" s="10"/>
    </row>
    <row r="16" spans="1:16" ht="15">
      <c r="A16" s="12"/>
      <c r="B16" s="25">
        <v>322</v>
      </c>
      <c r="C16" s="20" t="s">
        <v>0</v>
      </c>
      <c r="D16" s="46">
        <v>857935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857935</v>
      </c>
      <c r="O16" s="47">
        <f t="shared" si="1"/>
        <v>67.74597283638661</v>
      </c>
      <c r="P16" s="9"/>
    </row>
    <row r="17" spans="1:16" ht="15">
      <c r="A17" s="12"/>
      <c r="B17" s="25">
        <v>323.1</v>
      </c>
      <c r="C17" s="20" t="s">
        <v>16</v>
      </c>
      <c r="D17" s="46">
        <v>1044842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1044842</v>
      </c>
      <c r="O17" s="47">
        <f t="shared" si="1"/>
        <v>82.50489576753</v>
      </c>
      <c r="P17" s="9"/>
    </row>
    <row r="18" spans="1:16" ht="15">
      <c r="A18" s="12"/>
      <c r="B18" s="25">
        <v>323.4</v>
      </c>
      <c r="C18" s="20" t="s">
        <v>67</v>
      </c>
      <c r="D18" s="46">
        <v>0</v>
      </c>
      <c r="E18" s="46">
        <v>40370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40370</v>
      </c>
      <c r="O18" s="47">
        <f t="shared" si="1"/>
        <v>3.187776373973468</v>
      </c>
      <c r="P18" s="9"/>
    </row>
    <row r="19" spans="1:16" ht="15">
      <c r="A19" s="12"/>
      <c r="B19" s="25">
        <v>323.9</v>
      </c>
      <c r="C19" s="20" t="s">
        <v>78</v>
      </c>
      <c r="D19" s="46">
        <v>667117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667117</v>
      </c>
      <c r="O19" s="47">
        <f t="shared" si="1"/>
        <v>52.67822173089071</v>
      </c>
      <c r="P19" s="9"/>
    </row>
    <row r="20" spans="1:16" ht="15">
      <c r="A20" s="12"/>
      <c r="B20" s="25">
        <v>324.61</v>
      </c>
      <c r="C20" s="20" t="s">
        <v>126</v>
      </c>
      <c r="D20" s="46">
        <v>0</v>
      </c>
      <c r="E20" s="46">
        <v>396657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396657</v>
      </c>
      <c r="O20" s="47">
        <f t="shared" si="1"/>
        <v>31.321620341124447</v>
      </c>
      <c r="P20" s="9"/>
    </row>
    <row r="21" spans="1:16" ht="15">
      <c r="A21" s="12"/>
      <c r="B21" s="25">
        <v>329</v>
      </c>
      <c r="C21" s="20" t="s">
        <v>17</v>
      </c>
      <c r="D21" s="46">
        <v>20605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20605</v>
      </c>
      <c r="O21" s="47">
        <f t="shared" si="1"/>
        <v>1.627053063802906</v>
      </c>
      <c r="P21" s="9"/>
    </row>
    <row r="22" spans="1:16" ht="15.75">
      <c r="A22" s="29" t="s">
        <v>18</v>
      </c>
      <c r="B22" s="30"/>
      <c r="C22" s="31"/>
      <c r="D22" s="32">
        <f aca="true" t="shared" si="5" ref="D22:M22">SUM(D23:D29)</f>
        <v>1466523</v>
      </c>
      <c r="E22" s="32">
        <f t="shared" si="5"/>
        <v>120453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1586976</v>
      </c>
      <c r="O22" s="45">
        <f t="shared" si="1"/>
        <v>125.31396083385977</v>
      </c>
      <c r="P22" s="10"/>
    </row>
    <row r="23" spans="1:16" ht="15">
      <c r="A23" s="12"/>
      <c r="B23" s="25">
        <v>331.1</v>
      </c>
      <c r="C23" s="20" t="s">
        <v>68</v>
      </c>
      <c r="D23" s="46">
        <v>0</v>
      </c>
      <c r="E23" s="46">
        <v>31595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31595</v>
      </c>
      <c r="O23" s="47">
        <f t="shared" si="1"/>
        <v>2.4948673404927355</v>
      </c>
      <c r="P23" s="9"/>
    </row>
    <row r="24" spans="1:16" ht="15">
      <c r="A24" s="12"/>
      <c r="B24" s="25">
        <v>334.1</v>
      </c>
      <c r="C24" s="20" t="s">
        <v>79</v>
      </c>
      <c r="D24" s="46">
        <v>0</v>
      </c>
      <c r="E24" s="46">
        <v>1437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1437</v>
      </c>
      <c r="O24" s="47">
        <f t="shared" si="1"/>
        <v>0.11347125710675932</v>
      </c>
      <c r="P24" s="9"/>
    </row>
    <row r="25" spans="1:16" ht="15">
      <c r="A25" s="12"/>
      <c r="B25" s="25">
        <v>335.12</v>
      </c>
      <c r="C25" s="20" t="s">
        <v>98</v>
      </c>
      <c r="D25" s="46">
        <v>423207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423207</v>
      </c>
      <c r="O25" s="47">
        <f t="shared" si="1"/>
        <v>33.41811433986102</v>
      </c>
      <c r="P25" s="9"/>
    </row>
    <row r="26" spans="1:16" ht="15">
      <c r="A26" s="12"/>
      <c r="B26" s="25">
        <v>335.15</v>
      </c>
      <c r="C26" s="20" t="s">
        <v>99</v>
      </c>
      <c r="D26" s="46">
        <v>13774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13774</v>
      </c>
      <c r="O26" s="47">
        <f t="shared" si="1"/>
        <v>1.087650031585597</v>
      </c>
      <c r="P26" s="9"/>
    </row>
    <row r="27" spans="1:16" ht="15">
      <c r="A27" s="12"/>
      <c r="B27" s="25">
        <v>335.18</v>
      </c>
      <c r="C27" s="20" t="s">
        <v>100</v>
      </c>
      <c r="D27" s="46">
        <v>1014974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1014974</v>
      </c>
      <c r="O27" s="47">
        <f t="shared" si="1"/>
        <v>80.14639924194567</v>
      </c>
      <c r="P27" s="9"/>
    </row>
    <row r="28" spans="1:16" ht="15">
      <c r="A28" s="12"/>
      <c r="B28" s="25">
        <v>337.1</v>
      </c>
      <c r="C28" s="20" t="s">
        <v>80</v>
      </c>
      <c r="D28" s="46">
        <v>0</v>
      </c>
      <c r="E28" s="46">
        <v>87421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87421</v>
      </c>
      <c r="O28" s="47">
        <f t="shared" si="1"/>
        <v>6.903111181301327</v>
      </c>
      <c r="P28" s="9"/>
    </row>
    <row r="29" spans="1:16" ht="15">
      <c r="A29" s="12"/>
      <c r="B29" s="25">
        <v>338</v>
      </c>
      <c r="C29" s="20" t="s">
        <v>28</v>
      </c>
      <c r="D29" s="46">
        <v>14568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14568</v>
      </c>
      <c r="O29" s="47">
        <f t="shared" si="1"/>
        <v>1.1503474415666457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SUM(D31:D35)</f>
        <v>2869822</v>
      </c>
      <c r="E30" s="32">
        <f t="shared" si="6"/>
        <v>29063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2898885</v>
      </c>
      <c r="O30" s="45">
        <f t="shared" si="1"/>
        <v>228.9075331648768</v>
      </c>
      <c r="P30" s="10"/>
    </row>
    <row r="31" spans="1:16" ht="15">
      <c r="A31" s="12"/>
      <c r="B31" s="25">
        <v>341.9</v>
      </c>
      <c r="C31" s="20" t="s">
        <v>103</v>
      </c>
      <c r="D31" s="46">
        <v>221619</v>
      </c>
      <c r="E31" s="46">
        <v>29063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250682</v>
      </c>
      <c r="O31" s="47">
        <f t="shared" si="1"/>
        <v>19.79485154769425</v>
      </c>
      <c r="P31" s="9"/>
    </row>
    <row r="32" spans="1:16" ht="15">
      <c r="A32" s="12"/>
      <c r="B32" s="25">
        <v>342.1</v>
      </c>
      <c r="C32" s="20" t="s">
        <v>39</v>
      </c>
      <c r="D32" s="46">
        <v>89719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89719</v>
      </c>
      <c r="O32" s="47">
        <f t="shared" si="1"/>
        <v>7.084570435881238</v>
      </c>
      <c r="P32" s="9"/>
    </row>
    <row r="33" spans="1:16" ht="15">
      <c r="A33" s="12"/>
      <c r="B33" s="25">
        <v>343.4</v>
      </c>
      <c r="C33" s="20" t="s">
        <v>40</v>
      </c>
      <c r="D33" s="46">
        <v>26941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26941</v>
      </c>
      <c r="O33" s="47">
        <f t="shared" si="1"/>
        <v>2.1273689197725836</v>
      </c>
      <c r="P33" s="9"/>
    </row>
    <row r="34" spans="1:16" ht="15">
      <c r="A34" s="12"/>
      <c r="B34" s="25">
        <v>344.5</v>
      </c>
      <c r="C34" s="20" t="s">
        <v>105</v>
      </c>
      <c r="D34" s="46">
        <v>1931331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1931331</v>
      </c>
      <c r="O34" s="47">
        <f t="shared" si="1"/>
        <v>152.50560644346177</v>
      </c>
      <c r="P34" s="9"/>
    </row>
    <row r="35" spans="1:16" ht="15">
      <c r="A35" s="12"/>
      <c r="B35" s="25">
        <v>347.2</v>
      </c>
      <c r="C35" s="20" t="s">
        <v>43</v>
      </c>
      <c r="D35" s="46">
        <v>600212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600212</v>
      </c>
      <c r="O35" s="47">
        <f t="shared" si="1"/>
        <v>47.39513581806696</v>
      </c>
      <c r="P35" s="9"/>
    </row>
    <row r="36" spans="1:16" ht="15.75">
      <c r="A36" s="29" t="s">
        <v>34</v>
      </c>
      <c r="B36" s="30"/>
      <c r="C36" s="31"/>
      <c r="D36" s="32">
        <f aca="true" t="shared" si="7" ref="D36:M36">SUM(D37:D38)</f>
        <v>1228130</v>
      </c>
      <c r="E36" s="32">
        <f t="shared" si="7"/>
        <v>141672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4"/>
        <v>1369802</v>
      </c>
      <c r="O36" s="45">
        <f t="shared" si="1"/>
        <v>108.16503474415667</v>
      </c>
      <c r="P36" s="10"/>
    </row>
    <row r="37" spans="1:16" ht="15">
      <c r="A37" s="13"/>
      <c r="B37" s="39">
        <v>351.1</v>
      </c>
      <c r="C37" s="21" t="s">
        <v>46</v>
      </c>
      <c r="D37" s="46">
        <v>462435</v>
      </c>
      <c r="E37" s="46">
        <v>141672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604107</v>
      </c>
      <c r="O37" s="47">
        <f t="shared" si="1"/>
        <v>47.70270056854075</v>
      </c>
      <c r="P37" s="9"/>
    </row>
    <row r="38" spans="1:16" ht="15">
      <c r="A38" s="13"/>
      <c r="B38" s="39">
        <v>354</v>
      </c>
      <c r="C38" s="21" t="s">
        <v>48</v>
      </c>
      <c r="D38" s="46">
        <v>765695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765695</v>
      </c>
      <c r="O38" s="47">
        <f t="shared" si="1"/>
        <v>60.46233417561592</v>
      </c>
      <c r="P38" s="9"/>
    </row>
    <row r="39" spans="1:16" ht="15.75">
      <c r="A39" s="29" t="s">
        <v>3</v>
      </c>
      <c r="B39" s="30"/>
      <c r="C39" s="31"/>
      <c r="D39" s="32">
        <f aca="true" t="shared" si="8" ref="D39:M39">SUM(D40:D46)</f>
        <v>844354</v>
      </c>
      <c r="E39" s="32">
        <f t="shared" si="8"/>
        <v>91358</v>
      </c>
      <c r="F39" s="32">
        <f t="shared" si="8"/>
        <v>871345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5554274</v>
      </c>
      <c r="L39" s="32">
        <f t="shared" si="8"/>
        <v>0</v>
      </c>
      <c r="M39" s="32">
        <f t="shared" si="8"/>
        <v>0</v>
      </c>
      <c r="N39" s="32">
        <f t="shared" si="4"/>
        <v>7361331</v>
      </c>
      <c r="O39" s="45">
        <f t="shared" si="1"/>
        <v>581.2800852811118</v>
      </c>
      <c r="P39" s="10"/>
    </row>
    <row r="40" spans="1:16" ht="15">
      <c r="A40" s="12"/>
      <c r="B40" s="25">
        <v>361.1</v>
      </c>
      <c r="C40" s="20" t="s">
        <v>49</v>
      </c>
      <c r="D40" s="46">
        <v>220649</v>
      </c>
      <c r="E40" s="46">
        <v>49063</v>
      </c>
      <c r="F40" s="46">
        <v>3614</v>
      </c>
      <c r="G40" s="46">
        <v>0</v>
      </c>
      <c r="H40" s="46">
        <v>0</v>
      </c>
      <c r="I40" s="46">
        <v>0</v>
      </c>
      <c r="J40" s="46">
        <v>0</v>
      </c>
      <c r="K40" s="46">
        <v>804933</v>
      </c>
      <c r="L40" s="46">
        <v>0</v>
      </c>
      <c r="M40" s="46">
        <v>0</v>
      </c>
      <c r="N40" s="46">
        <f t="shared" si="4"/>
        <v>1078259</v>
      </c>
      <c r="O40" s="47">
        <f t="shared" si="1"/>
        <v>85.143635502211</v>
      </c>
      <c r="P40" s="9"/>
    </row>
    <row r="41" spans="1:16" ht="15">
      <c r="A41" s="12"/>
      <c r="B41" s="25">
        <v>361.3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3411817</v>
      </c>
      <c r="L41" s="46">
        <v>0</v>
      </c>
      <c r="M41" s="46">
        <v>0</v>
      </c>
      <c r="N41" s="46">
        <f aca="true" t="shared" si="9" ref="N41:N46">SUM(D41:M41)</f>
        <v>3411817</v>
      </c>
      <c r="O41" s="47">
        <f t="shared" si="1"/>
        <v>269.4106917245736</v>
      </c>
      <c r="P41" s="9"/>
    </row>
    <row r="42" spans="1:16" ht="15">
      <c r="A42" s="12"/>
      <c r="B42" s="25">
        <v>362</v>
      </c>
      <c r="C42" s="20" t="s">
        <v>52</v>
      </c>
      <c r="D42" s="46">
        <v>173490</v>
      </c>
      <c r="E42" s="46">
        <v>35606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209096</v>
      </c>
      <c r="O42" s="47">
        <f t="shared" si="1"/>
        <v>16.511054958938725</v>
      </c>
      <c r="P42" s="9"/>
    </row>
    <row r="43" spans="1:16" ht="15">
      <c r="A43" s="12"/>
      <c r="B43" s="25">
        <v>366</v>
      </c>
      <c r="C43" s="20" t="s">
        <v>53</v>
      </c>
      <c r="D43" s="46">
        <v>35224</v>
      </c>
      <c r="E43" s="46">
        <v>4775</v>
      </c>
      <c r="F43" s="46">
        <v>867731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907730</v>
      </c>
      <c r="O43" s="47">
        <f t="shared" si="1"/>
        <v>71.67798483891346</v>
      </c>
      <c r="P43" s="9"/>
    </row>
    <row r="44" spans="1:16" ht="15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1337524</v>
      </c>
      <c r="L44" s="46">
        <v>0</v>
      </c>
      <c r="M44" s="46">
        <v>0</v>
      </c>
      <c r="N44" s="46">
        <f t="shared" si="9"/>
        <v>1337524</v>
      </c>
      <c r="O44" s="47">
        <f t="shared" si="1"/>
        <v>105.61623499684144</v>
      </c>
      <c r="P44" s="9"/>
    </row>
    <row r="45" spans="1:16" ht="15">
      <c r="A45" s="12"/>
      <c r="B45" s="25">
        <v>369.7</v>
      </c>
      <c r="C45" s="20" t="s">
        <v>131</v>
      </c>
      <c r="D45" s="46">
        <v>26453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26453</v>
      </c>
      <c r="O45" s="47">
        <f t="shared" si="1"/>
        <v>2.088834491471889</v>
      </c>
      <c r="P45" s="9"/>
    </row>
    <row r="46" spans="1:16" ht="15">
      <c r="A46" s="12"/>
      <c r="B46" s="25">
        <v>369.9</v>
      </c>
      <c r="C46" s="20" t="s">
        <v>55</v>
      </c>
      <c r="D46" s="46">
        <v>388538</v>
      </c>
      <c r="E46" s="46">
        <v>1914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390452</v>
      </c>
      <c r="O46" s="47">
        <f t="shared" si="1"/>
        <v>30.831648768161717</v>
      </c>
      <c r="P46" s="9"/>
    </row>
    <row r="47" spans="1:16" ht="15.75">
      <c r="A47" s="29" t="s">
        <v>35</v>
      </c>
      <c r="B47" s="30"/>
      <c r="C47" s="31"/>
      <c r="D47" s="32">
        <f aca="true" t="shared" si="10" ref="D47:M47">SUM(D48:D48)</f>
        <v>284465</v>
      </c>
      <c r="E47" s="32">
        <f t="shared" si="10"/>
        <v>0</v>
      </c>
      <c r="F47" s="32">
        <f t="shared" si="10"/>
        <v>390027</v>
      </c>
      <c r="G47" s="32">
        <f t="shared" si="10"/>
        <v>2497717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3172209</v>
      </c>
      <c r="O47" s="45">
        <f t="shared" si="1"/>
        <v>250.49028742893242</v>
      </c>
      <c r="P47" s="9"/>
    </row>
    <row r="48" spans="1:16" ht="15.75" thickBot="1">
      <c r="A48" s="12"/>
      <c r="B48" s="25">
        <v>381</v>
      </c>
      <c r="C48" s="20" t="s">
        <v>56</v>
      </c>
      <c r="D48" s="46">
        <v>284465</v>
      </c>
      <c r="E48" s="46">
        <v>0</v>
      </c>
      <c r="F48" s="46">
        <v>390027</v>
      </c>
      <c r="G48" s="46">
        <v>2497717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3172209</v>
      </c>
      <c r="O48" s="47">
        <f t="shared" si="1"/>
        <v>250.49028742893242</v>
      </c>
      <c r="P48" s="9"/>
    </row>
    <row r="49" spans="1:119" ht="16.5" thickBot="1">
      <c r="A49" s="14" t="s">
        <v>44</v>
      </c>
      <c r="B49" s="23"/>
      <c r="C49" s="22"/>
      <c r="D49" s="15">
        <f aca="true" t="shared" si="11" ref="D49:M49">SUM(D5,D15,D22,D30,D36,D39,D47)</f>
        <v>18993049</v>
      </c>
      <c r="E49" s="15">
        <f t="shared" si="11"/>
        <v>2869776</v>
      </c>
      <c r="F49" s="15">
        <f t="shared" si="11"/>
        <v>1261372</v>
      </c>
      <c r="G49" s="15">
        <f t="shared" si="11"/>
        <v>2497717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5554274</v>
      </c>
      <c r="L49" s="15">
        <f t="shared" si="11"/>
        <v>0</v>
      </c>
      <c r="M49" s="15">
        <f t="shared" si="11"/>
        <v>0</v>
      </c>
      <c r="N49" s="15">
        <f>SUM(D49:M49)</f>
        <v>31176188</v>
      </c>
      <c r="O49" s="38">
        <f t="shared" si="1"/>
        <v>2461.7962728995576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136</v>
      </c>
      <c r="M51" s="48"/>
      <c r="N51" s="48"/>
      <c r="O51" s="43">
        <v>12664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9320115</v>
      </c>
      <c r="E5" s="27">
        <f t="shared" si="0"/>
        <v>1948545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11268660</v>
      </c>
      <c r="O5" s="33">
        <f aca="true" t="shared" si="1" ref="O5:O49">(N5/O$51)</f>
        <v>891.1553973902728</v>
      </c>
      <c r="P5" s="6"/>
    </row>
    <row r="6" spans="1:16" ht="15">
      <c r="A6" s="12"/>
      <c r="B6" s="25">
        <v>311</v>
      </c>
      <c r="C6" s="20" t="s">
        <v>2</v>
      </c>
      <c r="D6" s="46">
        <v>6325860</v>
      </c>
      <c r="E6" s="46">
        <v>1317128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7642988</v>
      </c>
      <c r="O6" s="47">
        <f t="shared" si="1"/>
        <v>604.427678924476</v>
      </c>
      <c r="P6" s="9"/>
    </row>
    <row r="7" spans="1:16" ht="15">
      <c r="A7" s="12"/>
      <c r="B7" s="25">
        <v>312.1</v>
      </c>
      <c r="C7" s="20" t="s">
        <v>94</v>
      </c>
      <c r="D7" s="46">
        <v>210155</v>
      </c>
      <c r="E7" s="46">
        <v>81911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292066</v>
      </c>
      <c r="O7" s="47">
        <f t="shared" si="1"/>
        <v>23.09735073151443</v>
      </c>
      <c r="P7" s="9"/>
    </row>
    <row r="8" spans="1:16" ht="15">
      <c r="A8" s="12"/>
      <c r="B8" s="25">
        <v>312.6</v>
      </c>
      <c r="C8" s="20" t="s">
        <v>95</v>
      </c>
      <c r="D8" s="46">
        <v>0</v>
      </c>
      <c r="E8" s="46">
        <v>543829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543829</v>
      </c>
      <c r="O8" s="47">
        <f t="shared" si="1"/>
        <v>43.00743376828786</v>
      </c>
      <c r="P8" s="9"/>
    </row>
    <row r="9" spans="1:16" ht="15">
      <c r="A9" s="12"/>
      <c r="B9" s="25">
        <v>314.1</v>
      </c>
      <c r="C9" s="20" t="s">
        <v>10</v>
      </c>
      <c r="D9" s="46">
        <v>1411169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1411169</v>
      </c>
      <c r="O9" s="47">
        <f t="shared" si="1"/>
        <v>111.59897192566231</v>
      </c>
      <c r="P9" s="9"/>
    </row>
    <row r="10" spans="1:16" ht="15">
      <c r="A10" s="12"/>
      <c r="B10" s="25">
        <v>314.3</v>
      </c>
      <c r="C10" s="20" t="s">
        <v>11</v>
      </c>
      <c r="D10" s="46">
        <v>0</v>
      </c>
      <c r="E10" s="46">
        <v>5677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5677</v>
      </c>
      <c r="O10" s="47">
        <f t="shared" si="1"/>
        <v>0.44895215500197705</v>
      </c>
      <c r="P10" s="9"/>
    </row>
    <row r="11" spans="1:16" ht="15">
      <c r="A11" s="12"/>
      <c r="B11" s="25">
        <v>314.4</v>
      </c>
      <c r="C11" s="20" t="s">
        <v>12</v>
      </c>
      <c r="D11" s="46">
        <v>30061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30061</v>
      </c>
      <c r="O11" s="47">
        <f t="shared" si="1"/>
        <v>2.3773032819296165</v>
      </c>
      <c r="P11" s="9"/>
    </row>
    <row r="12" spans="1:16" ht="15">
      <c r="A12" s="12"/>
      <c r="B12" s="25">
        <v>314.9</v>
      </c>
      <c r="C12" s="20" t="s">
        <v>118</v>
      </c>
      <c r="D12" s="46">
        <v>238466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238466</v>
      </c>
      <c r="O12" s="47">
        <f t="shared" si="1"/>
        <v>18.858521154606564</v>
      </c>
      <c r="P12" s="9"/>
    </row>
    <row r="13" spans="1:16" ht="15">
      <c r="A13" s="12"/>
      <c r="B13" s="25">
        <v>315</v>
      </c>
      <c r="C13" s="20" t="s">
        <v>96</v>
      </c>
      <c r="D13" s="46">
        <v>425733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425733</v>
      </c>
      <c r="O13" s="47">
        <f t="shared" si="1"/>
        <v>33.66809015421115</v>
      </c>
      <c r="P13" s="9"/>
    </row>
    <row r="14" spans="1:16" ht="15">
      <c r="A14" s="12"/>
      <c r="B14" s="25">
        <v>316</v>
      </c>
      <c r="C14" s="20" t="s">
        <v>97</v>
      </c>
      <c r="D14" s="46">
        <v>678671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678671</v>
      </c>
      <c r="O14" s="47">
        <f t="shared" si="1"/>
        <v>53.67109529458284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SUM(D16:D21)</f>
        <v>2660965</v>
      </c>
      <c r="E15" s="32">
        <f t="shared" si="3"/>
        <v>450223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0">SUM(D15:M15)</f>
        <v>3111188</v>
      </c>
      <c r="O15" s="45">
        <f t="shared" si="1"/>
        <v>246.0409648082246</v>
      </c>
      <c r="P15" s="10"/>
    </row>
    <row r="16" spans="1:16" ht="15">
      <c r="A16" s="12"/>
      <c r="B16" s="25">
        <v>322</v>
      </c>
      <c r="C16" s="20" t="s">
        <v>0</v>
      </c>
      <c r="D16" s="46">
        <v>842164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842164</v>
      </c>
      <c r="O16" s="47">
        <f t="shared" si="1"/>
        <v>66.60055357848952</v>
      </c>
      <c r="P16" s="9"/>
    </row>
    <row r="17" spans="1:16" ht="15">
      <c r="A17" s="12"/>
      <c r="B17" s="25">
        <v>323.1</v>
      </c>
      <c r="C17" s="20" t="s">
        <v>16</v>
      </c>
      <c r="D17" s="46">
        <v>1069314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1069314</v>
      </c>
      <c r="O17" s="47">
        <f t="shared" si="1"/>
        <v>84.56417556346382</v>
      </c>
      <c r="P17" s="9"/>
    </row>
    <row r="18" spans="1:16" ht="15">
      <c r="A18" s="12"/>
      <c r="B18" s="25">
        <v>323.4</v>
      </c>
      <c r="C18" s="20" t="s">
        <v>67</v>
      </c>
      <c r="D18" s="46">
        <v>37388</v>
      </c>
      <c r="E18" s="46">
        <v>40370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77758</v>
      </c>
      <c r="O18" s="47">
        <f t="shared" si="1"/>
        <v>6.149308026888098</v>
      </c>
      <c r="P18" s="9"/>
    </row>
    <row r="19" spans="1:16" ht="15">
      <c r="A19" s="12"/>
      <c r="B19" s="25">
        <v>323.9</v>
      </c>
      <c r="C19" s="20" t="s">
        <v>78</v>
      </c>
      <c r="D19" s="46">
        <v>685537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685537</v>
      </c>
      <c r="O19" s="47">
        <f t="shared" si="1"/>
        <v>54.21407671016212</v>
      </c>
      <c r="P19" s="9"/>
    </row>
    <row r="20" spans="1:16" ht="15">
      <c r="A20" s="12"/>
      <c r="B20" s="25">
        <v>324.61</v>
      </c>
      <c r="C20" s="20" t="s">
        <v>126</v>
      </c>
      <c r="D20" s="46">
        <v>0</v>
      </c>
      <c r="E20" s="46">
        <v>409853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409853</v>
      </c>
      <c r="O20" s="47">
        <f t="shared" si="1"/>
        <v>32.41225780941083</v>
      </c>
      <c r="P20" s="9"/>
    </row>
    <row r="21" spans="1:16" ht="15">
      <c r="A21" s="12"/>
      <c r="B21" s="25">
        <v>329</v>
      </c>
      <c r="C21" s="20" t="s">
        <v>17</v>
      </c>
      <c r="D21" s="46">
        <v>26562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26562</v>
      </c>
      <c r="O21" s="47">
        <f t="shared" si="1"/>
        <v>2.1005931198102017</v>
      </c>
      <c r="P21" s="9"/>
    </row>
    <row r="22" spans="1:16" ht="15.75">
      <c r="A22" s="29" t="s">
        <v>18</v>
      </c>
      <c r="B22" s="30"/>
      <c r="C22" s="31"/>
      <c r="D22" s="32">
        <f aca="true" t="shared" si="5" ref="D22:M22">SUM(D23:D29)</f>
        <v>1514817</v>
      </c>
      <c r="E22" s="32">
        <f t="shared" si="5"/>
        <v>228834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1743651</v>
      </c>
      <c r="O22" s="45">
        <f t="shared" si="1"/>
        <v>137.89252669039146</v>
      </c>
      <c r="P22" s="10"/>
    </row>
    <row r="23" spans="1:16" ht="15">
      <c r="A23" s="12"/>
      <c r="B23" s="25">
        <v>331.1</v>
      </c>
      <c r="C23" s="20" t="s">
        <v>68</v>
      </c>
      <c r="D23" s="46">
        <v>0</v>
      </c>
      <c r="E23" s="46">
        <v>14830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14830</v>
      </c>
      <c r="O23" s="47">
        <f t="shared" si="1"/>
        <v>1.172795571372084</v>
      </c>
      <c r="P23" s="9"/>
    </row>
    <row r="24" spans="1:16" ht="15">
      <c r="A24" s="12"/>
      <c r="B24" s="25">
        <v>334.1</v>
      </c>
      <c r="C24" s="20" t="s">
        <v>79</v>
      </c>
      <c r="D24" s="46">
        <v>0</v>
      </c>
      <c r="E24" s="46">
        <v>48897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48897</v>
      </c>
      <c r="O24" s="47">
        <f t="shared" si="1"/>
        <v>3.8669039145907473</v>
      </c>
      <c r="P24" s="9"/>
    </row>
    <row r="25" spans="1:16" ht="15">
      <c r="A25" s="12"/>
      <c r="B25" s="25">
        <v>335.12</v>
      </c>
      <c r="C25" s="20" t="s">
        <v>98</v>
      </c>
      <c r="D25" s="46">
        <v>433677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433677</v>
      </c>
      <c r="O25" s="47">
        <f t="shared" si="1"/>
        <v>34.29632265717675</v>
      </c>
      <c r="P25" s="9"/>
    </row>
    <row r="26" spans="1:16" ht="15">
      <c r="A26" s="12"/>
      <c r="B26" s="25">
        <v>335.15</v>
      </c>
      <c r="C26" s="20" t="s">
        <v>99</v>
      </c>
      <c r="D26" s="46">
        <v>14215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14215</v>
      </c>
      <c r="O26" s="47">
        <f t="shared" si="1"/>
        <v>1.1241597469355475</v>
      </c>
      <c r="P26" s="9"/>
    </row>
    <row r="27" spans="1:16" ht="15">
      <c r="A27" s="12"/>
      <c r="B27" s="25">
        <v>335.18</v>
      </c>
      <c r="C27" s="20" t="s">
        <v>100</v>
      </c>
      <c r="D27" s="46">
        <v>1046813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1046813</v>
      </c>
      <c r="O27" s="47">
        <f t="shared" si="1"/>
        <v>82.78473705021747</v>
      </c>
      <c r="P27" s="9"/>
    </row>
    <row r="28" spans="1:16" ht="15">
      <c r="A28" s="12"/>
      <c r="B28" s="25">
        <v>337.1</v>
      </c>
      <c r="C28" s="20" t="s">
        <v>80</v>
      </c>
      <c r="D28" s="46">
        <v>0</v>
      </c>
      <c r="E28" s="46">
        <v>165107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165107</v>
      </c>
      <c r="O28" s="47">
        <f t="shared" si="1"/>
        <v>13.057097667062079</v>
      </c>
      <c r="P28" s="9"/>
    </row>
    <row r="29" spans="1:16" ht="15">
      <c r="A29" s="12"/>
      <c r="B29" s="25">
        <v>338</v>
      </c>
      <c r="C29" s="20" t="s">
        <v>28</v>
      </c>
      <c r="D29" s="46">
        <v>20112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20112</v>
      </c>
      <c r="O29" s="47">
        <f t="shared" si="1"/>
        <v>1.5905100830367733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SUM(D31:D35)</f>
        <v>2857646</v>
      </c>
      <c r="E30" s="32">
        <f t="shared" si="6"/>
        <v>30000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2887646</v>
      </c>
      <c r="O30" s="45">
        <f t="shared" si="1"/>
        <v>228.36267299327798</v>
      </c>
      <c r="P30" s="10"/>
    </row>
    <row r="31" spans="1:16" ht="15">
      <c r="A31" s="12"/>
      <c r="B31" s="25">
        <v>341.9</v>
      </c>
      <c r="C31" s="20" t="s">
        <v>103</v>
      </c>
      <c r="D31" s="46">
        <v>271509</v>
      </c>
      <c r="E31" s="46">
        <v>30000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301509</v>
      </c>
      <c r="O31" s="47">
        <f t="shared" si="1"/>
        <v>23.844128113879005</v>
      </c>
      <c r="P31" s="9"/>
    </row>
    <row r="32" spans="1:16" ht="15">
      <c r="A32" s="12"/>
      <c r="B32" s="25">
        <v>342.1</v>
      </c>
      <c r="C32" s="20" t="s">
        <v>39</v>
      </c>
      <c r="D32" s="46">
        <v>44195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44195</v>
      </c>
      <c r="O32" s="47">
        <f t="shared" si="1"/>
        <v>3.495057334914986</v>
      </c>
      <c r="P32" s="9"/>
    </row>
    <row r="33" spans="1:16" ht="15">
      <c r="A33" s="12"/>
      <c r="B33" s="25">
        <v>343.4</v>
      </c>
      <c r="C33" s="20" t="s">
        <v>40</v>
      </c>
      <c r="D33" s="46">
        <v>22052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22052</v>
      </c>
      <c r="O33" s="47">
        <f t="shared" si="1"/>
        <v>1.743930407275603</v>
      </c>
      <c r="P33" s="9"/>
    </row>
    <row r="34" spans="1:16" ht="15">
      <c r="A34" s="12"/>
      <c r="B34" s="25">
        <v>344.5</v>
      </c>
      <c r="C34" s="20" t="s">
        <v>105</v>
      </c>
      <c r="D34" s="46">
        <v>1975178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1975178</v>
      </c>
      <c r="O34" s="47">
        <f t="shared" si="1"/>
        <v>156.20229339659946</v>
      </c>
      <c r="P34" s="9"/>
    </row>
    <row r="35" spans="1:16" ht="15">
      <c r="A35" s="12"/>
      <c r="B35" s="25">
        <v>347.2</v>
      </c>
      <c r="C35" s="20" t="s">
        <v>43</v>
      </c>
      <c r="D35" s="46">
        <v>544712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544712</v>
      </c>
      <c r="O35" s="47">
        <f t="shared" si="1"/>
        <v>43.077263740608934</v>
      </c>
      <c r="P35" s="9"/>
    </row>
    <row r="36" spans="1:16" ht="15.75">
      <c r="A36" s="29" t="s">
        <v>34</v>
      </c>
      <c r="B36" s="30"/>
      <c r="C36" s="31"/>
      <c r="D36" s="32">
        <f aca="true" t="shared" si="7" ref="D36:M36">SUM(D37:D38)</f>
        <v>1094945</v>
      </c>
      <c r="E36" s="32">
        <f t="shared" si="7"/>
        <v>45353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4"/>
        <v>1140298</v>
      </c>
      <c r="O36" s="45">
        <f t="shared" si="1"/>
        <v>90.17777777777778</v>
      </c>
      <c r="P36" s="10"/>
    </row>
    <row r="37" spans="1:16" ht="15">
      <c r="A37" s="13"/>
      <c r="B37" s="39">
        <v>351.1</v>
      </c>
      <c r="C37" s="21" t="s">
        <v>46</v>
      </c>
      <c r="D37" s="46">
        <v>367701</v>
      </c>
      <c r="E37" s="46">
        <v>45353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413054</v>
      </c>
      <c r="O37" s="47">
        <f t="shared" si="1"/>
        <v>32.665401344404906</v>
      </c>
      <c r="P37" s="9"/>
    </row>
    <row r="38" spans="1:16" ht="15">
      <c r="A38" s="13"/>
      <c r="B38" s="39">
        <v>354</v>
      </c>
      <c r="C38" s="21" t="s">
        <v>48</v>
      </c>
      <c r="D38" s="46">
        <v>727244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727244</v>
      </c>
      <c r="O38" s="47">
        <f t="shared" si="1"/>
        <v>57.51237643337287</v>
      </c>
      <c r="P38" s="9"/>
    </row>
    <row r="39" spans="1:16" ht="15.75">
      <c r="A39" s="29" t="s">
        <v>3</v>
      </c>
      <c r="B39" s="30"/>
      <c r="C39" s="31"/>
      <c r="D39" s="32">
        <f aca="true" t="shared" si="8" ref="D39:M39">SUM(D40:D46)</f>
        <v>873184</v>
      </c>
      <c r="E39" s="32">
        <f t="shared" si="8"/>
        <v>103451</v>
      </c>
      <c r="F39" s="32">
        <f t="shared" si="8"/>
        <v>866365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6435364</v>
      </c>
      <c r="L39" s="32">
        <f t="shared" si="8"/>
        <v>0</v>
      </c>
      <c r="M39" s="32">
        <f t="shared" si="8"/>
        <v>0</v>
      </c>
      <c r="N39" s="32">
        <f t="shared" si="4"/>
        <v>8278364</v>
      </c>
      <c r="O39" s="45">
        <f t="shared" si="1"/>
        <v>654.6748912613681</v>
      </c>
      <c r="P39" s="10"/>
    </row>
    <row r="40" spans="1:16" ht="15">
      <c r="A40" s="12"/>
      <c r="B40" s="25">
        <v>361.1</v>
      </c>
      <c r="C40" s="20" t="s">
        <v>49</v>
      </c>
      <c r="D40" s="46">
        <v>149473</v>
      </c>
      <c r="E40" s="46">
        <v>31733</v>
      </c>
      <c r="F40" s="46">
        <v>2148</v>
      </c>
      <c r="G40" s="46">
        <v>0</v>
      </c>
      <c r="H40" s="46">
        <v>0</v>
      </c>
      <c r="I40" s="46">
        <v>0</v>
      </c>
      <c r="J40" s="46">
        <v>0</v>
      </c>
      <c r="K40" s="46">
        <v>802188</v>
      </c>
      <c r="L40" s="46">
        <v>0</v>
      </c>
      <c r="M40" s="46">
        <v>0</v>
      </c>
      <c r="N40" s="46">
        <f t="shared" si="4"/>
        <v>985542</v>
      </c>
      <c r="O40" s="47">
        <f t="shared" si="1"/>
        <v>77.93926453143536</v>
      </c>
      <c r="P40" s="9"/>
    </row>
    <row r="41" spans="1:16" ht="15">
      <c r="A41" s="12"/>
      <c r="B41" s="25">
        <v>361.3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3939306</v>
      </c>
      <c r="L41" s="46">
        <v>0</v>
      </c>
      <c r="M41" s="46">
        <v>0</v>
      </c>
      <c r="N41" s="46">
        <f aca="true" t="shared" si="9" ref="N41:N46">SUM(D41:M41)</f>
        <v>3939306</v>
      </c>
      <c r="O41" s="47">
        <f t="shared" si="1"/>
        <v>311.53072360616846</v>
      </c>
      <c r="P41" s="9"/>
    </row>
    <row r="42" spans="1:16" ht="15">
      <c r="A42" s="12"/>
      <c r="B42" s="25">
        <v>362</v>
      </c>
      <c r="C42" s="20" t="s">
        <v>52</v>
      </c>
      <c r="D42" s="46">
        <v>190598</v>
      </c>
      <c r="E42" s="46">
        <v>39683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230281</v>
      </c>
      <c r="O42" s="47">
        <f t="shared" si="1"/>
        <v>18.21122973507315</v>
      </c>
      <c r="P42" s="9"/>
    </row>
    <row r="43" spans="1:16" ht="15">
      <c r="A43" s="12"/>
      <c r="B43" s="25">
        <v>366</v>
      </c>
      <c r="C43" s="20" t="s">
        <v>53</v>
      </c>
      <c r="D43" s="46">
        <v>50124</v>
      </c>
      <c r="E43" s="46">
        <v>0</v>
      </c>
      <c r="F43" s="46">
        <v>864217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914341</v>
      </c>
      <c r="O43" s="47">
        <f t="shared" si="1"/>
        <v>72.30850138394622</v>
      </c>
      <c r="P43" s="9"/>
    </row>
    <row r="44" spans="1:16" ht="15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1693870</v>
      </c>
      <c r="L44" s="46">
        <v>0</v>
      </c>
      <c r="M44" s="46">
        <v>0</v>
      </c>
      <c r="N44" s="46">
        <f t="shared" si="9"/>
        <v>1693870</v>
      </c>
      <c r="O44" s="47">
        <f t="shared" si="1"/>
        <v>133.95571372083828</v>
      </c>
      <c r="P44" s="9"/>
    </row>
    <row r="45" spans="1:16" ht="15">
      <c r="A45" s="12"/>
      <c r="B45" s="25">
        <v>369.7</v>
      </c>
      <c r="C45" s="20" t="s">
        <v>131</v>
      </c>
      <c r="D45" s="46">
        <v>9144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9144</v>
      </c>
      <c r="O45" s="47">
        <f t="shared" si="1"/>
        <v>0.7231316725978648</v>
      </c>
      <c r="P45" s="9"/>
    </row>
    <row r="46" spans="1:16" ht="15">
      <c r="A46" s="12"/>
      <c r="B46" s="25">
        <v>369.9</v>
      </c>
      <c r="C46" s="20" t="s">
        <v>55</v>
      </c>
      <c r="D46" s="46">
        <v>473845</v>
      </c>
      <c r="E46" s="46">
        <v>32035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505880</v>
      </c>
      <c r="O46" s="47">
        <f t="shared" si="1"/>
        <v>40.006326611308815</v>
      </c>
      <c r="P46" s="9"/>
    </row>
    <row r="47" spans="1:16" ht="15.75">
      <c r="A47" s="29" t="s">
        <v>35</v>
      </c>
      <c r="B47" s="30"/>
      <c r="C47" s="31"/>
      <c r="D47" s="32">
        <f aca="true" t="shared" si="10" ref="D47:M47">SUM(D48:D48)</f>
        <v>384465</v>
      </c>
      <c r="E47" s="32">
        <f t="shared" si="10"/>
        <v>0</v>
      </c>
      <c r="F47" s="32">
        <f t="shared" si="10"/>
        <v>315000</v>
      </c>
      <c r="G47" s="32">
        <f t="shared" si="10"/>
        <v>1929198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2628663</v>
      </c>
      <c r="O47" s="45">
        <f t="shared" si="1"/>
        <v>207.88161328588376</v>
      </c>
      <c r="P47" s="9"/>
    </row>
    <row r="48" spans="1:16" ht="15.75" thickBot="1">
      <c r="A48" s="12"/>
      <c r="B48" s="25">
        <v>381</v>
      </c>
      <c r="C48" s="20" t="s">
        <v>56</v>
      </c>
      <c r="D48" s="46">
        <v>384465</v>
      </c>
      <c r="E48" s="46">
        <v>0</v>
      </c>
      <c r="F48" s="46">
        <v>315000</v>
      </c>
      <c r="G48" s="46">
        <v>1929198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2628663</v>
      </c>
      <c r="O48" s="47">
        <f t="shared" si="1"/>
        <v>207.88161328588376</v>
      </c>
      <c r="P48" s="9"/>
    </row>
    <row r="49" spans="1:119" ht="16.5" thickBot="1">
      <c r="A49" s="14" t="s">
        <v>44</v>
      </c>
      <c r="B49" s="23"/>
      <c r="C49" s="22"/>
      <c r="D49" s="15">
        <f aca="true" t="shared" si="11" ref="D49:M49">SUM(D5,D15,D22,D30,D36,D39,D47)</f>
        <v>18706137</v>
      </c>
      <c r="E49" s="15">
        <f t="shared" si="11"/>
        <v>2806406</v>
      </c>
      <c r="F49" s="15">
        <f t="shared" si="11"/>
        <v>1181365</v>
      </c>
      <c r="G49" s="15">
        <f t="shared" si="11"/>
        <v>1929198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6435364</v>
      </c>
      <c r="L49" s="15">
        <f t="shared" si="11"/>
        <v>0</v>
      </c>
      <c r="M49" s="15">
        <f t="shared" si="11"/>
        <v>0</v>
      </c>
      <c r="N49" s="15">
        <f>SUM(D49:M49)</f>
        <v>31058470</v>
      </c>
      <c r="O49" s="38">
        <f t="shared" si="1"/>
        <v>2456.1858442071966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134</v>
      </c>
      <c r="M51" s="48"/>
      <c r="N51" s="48"/>
      <c r="O51" s="43">
        <v>12645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8877606</v>
      </c>
      <c r="E5" s="27">
        <f t="shared" si="0"/>
        <v>1786297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10663903</v>
      </c>
      <c r="O5" s="33">
        <f aca="true" t="shared" si="1" ref="O5:O49">(N5/O$51)</f>
        <v>825.8908767038414</v>
      </c>
      <c r="P5" s="6"/>
    </row>
    <row r="6" spans="1:16" ht="15">
      <c r="A6" s="12"/>
      <c r="B6" s="25">
        <v>311</v>
      </c>
      <c r="C6" s="20" t="s">
        <v>2</v>
      </c>
      <c r="D6" s="46">
        <v>5840111</v>
      </c>
      <c r="E6" s="46">
        <v>1149532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6989643</v>
      </c>
      <c r="O6" s="47">
        <f t="shared" si="1"/>
        <v>541.3292286245353</v>
      </c>
      <c r="P6" s="9"/>
    </row>
    <row r="7" spans="1:16" ht="15">
      <c r="A7" s="12"/>
      <c r="B7" s="25">
        <v>312.1</v>
      </c>
      <c r="C7" s="20" t="s">
        <v>94</v>
      </c>
      <c r="D7" s="46">
        <v>205094</v>
      </c>
      <c r="E7" s="46">
        <v>79350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284444</v>
      </c>
      <c r="O7" s="47">
        <f t="shared" si="1"/>
        <v>22.029429987608427</v>
      </c>
      <c r="P7" s="9"/>
    </row>
    <row r="8" spans="1:16" ht="15">
      <c r="A8" s="12"/>
      <c r="B8" s="25">
        <v>312.6</v>
      </c>
      <c r="C8" s="20" t="s">
        <v>95</v>
      </c>
      <c r="D8" s="46">
        <v>0</v>
      </c>
      <c r="E8" s="46">
        <v>550835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550835</v>
      </c>
      <c r="O8" s="47">
        <f t="shared" si="1"/>
        <v>42.66070322180917</v>
      </c>
      <c r="P8" s="9"/>
    </row>
    <row r="9" spans="1:16" ht="15">
      <c r="A9" s="12"/>
      <c r="B9" s="25">
        <v>314.1</v>
      </c>
      <c r="C9" s="20" t="s">
        <v>10</v>
      </c>
      <c r="D9" s="46">
        <v>1377801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1377801</v>
      </c>
      <c r="O9" s="47">
        <f t="shared" si="1"/>
        <v>106.70701672862454</v>
      </c>
      <c r="P9" s="9"/>
    </row>
    <row r="10" spans="1:16" ht="15">
      <c r="A10" s="12"/>
      <c r="B10" s="25">
        <v>314.3</v>
      </c>
      <c r="C10" s="20" t="s">
        <v>11</v>
      </c>
      <c r="D10" s="46">
        <v>0</v>
      </c>
      <c r="E10" s="46">
        <v>6580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6580</v>
      </c>
      <c r="O10" s="47">
        <f t="shared" si="1"/>
        <v>0.5096034696406444</v>
      </c>
      <c r="P10" s="9"/>
    </row>
    <row r="11" spans="1:16" ht="15">
      <c r="A11" s="12"/>
      <c r="B11" s="25">
        <v>314.4</v>
      </c>
      <c r="C11" s="20" t="s">
        <v>12</v>
      </c>
      <c r="D11" s="46">
        <v>33241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33241</v>
      </c>
      <c r="O11" s="47">
        <f t="shared" si="1"/>
        <v>2.574426889714994</v>
      </c>
      <c r="P11" s="9"/>
    </row>
    <row r="12" spans="1:16" ht="15">
      <c r="A12" s="12"/>
      <c r="B12" s="25">
        <v>314.9</v>
      </c>
      <c r="C12" s="20" t="s">
        <v>118</v>
      </c>
      <c r="D12" s="46">
        <v>209883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209883</v>
      </c>
      <c r="O12" s="47">
        <f t="shared" si="1"/>
        <v>16.254879182156134</v>
      </c>
      <c r="P12" s="9"/>
    </row>
    <row r="13" spans="1:16" ht="15">
      <c r="A13" s="12"/>
      <c r="B13" s="25">
        <v>315</v>
      </c>
      <c r="C13" s="20" t="s">
        <v>96</v>
      </c>
      <c r="D13" s="46">
        <v>484835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484835</v>
      </c>
      <c r="O13" s="47">
        <f t="shared" si="1"/>
        <v>37.5491790582404</v>
      </c>
      <c r="P13" s="9"/>
    </row>
    <row r="14" spans="1:16" ht="15">
      <c r="A14" s="12"/>
      <c r="B14" s="25">
        <v>316</v>
      </c>
      <c r="C14" s="20" t="s">
        <v>97</v>
      </c>
      <c r="D14" s="46">
        <v>726641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726641</v>
      </c>
      <c r="O14" s="47">
        <f t="shared" si="1"/>
        <v>56.276409541511775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SUM(D16:D19)</f>
        <v>2178530</v>
      </c>
      <c r="E15" s="32">
        <f t="shared" si="3"/>
        <v>461053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2639583</v>
      </c>
      <c r="O15" s="45">
        <f t="shared" si="1"/>
        <v>204.42867100371748</v>
      </c>
      <c r="P15" s="10"/>
    </row>
    <row r="16" spans="1:16" ht="15">
      <c r="A16" s="12"/>
      <c r="B16" s="25">
        <v>322</v>
      </c>
      <c r="C16" s="20" t="s">
        <v>0</v>
      </c>
      <c r="D16" s="46">
        <v>1074863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1074863</v>
      </c>
      <c r="O16" s="47">
        <f t="shared" si="1"/>
        <v>83.2452757125155</v>
      </c>
      <c r="P16" s="9"/>
    </row>
    <row r="17" spans="1:16" ht="15">
      <c r="A17" s="12"/>
      <c r="B17" s="25">
        <v>323.1</v>
      </c>
      <c r="C17" s="20" t="s">
        <v>16</v>
      </c>
      <c r="D17" s="46">
        <v>1069285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1069285</v>
      </c>
      <c r="O17" s="47">
        <f t="shared" si="1"/>
        <v>82.81327447335812</v>
      </c>
      <c r="P17" s="9"/>
    </row>
    <row r="18" spans="1:16" ht="15">
      <c r="A18" s="12"/>
      <c r="B18" s="25">
        <v>323.4</v>
      </c>
      <c r="C18" s="20" t="s">
        <v>67</v>
      </c>
      <c r="D18" s="46">
        <v>33713</v>
      </c>
      <c r="E18" s="46">
        <v>84259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117972</v>
      </c>
      <c r="O18" s="47">
        <f t="shared" si="1"/>
        <v>9.136617100371748</v>
      </c>
      <c r="P18" s="9"/>
    </row>
    <row r="19" spans="1:16" ht="15">
      <c r="A19" s="12"/>
      <c r="B19" s="25">
        <v>329</v>
      </c>
      <c r="C19" s="20" t="s">
        <v>17</v>
      </c>
      <c r="D19" s="46">
        <v>669</v>
      </c>
      <c r="E19" s="46">
        <v>376794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377463</v>
      </c>
      <c r="O19" s="47">
        <f t="shared" si="1"/>
        <v>29.233503717472118</v>
      </c>
      <c r="P19" s="9"/>
    </row>
    <row r="20" spans="1:16" ht="15.75">
      <c r="A20" s="29" t="s">
        <v>18</v>
      </c>
      <c r="B20" s="30"/>
      <c r="C20" s="31"/>
      <c r="D20" s="32">
        <f aca="true" t="shared" si="5" ref="D20:M20">SUM(D21:D25)</f>
        <v>1497702</v>
      </c>
      <c r="E20" s="32">
        <f t="shared" si="5"/>
        <v>339224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1836926</v>
      </c>
      <c r="O20" s="45">
        <f t="shared" si="1"/>
        <v>142.26502478314745</v>
      </c>
      <c r="P20" s="10"/>
    </row>
    <row r="21" spans="1:16" ht="15">
      <c r="A21" s="12"/>
      <c r="B21" s="25">
        <v>331.1</v>
      </c>
      <c r="C21" s="20" t="s">
        <v>68</v>
      </c>
      <c r="D21" s="46">
        <v>0</v>
      </c>
      <c r="E21" s="46">
        <v>41695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41695</v>
      </c>
      <c r="O21" s="47">
        <f t="shared" si="1"/>
        <v>3.2291666666666665</v>
      </c>
      <c r="P21" s="9"/>
    </row>
    <row r="22" spans="1:16" ht="15">
      <c r="A22" s="12"/>
      <c r="B22" s="25">
        <v>334.1</v>
      </c>
      <c r="C22" s="20" t="s">
        <v>79</v>
      </c>
      <c r="D22" s="46">
        <v>0</v>
      </c>
      <c r="E22" s="46">
        <v>136875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136875</v>
      </c>
      <c r="O22" s="47">
        <f t="shared" si="1"/>
        <v>10.600604089219331</v>
      </c>
      <c r="P22" s="9"/>
    </row>
    <row r="23" spans="1:16" ht="15">
      <c r="A23" s="12"/>
      <c r="B23" s="25">
        <v>335.12</v>
      </c>
      <c r="C23" s="20" t="s">
        <v>98</v>
      </c>
      <c r="D23" s="46">
        <v>1481468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1481468</v>
      </c>
      <c r="O23" s="47">
        <f t="shared" si="1"/>
        <v>114.73574969021065</v>
      </c>
      <c r="P23" s="9"/>
    </row>
    <row r="24" spans="1:16" ht="15">
      <c r="A24" s="12"/>
      <c r="B24" s="25">
        <v>337.1</v>
      </c>
      <c r="C24" s="20" t="s">
        <v>80</v>
      </c>
      <c r="D24" s="46">
        <v>0</v>
      </c>
      <c r="E24" s="46">
        <v>160654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160654</v>
      </c>
      <c r="O24" s="47">
        <f t="shared" si="1"/>
        <v>12.44222428748451</v>
      </c>
      <c r="P24" s="9"/>
    </row>
    <row r="25" spans="1:16" ht="15">
      <c r="A25" s="12"/>
      <c r="B25" s="25">
        <v>338</v>
      </c>
      <c r="C25" s="20" t="s">
        <v>28</v>
      </c>
      <c r="D25" s="46">
        <v>16234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16234</v>
      </c>
      <c r="O25" s="47">
        <f t="shared" si="1"/>
        <v>1.257280049566295</v>
      </c>
      <c r="P25" s="9"/>
    </row>
    <row r="26" spans="1:16" ht="15.75">
      <c r="A26" s="29" t="s">
        <v>33</v>
      </c>
      <c r="B26" s="30"/>
      <c r="C26" s="31"/>
      <c r="D26" s="32">
        <f aca="true" t="shared" si="6" ref="D26:M26">SUM(D27:D34)</f>
        <v>4431588</v>
      </c>
      <c r="E26" s="32">
        <f t="shared" si="6"/>
        <v>45000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4476588</v>
      </c>
      <c r="O26" s="45">
        <f t="shared" si="1"/>
        <v>346.6998141263941</v>
      </c>
      <c r="P26" s="10"/>
    </row>
    <row r="27" spans="1:16" ht="15">
      <c r="A27" s="12"/>
      <c r="B27" s="25">
        <v>341.2</v>
      </c>
      <c r="C27" s="20" t="s">
        <v>127</v>
      </c>
      <c r="D27" s="46">
        <v>74850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74850</v>
      </c>
      <c r="O27" s="47">
        <f t="shared" si="1"/>
        <v>5.796933085501859</v>
      </c>
      <c r="P27" s="9"/>
    </row>
    <row r="28" spans="1:16" ht="15">
      <c r="A28" s="12"/>
      <c r="B28" s="25">
        <v>341.3</v>
      </c>
      <c r="C28" s="20" t="s">
        <v>102</v>
      </c>
      <c r="D28" s="46">
        <v>64026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64026</v>
      </c>
      <c r="O28" s="47">
        <f t="shared" si="1"/>
        <v>4.95864312267658</v>
      </c>
      <c r="P28" s="9"/>
    </row>
    <row r="29" spans="1:16" ht="15">
      <c r="A29" s="12"/>
      <c r="B29" s="25">
        <v>341.9</v>
      </c>
      <c r="C29" s="20" t="s">
        <v>103</v>
      </c>
      <c r="D29" s="46">
        <v>143486</v>
      </c>
      <c r="E29" s="46">
        <v>32000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175486</v>
      </c>
      <c r="O29" s="47">
        <f t="shared" si="1"/>
        <v>13.590923172242874</v>
      </c>
      <c r="P29" s="9"/>
    </row>
    <row r="30" spans="1:16" ht="15">
      <c r="A30" s="12"/>
      <c r="B30" s="25">
        <v>342.1</v>
      </c>
      <c r="C30" s="20" t="s">
        <v>39</v>
      </c>
      <c r="D30" s="46">
        <v>78058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78058</v>
      </c>
      <c r="O30" s="47">
        <f t="shared" si="1"/>
        <v>6.045384138785626</v>
      </c>
      <c r="P30" s="9"/>
    </row>
    <row r="31" spans="1:16" ht="15">
      <c r="A31" s="12"/>
      <c r="B31" s="25">
        <v>342.9</v>
      </c>
      <c r="C31" s="20" t="s">
        <v>72</v>
      </c>
      <c r="D31" s="46">
        <v>0</v>
      </c>
      <c r="E31" s="46">
        <v>13000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13000</v>
      </c>
      <c r="O31" s="47">
        <f t="shared" si="1"/>
        <v>1.006815365551425</v>
      </c>
      <c r="P31" s="9"/>
    </row>
    <row r="32" spans="1:16" ht="15">
      <c r="A32" s="12"/>
      <c r="B32" s="25">
        <v>343.4</v>
      </c>
      <c r="C32" s="20" t="s">
        <v>40</v>
      </c>
      <c r="D32" s="46">
        <v>586199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586199</v>
      </c>
      <c r="O32" s="47">
        <f t="shared" si="1"/>
        <v>45.39955080545229</v>
      </c>
      <c r="P32" s="9"/>
    </row>
    <row r="33" spans="1:16" ht="15">
      <c r="A33" s="12"/>
      <c r="B33" s="25">
        <v>344.5</v>
      </c>
      <c r="C33" s="20" t="s">
        <v>105</v>
      </c>
      <c r="D33" s="46">
        <v>2995773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2995773</v>
      </c>
      <c r="O33" s="47">
        <f t="shared" si="1"/>
        <v>232.0146375464684</v>
      </c>
      <c r="P33" s="9"/>
    </row>
    <row r="34" spans="1:16" ht="15">
      <c r="A34" s="12"/>
      <c r="B34" s="25">
        <v>347.2</v>
      </c>
      <c r="C34" s="20" t="s">
        <v>43</v>
      </c>
      <c r="D34" s="46">
        <v>489196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489196</v>
      </c>
      <c r="O34" s="47">
        <f t="shared" si="1"/>
        <v>37.88692688971499</v>
      </c>
      <c r="P34" s="9"/>
    </row>
    <row r="35" spans="1:16" ht="15.75">
      <c r="A35" s="29" t="s">
        <v>34</v>
      </c>
      <c r="B35" s="30"/>
      <c r="C35" s="31"/>
      <c r="D35" s="32">
        <f aca="true" t="shared" si="8" ref="D35:M35">SUM(D36:D37)</f>
        <v>339301</v>
      </c>
      <c r="E35" s="32">
        <f t="shared" si="8"/>
        <v>5208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344509</v>
      </c>
      <c r="O35" s="45">
        <f t="shared" si="1"/>
        <v>26.681304213135068</v>
      </c>
      <c r="P35" s="10"/>
    </row>
    <row r="36" spans="1:16" ht="15">
      <c r="A36" s="13"/>
      <c r="B36" s="39">
        <v>351.1</v>
      </c>
      <c r="C36" s="21" t="s">
        <v>46</v>
      </c>
      <c r="D36" s="46">
        <v>209130</v>
      </c>
      <c r="E36" s="46">
        <v>5208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214338</v>
      </c>
      <c r="O36" s="47">
        <f t="shared" si="1"/>
        <v>16.599907063197026</v>
      </c>
      <c r="P36" s="9"/>
    </row>
    <row r="37" spans="1:16" ht="15">
      <c r="A37" s="13"/>
      <c r="B37" s="39">
        <v>354</v>
      </c>
      <c r="C37" s="21" t="s">
        <v>48</v>
      </c>
      <c r="D37" s="46">
        <v>130171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130171</v>
      </c>
      <c r="O37" s="47">
        <f t="shared" si="1"/>
        <v>10.081397149938041</v>
      </c>
      <c r="P37" s="9"/>
    </row>
    <row r="38" spans="1:16" ht="15.75">
      <c r="A38" s="29" t="s">
        <v>3</v>
      </c>
      <c r="B38" s="30"/>
      <c r="C38" s="31"/>
      <c r="D38" s="32">
        <f aca="true" t="shared" si="9" ref="D38:M38">SUM(D39:D46)</f>
        <v>564897</v>
      </c>
      <c r="E38" s="32">
        <f t="shared" si="9"/>
        <v>118819</v>
      </c>
      <c r="F38" s="32">
        <f t="shared" si="9"/>
        <v>866194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4629970</v>
      </c>
      <c r="L38" s="32">
        <f t="shared" si="9"/>
        <v>0</v>
      </c>
      <c r="M38" s="32">
        <f t="shared" si="9"/>
        <v>0</v>
      </c>
      <c r="N38" s="32">
        <f>SUM(D38:M38)</f>
        <v>6179880</v>
      </c>
      <c r="O38" s="45">
        <f t="shared" si="1"/>
        <v>478.6152416356877</v>
      </c>
      <c r="P38" s="10"/>
    </row>
    <row r="39" spans="1:16" ht="15">
      <c r="A39" s="12"/>
      <c r="B39" s="25">
        <v>361.1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784039</v>
      </c>
      <c r="L39" s="46">
        <v>0</v>
      </c>
      <c r="M39" s="46">
        <v>0</v>
      </c>
      <c r="N39" s="46">
        <f>SUM(D39:M39)</f>
        <v>784039</v>
      </c>
      <c r="O39" s="47">
        <f t="shared" si="1"/>
        <v>60.72173172242875</v>
      </c>
      <c r="P39" s="9"/>
    </row>
    <row r="40" spans="1:16" ht="15">
      <c r="A40" s="12"/>
      <c r="B40" s="25">
        <v>361.2</v>
      </c>
      <c r="C40" s="20" t="s">
        <v>50</v>
      </c>
      <c r="D40" s="46">
        <v>122286</v>
      </c>
      <c r="E40" s="46">
        <v>37113</v>
      </c>
      <c r="F40" s="46">
        <v>2364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6">SUM(D40:M40)</f>
        <v>161763</v>
      </c>
      <c r="O40" s="47">
        <f t="shared" si="1"/>
        <v>12.528113382899628</v>
      </c>
      <c r="P40" s="9"/>
    </row>
    <row r="41" spans="1:16" ht="15">
      <c r="A41" s="12"/>
      <c r="B41" s="25">
        <v>361.3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2681991</v>
      </c>
      <c r="L41" s="46">
        <v>0</v>
      </c>
      <c r="M41" s="46">
        <v>0</v>
      </c>
      <c r="N41" s="46">
        <f t="shared" si="10"/>
        <v>2681991</v>
      </c>
      <c r="O41" s="47">
        <f t="shared" si="1"/>
        <v>207.71305762081784</v>
      </c>
      <c r="P41" s="9"/>
    </row>
    <row r="42" spans="1:16" ht="15">
      <c r="A42" s="12"/>
      <c r="B42" s="25">
        <v>362</v>
      </c>
      <c r="C42" s="20" t="s">
        <v>52</v>
      </c>
      <c r="D42" s="46">
        <v>194671</v>
      </c>
      <c r="E42" s="46">
        <v>55040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249711</v>
      </c>
      <c r="O42" s="47">
        <f t="shared" si="1"/>
        <v>19.339451672862452</v>
      </c>
      <c r="P42" s="9"/>
    </row>
    <row r="43" spans="1:16" ht="15">
      <c r="A43" s="12"/>
      <c r="B43" s="25">
        <v>366</v>
      </c>
      <c r="C43" s="20" t="s">
        <v>53</v>
      </c>
      <c r="D43" s="46">
        <v>38400</v>
      </c>
      <c r="E43" s="46">
        <v>0</v>
      </c>
      <c r="F43" s="46">
        <v>863830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902230</v>
      </c>
      <c r="O43" s="47">
        <f t="shared" si="1"/>
        <v>69.87530978934325</v>
      </c>
      <c r="P43" s="9"/>
    </row>
    <row r="44" spans="1:16" ht="15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1163901</v>
      </c>
      <c r="L44" s="46">
        <v>0</v>
      </c>
      <c r="M44" s="46">
        <v>0</v>
      </c>
      <c r="N44" s="46">
        <f t="shared" si="10"/>
        <v>1163901</v>
      </c>
      <c r="O44" s="47">
        <f t="shared" si="1"/>
        <v>90.14103159851301</v>
      </c>
      <c r="P44" s="9"/>
    </row>
    <row r="45" spans="1:16" ht="15">
      <c r="A45" s="12"/>
      <c r="B45" s="25">
        <v>369.7</v>
      </c>
      <c r="C45" s="20" t="s">
        <v>131</v>
      </c>
      <c r="D45" s="46">
        <v>22635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22635</v>
      </c>
      <c r="O45" s="47">
        <f t="shared" si="1"/>
        <v>1.7530204460966543</v>
      </c>
      <c r="P45" s="9"/>
    </row>
    <row r="46" spans="1:16" ht="15">
      <c r="A46" s="12"/>
      <c r="B46" s="25">
        <v>369.9</v>
      </c>
      <c r="C46" s="20" t="s">
        <v>55</v>
      </c>
      <c r="D46" s="46">
        <v>186905</v>
      </c>
      <c r="E46" s="46">
        <v>26666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39</v>
      </c>
      <c r="L46" s="46">
        <v>0</v>
      </c>
      <c r="M46" s="46">
        <v>0</v>
      </c>
      <c r="N46" s="46">
        <f t="shared" si="10"/>
        <v>213610</v>
      </c>
      <c r="O46" s="47">
        <f t="shared" si="1"/>
        <v>16.543525402726146</v>
      </c>
      <c r="P46" s="9"/>
    </row>
    <row r="47" spans="1:16" ht="15.75">
      <c r="A47" s="29" t="s">
        <v>35</v>
      </c>
      <c r="B47" s="30"/>
      <c r="C47" s="31"/>
      <c r="D47" s="32">
        <f aca="true" t="shared" si="11" ref="D47:M47">SUM(D48:D48)</f>
        <v>434465</v>
      </c>
      <c r="E47" s="32">
        <f t="shared" si="11"/>
        <v>0</v>
      </c>
      <c r="F47" s="32">
        <f t="shared" si="11"/>
        <v>315937</v>
      </c>
      <c r="G47" s="32">
        <f t="shared" si="11"/>
        <v>1049581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1799983</v>
      </c>
      <c r="O47" s="45">
        <f t="shared" si="1"/>
        <v>139.40388785625774</v>
      </c>
      <c r="P47" s="9"/>
    </row>
    <row r="48" spans="1:16" ht="15.75" thickBot="1">
      <c r="A48" s="12"/>
      <c r="B48" s="25">
        <v>381</v>
      </c>
      <c r="C48" s="20" t="s">
        <v>56</v>
      </c>
      <c r="D48" s="46">
        <v>434465</v>
      </c>
      <c r="E48" s="46">
        <v>0</v>
      </c>
      <c r="F48" s="46">
        <v>315937</v>
      </c>
      <c r="G48" s="46">
        <v>1049581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1799983</v>
      </c>
      <c r="O48" s="47">
        <f t="shared" si="1"/>
        <v>139.40388785625774</v>
      </c>
      <c r="P48" s="9"/>
    </row>
    <row r="49" spans="1:119" ht="16.5" thickBot="1">
      <c r="A49" s="14" t="s">
        <v>44</v>
      </c>
      <c r="B49" s="23"/>
      <c r="C49" s="22"/>
      <c r="D49" s="15">
        <f aca="true" t="shared" si="12" ref="D49:M49">SUM(D5,D15,D20,D26,D35,D38,D47)</f>
        <v>18324089</v>
      </c>
      <c r="E49" s="15">
        <f t="shared" si="12"/>
        <v>2755601</v>
      </c>
      <c r="F49" s="15">
        <f t="shared" si="12"/>
        <v>1182131</v>
      </c>
      <c r="G49" s="15">
        <f t="shared" si="12"/>
        <v>1049581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4629970</v>
      </c>
      <c r="L49" s="15">
        <f t="shared" si="12"/>
        <v>0</v>
      </c>
      <c r="M49" s="15">
        <f t="shared" si="12"/>
        <v>0</v>
      </c>
      <c r="N49" s="15">
        <f>SUM(D49:M49)</f>
        <v>27941372</v>
      </c>
      <c r="O49" s="38">
        <f t="shared" si="1"/>
        <v>2163.984820322181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132</v>
      </c>
      <c r="M51" s="48"/>
      <c r="N51" s="48"/>
      <c r="O51" s="43">
        <v>12912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8682735</v>
      </c>
      <c r="E5" s="27">
        <f t="shared" si="0"/>
        <v>2030201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10712936</v>
      </c>
      <c r="O5" s="33">
        <f aca="true" t="shared" si="1" ref="O5:O36">(N5/O$57)</f>
        <v>784.485647334505</v>
      </c>
      <c r="P5" s="6"/>
    </row>
    <row r="6" spans="1:16" ht="15">
      <c r="A6" s="12"/>
      <c r="B6" s="25">
        <v>311</v>
      </c>
      <c r="C6" s="20" t="s">
        <v>2</v>
      </c>
      <c r="D6" s="46">
        <v>5579752</v>
      </c>
      <c r="E6" s="46">
        <v>1018573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6598325</v>
      </c>
      <c r="O6" s="47">
        <f t="shared" si="1"/>
        <v>483.1813854715876</v>
      </c>
      <c r="P6" s="9"/>
    </row>
    <row r="7" spans="1:16" ht="15">
      <c r="A7" s="12"/>
      <c r="B7" s="25">
        <v>312.1</v>
      </c>
      <c r="C7" s="20" t="s">
        <v>94</v>
      </c>
      <c r="D7" s="46">
        <v>205126</v>
      </c>
      <c r="E7" s="46">
        <v>78902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284028</v>
      </c>
      <c r="O7" s="47">
        <f t="shared" si="1"/>
        <v>20.798769771529</v>
      </c>
      <c r="P7" s="9"/>
    </row>
    <row r="8" spans="1:16" ht="15">
      <c r="A8" s="12"/>
      <c r="B8" s="25">
        <v>312.6</v>
      </c>
      <c r="C8" s="20" t="s">
        <v>95</v>
      </c>
      <c r="D8" s="46">
        <v>0</v>
      </c>
      <c r="E8" s="46">
        <v>536214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536214</v>
      </c>
      <c r="O8" s="47">
        <f t="shared" si="1"/>
        <v>39.265817223198596</v>
      </c>
      <c r="P8" s="9"/>
    </row>
    <row r="9" spans="1:16" ht="15">
      <c r="A9" s="12"/>
      <c r="B9" s="25">
        <v>314.1</v>
      </c>
      <c r="C9" s="20" t="s">
        <v>10</v>
      </c>
      <c r="D9" s="46">
        <v>1367020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1367020</v>
      </c>
      <c r="O9" s="47">
        <f t="shared" si="1"/>
        <v>100.10398359695373</v>
      </c>
      <c r="P9" s="9"/>
    </row>
    <row r="10" spans="1:16" ht="15">
      <c r="A10" s="12"/>
      <c r="B10" s="25">
        <v>314.3</v>
      </c>
      <c r="C10" s="20" t="s">
        <v>11</v>
      </c>
      <c r="D10" s="46">
        <v>21664</v>
      </c>
      <c r="E10" s="46">
        <v>7212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28876</v>
      </c>
      <c r="O10" s="47">
        <f t="shared" si="1"/>
        <v>2.114528412419449</v>
      </c>
      <c r="P10" s="9"/>
    </row>
    <row r="11" spans="1:16" ht="15">
      <c r="A11" s="12"/>
      <c r="B11" s="25">
        <v>314.4</v>
      </c>
      <c r="C11" s="20" t="s">
        <v>12</v>
      </c>
      <c r="D11" s="46">
        <v>66725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66725</v>
      </c>
      <c r="O11" s="47">
        <f t="shared" si="1"/>
        <v>4.886130638547159</v>
      </c>
      <c r="P11" s="9"/>
    </row>
    <row r="12" spans="1:16" ht="15">
      <c r="A12" s="12"/>
      <c r="B12" s="25">
        <v>314.9</v>
      </c>
      <c r="C12" s="20" t="s">
        <v>118</v>
      </c>
      <c r="D12" s="46">
        <v>176659</v>
      </c>
      <c r="E12" s="46">
        <v>389300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565959</v>
      </c>
      <c r="O12" s="47">
        <f t="shared" si="1"/>
        <v>41.44398066783831</v>
      </c>
      <c r="P12" s="9"/>
    </row>
    <row r="13" spans="1:16" ht="15">
      <c r="A13" s="12"/>
      <c r="B13" s="25">
        <v>315</v>
      </c>
      <c r="C13" s="20" t="s">
        <v>96</v>
      </c>
      <c r="D13" s="46">
        <v>543152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543152</v>
      </c>
      <c r="O13" s="47">
        <f t="shared" si="1"/>
        <v>39.77387229056825</v>
      </c>
      <c r="P13" s="9"/>
    </row>
    <row r="14" spans="1:16" ht="15">
      <c r="A14" s="12"/>
      <c r="B14" s="25">
        <v>316</v>
      </c>
      <c r="C14" s="20" t="s">
        <v>97</v>
      </c>
      <c r="D14" s="46">
        <v>710137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710137</v>
      </c>
      <c r="O14" s="47">
        <f t="shared" si="1"/>
        <v>52.00183069712946</v>
      </c>
      <c r="P14" s="9"/>
    </row>
    <row r="15" spans="1:16" ht="15">
      <c r="A15" s="12"/>
      <c r="B15" s="25">
        <v>319</v>
      </c>
      <c r="C15" s="20" t="s">
        <v>77</v>
      </c>
      <c r="D15" s="46">
        <v>12500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12500</v>
      </c>
      <c r="O15" s="47">
        <f t="shared" si="1"/>
        <v>0.9153485647334505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SUM(D17:D20)</f>
        <v>2352780</v>
      </c>
      <c r="E16" s="32">
        <f t="shared" si="3"/>
        <v>44564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9">SUM(D16:M16)</f>
        <v>2397344</v>
      </c>
      <c r="O16" s="45">
        <f t="shared" si="1"/>
        <v>175.55243116578794</v>
      </c>
      <c r="P16" s="10"/>
    </row>
    <row r="17" spans="1:16" ht="15">
      <c r="A17" s="12"/>
      <c r="B17" s="25">
        <v>322</v>
      </c>
      <c r="C17" s="20" t="s">
        <v>0</v>
      </c>
      <c r="D17" s="46">
        <v>1113561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1113561</v>
      </c>
      <c r="O17" s="47">
        <f t="shared" si="1"/>
        <v>81.54371704745166</v>
      </c>
      <c r="P17" s="9"/>
    </row>
    <row r="18" spans="1:16" ht="15">
      <c r="A18" s="12"/>
      <c r="B18" s="25">
        <v>323.1</v>
      </c>
      <c r="C18" s="20" t="s">
        <v>16</v>
      </c>
      <c r="D18" s="46">
        <v>1239099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1239099</v>
      </c>
      <c r="O18" s="47">
        <f t="shared" si="1"/>
        <v>90.7365992970123</v>
      </c>
      <c r="P18" s="9"/>
    </row>
    <row r="19" spans="1:16" ht="15">
      <c r="A19" s="12"/>
      <c r="B19" s="25">
        <v>324.61</v>
      </c>
      <c r="C19" s="20" t="s">
        <v>126</v>
      </c>
      <c r="D19" s="46">
        <v>0</v>
      </c>
      <c r="E19" s="46">
        <v>44564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44564</v>
      </c>
      <c r="O19" s="47">
        <f t="shared" si="1"/>
        <v>3.263327475102519</v>
      </c>
      <c r="P19" s="9"/>
    </row>
    <row r="20" spans="1:16" ht="15">
      <c r="A20" s="12"/>
      <c r="B20" s="25">
        <v>329</v>
      </c>
      <c r="C20" s="20" t="s">
        <v>17</v>
      </c>
      <c r="D20" s="46">
        <v>120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</v>
      </c>
      <c r="O20" s="47">
        <f t="shared" si="1"/>
        <v>0.008787346221441126</v>
      </c>
      <c r="P20" s="9"/>
    </row>
    <row r="21" spans="1:16" ht="15.75">
      <c r="A21" s="29" t="s">
        <v>18</v>
      </c>
      <c r="B21" s="30"/>
      <c r="C21" s="31"/>
      <c r="D21" s="32">
        <f aca="true" t="shared" si="5" ref="D21:M21">SUM(D22:D28)</f>
        <v>1473771</v>
      </c>
      <c r="E21" s="32">
        <f t="shared" si="5"/>
        <v>152486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1626257</v>
      </c>
      <c r="O21" s="45">
        <f t="shared" si="1"/>
        <v>119.08736086701816</v>
      </c>
      <c r="P21" s="10"/>
    </row>
    <row r="22" spans="1:16" ht="15">
      <c r="A22" s="12"/>
      <c r="B22" s="25">
        <v>331.1</v>
      </c>
      <c r="C22" s="20" t="s">
        <v>68</v>
      </c>
      <c r="D22" s="46">
        <v>0</v>
      </c>
      <c r="E22" s="46">
        <v>59869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59869</v>
      </c>
      <c r="O22" s="47">
        <f t="shared" si="1"/>
        <v>4.384080257762156</v>
      </c>
      <c r="P22" s="9"/>
    </row>
    <row r="23" spans="1:16" ht="15">
      <c r="A23" s="12"/>
      <c r="B23" s="25">
        <v>334.1</v>
      </c>
      <c r="C23" s="20" t="s">
        <v>79</v>
      </c>
      <c r="D23" s="46">
        <v>0</v>
      </c>
      <c r="E23" s="46">
        <v>15000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15000</v>
      </c>
      <c r="O23" s="47">
        <f t="shared" si="1"/>
        <v>1.0984182776801406</v>
      </c>
      <c r="P23" s="9"/>
    </row>
    <row r="24" spans="1:16" ht="15">
      <c r="A24" s="12"/>
      <c r="B24" s="25">
        <v>335.12</v>
      </c>
      <c r="C24" s="20" t="s">
        <v>98</v>
      </c>
      <c r="D24" s="46">
        <v>417118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417118</v>
      </c>
      <c r="O24" s="47">
        <f t="shared" si="1"/>
        <v>30.54466900995899</v>
      </c>
      <c r="P24" s="9"/>
    </row>
    <row r="25" spans="1:16" ht="15">
      <c r="A25" s="12"/>
      <c r="B25" s="25">
        <v>335.15</v>
      </c>
      <c r="C25" s="20" t="s">
        <v>99</v>
      </c>
      <c r="D25" s="46">
        <v>10752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10752</v>
      </c>
      <c r="O25" s="47">
        <f t="shared" si="1"/>
        <v>0.7873462214411248</v>
      </c>
      <c r="P25" s="9"/>
    </row>
    <row r="26" spans="1:16" ht="15">
      <c r="A26" s="12"/>
      <c r="B26" s="25">
        <v>335.18</v>
      </c>
      <c r="C26" s="20" t="s">
        <v>100</v>
      </c>
      <c r="D26" s="46">
        <v>1030028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1030028</v>
      </c>
      <c r="O26" s="47">
        <f t="shared" si="1"/>
        <v>75.42677211482132</v>
      </c>
      <c r="P26" s="9"/>
    </row>
    <row r="27" spans="1:16" ht="15">
      <c r="A27" s="12"/>
      <c r="B27" s="25">
        <v>337.1</v>
      </c>
      <c r="C27" s="20" t="s">
        <v>80</v>
      </c>
      <c r="D27" s="46">
        <v>0</v>
      </c>
      <c r="E27" s="46">
        <v>77617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77617</v>
      </c>
      <c r="O27" s="47">
        <f t="shared" si="1"/>
        <v>5.683728763913298</v>
      </c>
      <c r="P27" s="9"/>
    </row>
    <row r="28" spans="1:16" ht="15">
      <c r="A28" s="12"/>
      <c r="B28" s="25">
        <v>338</v>
      </c>
      <c r="C28" s="20" t="s">
        <v>28</v>
      </c>
      <c r="D28" s="46">
        <v>15873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15873</v>
      </c>
      <c r="O28" s="47">
        <f t="shared" si="1"/>
        <v>1.1623462214411249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SUM(D30:D38)</f>
        <v>3447912</v>
      </c>
      <c r="E29" s="32">
        <f t="shared" si="6"/>
        <v>31000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3478912</v>
      </c>
      <c r="O29" s="45">
        <f t="shared" si="1"/>
        <v>254.75336848271823</v>
      </c>
      <c r="P29" s="10"/>
    </row>
    <row r="30" spans="1:16" ht="15">
      <c r="A30" s="12"/>
      <c r="B30" s="25">
        <v>341.2</v>
      </c>
      <c r="C30" s="20" t="s">
        <v>127</v>
      </c>
      <c r="D30" s="46">
        <v>67119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67119</v>
      </c>
      <c r="O30" s="47">
        <f t="shared" si="1"/>
        <v>4.914982425307557</v>
      </c>
      <c r="P30" s="9"/>
    </row>
    <row r="31" spans="1:16" ht="15">
      <c r="A31" s="12"/>
      <c r="B31" s="25">
        <v>341.3</v>
      </c>
      <c r="C31" s="20" t="s">
        <v>102</v>
      </c>
      <c r="D31" s="46">
        <v>96902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96902</v>
      </c>
      <c r="O31" s="47">
        <f t="shared" si="1"/>
        <v>7.095928529584065</v>
      </c>
      <c r="P31" s="9"/>
    </row>
    <row r="32" spans="1:16" ht="15">
      <c r="A32" s="12"/>
      <c r="B32" s="25">
        <v>341.9</v>
      </c>
      <c r="C32" s="20" t="s">
        <v>103</v>
      </c>
      <c r="D32" s="46">
        <v>44227</v>
      </c>
      <c r="E32" s="46">
        <v>28000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72227</v>
      </c>
      <c r="O32" s="47">
        <f t="shared" si="1"/>
        <v>5.289030462800234</v>
      </c>
      <c r="P32" s="9"/>
    </row>
    <row r="33" spans="1:16" ht="15">
      <c r="A33" s="12"/>
      <c r="B33" s="25">
        <v>342.1</v>
      </c>
      <c r="C33" s="20" t="s">
        <v>39</v>
      </c>
      <c r="D33" s="46">
        <v>36393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36393</v>
      </c>
      <c r="O33" s="47">
        <f t="shared" si="1"/>
        <v>2.664982425307557</v>
      </c>
      <c r="P33" s="9"/>
    </row>
    <row r="34" spans="1:16" ht="15">
      <c r="A34" s="12"/>
      <c r="B34" s="25">
        <v>342.9</v>
      </c>
      <c r="C34" s="20" t="s">
        <v>72</v>
      </c>
      <c r="D34" s="46">
        <v>23567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23567</v>
      </c>
      <c r="O34" s="47">
        <f t="shared" si="1"/>
        <v>1.7257615700058582</v>
      </c>
      <c r="P34" s="9"/>
    </row>
    <row r="35" spans="1:16" ht="15">
      <c r="A35" s="12"/>
      <c r="B35" s="25">
        <v>343.4</v>
      </c>
      <c r="C35" s="20" t="s">
        <v>40</v>
      </c>
      <c r="D35" s="46">
        <v>621446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621446</v>
      </c>
      <c r="O35" s="47">
        <f t="shared" si="1"/>
        <v>45.50717633274751</v>
      </c>
      <c r="P35" s="9"/>
    </row>
    <row r="36" spans="1:16" ht="15">
      <c r="A36" s="12"/>
      <c r="B36" s="25">
        <v>343.7</v>
      </c>
      <c r="C36" s="20" t="s">
        <v>104</v>
      </c>
      <c r="D36" s="46">
        <v>0</v>
      </c>
      <c r="E36" s="46">
        <v>3000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3000</v>
      </c>
      <c r="O36" s="47">
        <f t="shared" si="1"/>
        <v>0.21968365553602812</v>
      </c>
      <c r="P36" s="9"/>
    </row>
    <row r="37" spans="1:16" ht="15">
      <c r="A37" s="12"/>
      <c r="B37" s="25">
        <v>344.5</v>
      </c>
      <c r="C37" s="20" t="s">
        <v>105</v>
      </c>
      <c r="D37" s="46">
        <v>2376500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2376500</v>
      </c>
      <c r="O37" s="47">
        <f aca="true" t="shared" si="8" ref="O37:O55">(N37/O$57)</f>
        <v>174.0260691271236</v>
      </c>
      <c r="P37" s="9"/>
    </row>
    <row r="38" spans="1:16" ht="15">
      <c r="A38" s="12"/>
      <c r="B38" s="25">
        <v>347.2</v>
      </c>
      <c r="C38" s="20" t="s">
        <v>43</v>
      </c>
      <c r="D38" s="46">
        <v>181758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181758</v>
      </c>
      <c r="O38" s="47">
        <f t="shared" si="8"/>
        <v>13.3097539543058</v>
      </c>
      <c r="P38" s="9"/>
    </row>
    <row r="39" spans="1:16" ht="15.75">
      <c r="A39" s="29" t="s">
        <v>34</v>
      </c>
      <c r="B39" s="30"/>
      <c r="C39" s="31"/>
      <c r="D39" s="32">
        <f aca="true" t="shared" si="9" ref="D39:M39">SUM(D40:D42)</f>
        <v>1081452</v>
      </c>
      <c r="E39" s="32">
        <f t="shared" si="9"/>
        <v>48392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4">SUM(D39:M39)</f>
        <v>1129844</v>
      </c>
      <c r="O39" s="45">
        <f t="shared" si="8"/>
        <v>82.73608670181605</v>
      </c>
      <c r="P39" s="10"/>
    </row>
    <row r="40" spans="1:16" ht="15">
      <c r="A40" s="13"/>
      <c r="B40" s="39">
        <v>351.1</v>
      </c>
      <c r="C40" s="21" t="s">
        <v>46</v>
      </c>
      <c r="D40" s="46">
        <v>78956</v>
      </c>
      <c r="E40" s="46">
        <v>48392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127348</v>
      </c>
      <c r="O40" s="47">
        <f t="shared" si="8"/>
        <v>9.325424721734036</v>
      </c>
      <c r="P40" s="9"/>
    </row>
    <row r="41" spans="1:16" ht="15">
      <c r="A41" s="13"/>
      <c r="B41" s="39">
        <v>351.3</v>
      </c>
      <c r="C41" s="21" t="s">
        <v>128</v>
      </c>
      <c r="D41" s="46">
        <v>783526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783526</v>
      </c>
      <c r="O41" s="47">
        <f t="shared" si="8"/>
        <v>57.37595196250732</v>
      </c>
      <c r="P41" s="9"/>
    </row>
    <row r="42" spans="1:16" ht="15">
      <c r="A42" s="13"/>
      <c r="B42" s="39">
        <v>354</v>
      </c>
      <c r="C42" s="21" t="s">
        <v>48</v>
      </c>
      <c r="D42" s="46">
        <v>218970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218970</v>
      </c>
      <c r="O42" s="47">
        <f t="shared" si="8"/>
        <v>16.034710017574692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SUM(D44:D50)</f>
        <v>525939</v>
      </c>
      <c r="E43" s="32">
        <f t="shared" si="11"/>
        <v>91668</v>
      </c>
      <c r="F43" s="32">
        <f t="shared" si="11"/>
        <v>611049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1598126</v>
      </c>
      <c r="L43" s="32">
        <f t="shared" si="11"/>
        <v>0</v>
      </c>
      <c r="M43" s="32">
        <f t="shared" si="11"/>
        <v>0</v>
      </c>
      <c r="N43" s="32">
        <f t="shared" si="10"/>
        <v>2826782</v>
      </c>
      <c r="O43" s="45">
        <f t="shared" si="8"/>
        <v>206.99926772114821</v>
      </c>
      <c r="P43" s="10"/>
    </row>
    <row r="44" spans="1:16" ht="15">
      <c r="A44" s="12"/>
      <c r="B44" s="25">
        <v>361.1</v>
      </c>
      <c r="C44" s="20" t="s">
        <v>49</v>
      </c>
      <c r="D44" s="46">
        <v>109976</v>
      </c>
      <c r="E44" s="46">
        <v>42120</v>
      </c>
      <c r="F44" s="46">
        <v>4614</v>
      </c>
      <c r="G44" s="46">
        <v>0</v>
      </c>
      <c r="H44" s="46">
        <v>0</v>
      </c>
      <c r="I44" s="46">
        <v>0</v>
      </c>
      <c r="J44" s="46">
        <v>0</v>
      </c>
      <c r="K44" s="46">
        <v>689703</v>
      </c>
      <c r="L44" s="46">
        <v>0</v>
      </c>
      <c r="M44" s="46">
        <v>0</v>
      </c>
      <c r="N44" s="46">
        <f t="shared" si="10"/>
        <v>846413</v>
      </c>
      <c r="O44" s="47">
        <f t="shared" si="8"/>
        <v>61.981033977738726</v>
      </c>
      <c r="P44" s="9"/>
    </row>
    <row r="45" spans="1:16" ht="15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-587762</v>
      </c>
      <c r="L45" s="46">
        <v>0</v>
      </c>
      <c r="M45" s="46">
        <v>0</v>
      </c>
      <c r="N45" s="46">
        <f aca="true" t="shared" si="12" ref="N45:N50">SUM(D45:M45)</f>
        <v>-587762</v>
      </c>
      <c r="O45" s="47">
        <f t="shared" si="8"/>
        <v>-43.040568248388986</v>
      </c>
      <c r="P45" s="9"/>
    </row>
    <row r="46" spans="1:16" ht="15">
      <c r="A46" s="12"/>
      <c r="B46" s="25">
        <v>362</v>
      </c>
      <c r="C46" s="20" t="s">
        <v>52</v>
      </c>
      <c r="D46" s="46">
        <v>223549</v>
      </c>
      <c r="E46" s="46">
        <v>25842</v>
      </c>
      <c r="F46" s="46">
        <v>462145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711536</v>
      </c>
      <c r="O46" s="47">
        <f t="shared" si="8"/>
        <v>52.104276508494436</v>
      </c>
      <c r="P46" s="9"/>
    </row>
    <row r="47" spans="1:16" ht="15">
      <c r="A47" s="12"/>
      <c r="B47" s="25">
        <v>366</v>
      </c>
      <c r="C47" s="20" t="s">
        <v>53</v>
      </c>
      <c r="D47" s="46">
        <v>25961</v>
      </c>
      <c r="E47" s="46">
        <v>0</v>
      </c>
      <c r="F47" s="46">
        <v>144290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170251</v>
      </c>
      <c r="O47" s="47">
        <f t="shared" si="8"/>
        <v>12.467120679554775</v>
      </c>
      <c r="P47" s="9"/>
    </row>
    <row r="48" spans="1:16" ht="15">
      <c r="A48" s="12"/>
      <c r="B48" s="25">
        <v>368</v>
      </c>
      <c r="C48" s="20" t="s">
        <v>54</v>
      </c>
      <c r="D48" s="46">
        <v>94644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1491731</v>
      </c>
      <c r="L48" s="46">
        <v>0</v>
      </c>
      <c r="M48" s="46">
        <v>0</v>
      </c>
      <c r="N48" s="46">
        <f t="shared" si="12"/>
        <v>1586375</v>
      </c>
      <c r="O48" s="47">
        <f t="shared" si="8"/>
        <v>116.1668863503222</v>
      </c>
      <c r="P48" s="9"/>
    </row>
    <row r="49" spans="1:16" ht="15">
      <c r="A49" s="12"/>
      <c r="B49" s="25">
        <v>369.3</v>
      </c>
      <c r="C49" s="20" t="s">
        <v>73</v>
      </c>
      <c r="D49" s="46">
        <v>34237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34237</v>
      </c>
      <c r="O49" s="47">
        <f t="shared" si="8"/>
        <v>2.5071031048623316</v>
      </c>
      <c r="P49" s="9"/>
    </row>
    <row r="50" spans="1:16" ht="15">
      <c r="A50" s="12"/>
      <c r="B50" s="25">
        <v>369.9</v>
      </c>
      <c r="C50" s="20" t="s">
        <v>55</v>
      </c>
      <c r="D50" s="46">
        <v>37572</v>
      </c>
      <c r="E50" s="46">
        <v>23706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4454</v>
      </c>
      <c r="L50" s="46">
        <v>0</v>
      </c>
      <c r="M50" s="46">
        <v>0</v>
      </c>
      <c r="N50" s="46">
        <f t="shared" si="12"/>
        <v>65732</v>
      </c>
      <c r="O50" s="47">
        <f t="shared" si="8"/>
        <v>4.8134153485647335</v>
      </c>
      <c r="P50" s="9"/>
    </row>
    <row r="51" spans="1:16" ht="15.75">
      <c r="A51" s="29" t="s">
        <v>35</v>
      </c>
      <c r="B51" s="30"/>
      <c r="C51" s="31"/>
      <c r="D51" s="32">
        <f aca="true" t="shared" si="13" ref="D51:M51">SUM(D52:D54)</f>
        <v>393165</v>
      </c>
      <c r="E51" s="32">
        <f t="shared" si="13"/>
        <v>0</v>
      </c>
      <c r="F51" s="32">
        <f t="shared" si="13"/>
        <v>4948000</v>
      </c>
      <c r="G51" s="32">
        <f t="shared" si="13"/>
        <v>1268439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6609604</v>
      </c>
      <c r="O51" s="45">
        <f t="shared" si="8"/>
        <v>484.00732278851785</v>
      </c>
      <c r="P51" s="9"/>
    </row>
    <row r="52" spans="1:16" ht="15">
      <c r="A52" s="12"/>
      <c r="B52" s="25">
        <v>381</v>
      </c>
      <c r="C52" s="20" t="s">
        <v>56</v>
      </c>
      <c r="D52" s="46">
        <v>384465</v>
      </c>
      <c r="E52" s="46">
        <v>0</v>
      </c>
      <c r="F52" s="46">
        <v>0</v>
      </c>
      <c r="G52" s="46">
        <v>1268439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1652904</v>
      </c>
      <c r="O52" s="47">
        <f t="shared" si="8"/>
        <v>121.03866432337433</v>
      </c>
      <c r="P52" s="9"/>
    </row>
    <row r="53" spans="1:16" ht="15">
      <c r="A53" s="12"/>
      <c r="B53" s="25">
        <v>384</v>
      </c>
      <c r="C53" s="20" t="s">
        <v>82</v>
      </c>
      <c r="D53" s="46">
        <v>0</v>
      </c>
      <c r="E53" s="46">
        <v>0</v>
      </c>
      <c r="F53" s="46">
        <v>4948000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4948000</v>
      </c>
      <c r="O53" s="47">
        <f t="shared" si="8"/>
        <v>362.331575864089</v>
      </c>
      <c r="P53" s="9"/>
    </row>
    <row r="54" spans="1:16" ht="15.75" thickBot="1">
      <c r="A54" s="12"/>
      <c r="B54" s="25">
        <v>388.1</v>
      </c>
      <c r="C54" s="20" t="s">
        <v>123</v>
      </c>
      <c r="D54" s="46">
        <v>8700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8700</v>
      </c>
      <c r="O54" s="47">
        <f t="shared" si="8"/>
        <v>0.6370826010544816</v>
      </c>
      <c r="P54" s="9"/>
    </row>
    <row r="55" spans="1:119" ht="16.5" thickBot="1">
      <c r="A55" s="14" t="s">
        <v>44</v>
      </c>
      <c r="B55" s="23"/>
      <c r="C55" s="22"/>
      <c r="D55" s="15">
        <f aca="true" t="shared" si="14" ref="D55:M55">SUM(D5,D16,D21,D29,D39,D43,D51)</f>
        <v>17957754</v>
      </c>
      <c r="E55" s="15">
        <f t="shared" si="14"/>
        <v>2398311</v>
      </c>
      <c r="F55" s="15">
        <f t="shared" si="14"/>
        <v>5559049</v>
      </c>
      <c r="G55" s="15">
        <f t="shared" si="14"/>
        <v>1268439</v>
      </c>
      <c r="H55" s="15">
        <f t="shared" si="14"/>
        <v>0</v>
      </c>
      <c r="I55" s="15">
        <f t="shared" si="14"/>
        <v>0</v>
      </c>
      <c r="J55" s="15">
        <f t="shared" si="14"/>
        <v>0</v>
      </c>
      <c r="K55" s="15">
        <f t="shared" si="14"/>
        <v>1598126</v>
      </c>
      <c r="L55" s="15">
        <f t="shared" si="14"/>
        <v>0</v>
      </c>
      <c r="M55" s="15">
        <f t="shared" si="14"/>
        <v>0</v>
      </c>
      <c r="N55" s="15">
        <f>SUM(D55:M55)</f>
        <v>28781679</v>
      </c>
      <c r="O55" s="38">
        <f t="shared" si="8"/>
        <v>2107.6214850615115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129</v>
      </c>
      <c r="M57" s="48"/>
      <c r="N57" s="48"/>
      <c r="O57" s="43">
        <v>13656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8444499</v>
      </c>
      <c r="E5" s="27">
        <f t="shared" si="0"/>
        <v>1987225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10431724</v>
      </c>
      <c r="O5" s="33">
        <f aca="true" t="shared" si="1" ref="O5:O36">(N5/O$59)</f>
        <v>765.7435219848785</v>
      </c>
      <c r="P5" s="6"/>
    </row>
    <row r="6" spans="1:16" ht="15">
      <c r="A6" s="12"/>
      <c r="B6" s="25">
        <v>311</v>
      </c>
      <c r="C6" s="20" t="s">
        <v>2</v>
      </c>
      <c r="D6" s="46">
        <v>5380487</v>
      </c>
      <c r="E6" s="46">
        <v>1025084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6405571</v>
      </c>
      <c r="O6" s="47">
        <f t="shared" si="1"/>
        <v>470.2026719518461</v>
      </c>
      <c r="P6" s="9"/>
    </row>
    <row r="7" spans="1:16" ht="15">
      <c r="A7" s="12"/>
      <c r="B7" s="25">
        <v>312.1</v>
      </c>
      <c r="C7" s="20" t="s">
        <v>94</v>
      </c>
      <c r="D7" s="46">
        <v>194231</v>
      </c>
      <c r="E7" s="46">
        <v>76873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271104</v>
      </c>
      <c r="O7" s="47">
        <f t="shared" si="1"/>
        <v>19.90046245320414</v>
      </c>
      <c r="P7" s="9"/>
    </row>
    <row r="8" spans="1:16" ht="15">
      <c r="A8" s="12"/>
      <c r="B8" s="25">
        <v>312.52</v>
      </c>
      <c r="C8" s="20" t="s">
        <v>117</v>
      </c>
      <c r="D8" s="46">
        <v>91879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91879</v>
      </c>
      <c r="O8" s="47">
        <f t="shared" si="1"/>
        <v>6.744402848124495</v>
      </c>
      <c r="P8" s="9"/>
    </row>
    <row r="9" spans="1:16" ht="15">
      <c r="A9" s="12"/>
      <c r="B9" s="25">
        <v>312.6</v>
      </c>
      <c r="C9" s="20" t="s">
        <v>95</v>
      </c>
      <c r="D9" s="46">
        <v>0</v>
      </c>
      <c r="E9" s="46">
        <v>467598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467598</v>
      </c>
      <c r="O9" s="47">
        <f t="shared" si="1"/>
        <v>34.32415767452103</v>
      </c>
      <c r="P9" s="9"/>
    </row>
    <row r="10" spans="1:16" ht="15">
      <c r="A10" s="12"/>
      <c r="B10" s="25">
        <v>314.1</v>
      </c>
      <c r="C10" s="20" t="s">
        <v>10</v>
      </c>
      <c r="D10" s="46">
        <v>1369212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1369212</v>
      </c>
      <c r="O10" s="47">
        <f t="shared" si="1"/>
        <v>100.50737722968509</v>
      </c>
      <c r="P10" s="9"/>
    </row>
    <row r="11" spans="1:16" ht="15">
      <c r="A11" s="12"/>
      <c r="B11" s="25">
        <v>314.4</v>
      </c>
      <c r="C11" s="20" t="s">
        <v>12</v>
      </c>
      <c r="D11" s="46">
        <v>46415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46415</v>
      </c>
      <c r="O11" s="47">
        <f t="shared" si="1"/>
        <v>3.407105630184247</v>
      </c>
      <c r="P11" s="9"/>
    </row>
    <row r="12" spans="1:16" ht="15">
      <c r="A12" s="12"/>
      <c r="B12" s="25">
        <v>314.9</v>
      </c>
      <c r="C12" s="20" t="s">
        <v>118</v>
      </c>
      <c r="D12" s="46">
        <v>187948</v>
      </c>
      <c r="E12" s="46">
        <v>417670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605618</v>
      </c>
      <c r="O12" s="47">
        <f t="shared" si="1"/>
        <v>44.455553108713204</v>
      </c>
      <c r="P12" s="9"/>
    </row>
    <row r="13" spans="1:16" ht="15">
      <c r="A13" s="12"/>
      <c r="B13" s="25">
        <v>315</v>
      </c>
      <c r="C13" s="20" t="s">
        <v>96</v>
      </c>
      <c r="D13" s="46">
        <v>555962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555962</v>
      </c>
      <c r="O13" s="47">
        <f t="shared" si="1"/>
        <v>40.81054099684357</v>
      </c>
      <c r="P13" s="9"/>
    </row>
    <row r="14" spans="1:16" ht="15">
      <c r="A14" s="12"/>
      <c r="B14" s="25">
        <v>316</v>
      </c>
      <c r="C14" s="20" t="s">
        <v>97</v>
      </c>
      <c r="D14" s="46">
        <v>612865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612865</v>
      </c>
      <c r="O14" s="47">
        <f t="shared" si="1"/>
        <v>44.987521104015265</v>
      </c>
      <c r="P14" s="9"/>
    </row>
    <row r="15" spans="1:16" ht="15">
      <c r="A15" s="12"/>
      <c r="B15" s="25">
        <v>319</v>
      </c>
      <c r="C15" s="20" t="s">
        <v>77</v>
      </c>
      <c r="D15" s="46">
        <v>5500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5500</v>
      </c>
      <c r="O15" s="47">
        <f t="shared" si="1"/>
        <v>0.4037289877413198</v>
      </c>
      <c r="P15" s="9"/>
    </row>
    <row r="16" spans="1:16" ht="15.75">
      <c r="A16" s="29" t="s">
        <v>15</v>
      </c>
      <c r="B16" s="30"/>
      <c r="C16" s="31"/>
      <c r="D16" s="32">
        <f aca="true" t="shared" si="3" ref="D16:M16">SUM(D17:D20)</f>
        <v>2176686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1">SUM(D16:M16)</f>
        <v>2176686</v>
      </c>
      <c r="O16" s="45">
        <f t="shared" si="1"/>
        <v>159.7802246201277</v>
      </c>
      <c r="P16" s="10"/>
    </row>
    <row r="17" spans="1:16" ht="15">
      <c r="A17" s="12"/>
      <c r="B17" s="25">
        <v>322</v>
      </c>
      <c r="C17" s="20" t="s">
        <v>0</v>
      </c>
      <c r="D17" s="46">
        <v>1089532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1089532</v>
      </c>
      <c r="O17" s="47">
        <f t="shared" si="1"/>
        <v>79.97739117668648</v>
      </c>
      <c r="P17" s="9"/>
    </row>
    <row r="18" spans="1:16" ht="15">
      <c r="A18" s="12"/>
      <c r="B18" s="25">
        <v>323.1</v>
      </c>
      <c r="C18" s="20" t="s">
        <v>16</v>
      </c>
      <c r="D18" s="46">
        <v>1022439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1022439</v>
      </c>
      <c r="O18" s="47">
        <f t="shared" si="1"/>
        <v>75.05241136313587</v>
      </c>
      <c r="P18" s="9"/>
    </row>
    <row r="19" spans="1:16" ht="15">
      <c r="A19" s="12"/>
      <c r="B19" s="25">
        <v>323.4</v>
      </c>
      <c r="C19" s="20" t="s">
        <v>67</v>
      </c>
      <c r="D19" s="46">
        <v>33937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33937</v>
      </c>
      <c r="O19" s="47">
        <f t="shared" si="1"/>
        <v>2.4911546649049403</v>
      </c>
      <c r="P19" s="9"/>
    </row>
    <row r="20" spans="1:16" ht="15">
      <c r="A20" s="12"/>
      <c r="B20" s="25">
        <v>329</v>
      </c>
      <c r="C20" s="20" t="s">
        <v>17</v>
      </c>
      <c r="D20" s="46">
        <v>30778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30778</v>
      </c>
      <c r="O20" s="47">
        <f t="shared" si="1"/>
        <v>2.259267415400426</v>
      </c>
      <c r="P20" s="9"/>
    </row>
    <row r="21" spans="1:16" ht="15.75">
      <c r="A21" s="29" t="s">
        <v>18</v>
      </c>
      <c r="B21" s="30"/>
      <c r="C21" s="31"/>
      <c r="D21" s="32">
        <f aca="true" t="shared" si="5" ref="D21:M21">SUM(D22:D30)</f>
        <v>1367597</v>
      </c>
      <c r="E21" s="32">
        <f t="shared" si="5"/>
        <v>1776393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3143990</v>
      </c>
      <c r="O21" s="45">
        <f t="shared" si="1"/>
        <v>230.78543639433312</v>
      </c>
      <c r="P21" s="10"/>
    </row>
    <row r="22" spans="1:16" ht="15">
      <c r="A22" s="12"/>
      <c r="B22" s="25">
        <v>331.2</v>
      </c>
      <c r="C22" s="20" t="s">
        <v>69</v>
      </c>
      <c r="D22" s="46">
        <v>0</v>
      </c>
      <c r="E22" s="46">
        <v>8858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8858</v>
      </c>
      <c r="O22" s="47">
        <f t="shared" si="1"/>
        <v>0.6502238860750202</v>
      </c>
      <c r="P22" s="9"/>
    </row>
    <row r="23" spans="1:16" ht="15">
      <c r="A23" s="12"/>
      <c r="B23" s="25">
        <v>331.39</v>
      </c>
      <c r="C23" s="20" t="s">
        <v>70</v>
      </c>
      <c r="D23" s="46">
        <v>0</v>
      </c>
      <c r="E23" s="46">
        <v>5405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5405</v>
      </c>
      <c r="O23" s="47">
        <f t="shared" si="1"/>
        <v>0.39675548704396973</v>
      </c>
      <c r="P23" s="9"/>
    </row>
    <row r="24" spans="1:16" ht="15">
      <c r="A24" s="12"/>
      <c r="B24" s="25">
        <v>331.7</v>
      </c>
      <c r="C24" s="20" t="s">
        <v>119</v>
      </c>
      <c r="D24" s="46">
        <v>0</v>
      </c>
      <c r="E24" s="46">
        <v>1304133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1304133</v>
      </c>
      <c r="O24" s="47">
        <f t="shared" si="1"/>
        <v>95.7302356309183</v>
      </c>
      <c r="P24" s="9"/>
    </row>
    <row r="25" spans="1:16" ht="15">
      <c r="A25" s="12"/>
      <c r="B25" s="25">
        <v>335.12</v>
      </c>
      <c r="C25" s="20" t="s">
        <v>98</v>
      </c>
      <c r="D25" s="46">
        <v>388635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388635</v>
      </c>
      <c r="O25" s="47">
        <f t="shared" si="1"/>
        <v>28.52785730015415</v>
      </c>
      <c r="P25" s="9"/>
    </row>
    <row r="26" spans="1:16" ht="15">
      <c r="A26" s="12"/>
      <c r="B26" s="25">
        <v>335.15</v>
      </c>
      <c r="C26" s="20" t="s">
        <v>99</v>
      </c>
      <c r="D26" s="46">
        <v>13297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13297</v>
      </c>
      <c r="O26" s="47">
        <f t="shared" si="1"/>
        <v>0.9760698818175145</v>
      </c>
      <c r="P26" s="9"/>
    </row>
    <row r="27" spans="1:16" ht="15">
      <c r="A27" s="12"/>
      <c r="B27" s="25">
        <v>335.18</v>
      </c>
      <c r="C27" s="20" t="s">
        <v>100</v>
      </c>
      <c r="D27" s="46">
        <v>965665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965665</v>
      </c>
      <c r="O27" s="47">
        <f t="shared" si="1"/>
        <v>70.88490053585848</v>
      </c>
      <c r="P27" s="9"/>
    </row>
    <row r="28" spans="1:16" ht="15">
      <c r="A28" s="12"/>
      <c r="B28" s="25">
        <v>337.3</v>
      </c>
      <c r="C28" s="20" t="s">
        <v>26</v>
      </c>
      <c r="D28" s="46">
        <v>0</v>
      </c>
      <c r="E28" s="46">
        <v>303836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303836</v>
      </c>
      <c r="O28" s="47">
        <f t="shared" si="1"/>
        <v>22.30316376715848</v>
      </c>
      <c r="P28" s="9"/>
    </row>
    <row r="29" spans="1:16" ht="15">
      <c r="A29" s="12"/>
      <c r="B29" s="25">
        <v>337.4</v>
      </c>
      <c r="C29" s="20" t="s">
        <v>120</v>
      </c>
      <c r="D29" s="46">
        <v>0</v>
      </c>
      <c r="E29" s="46">
        <v>21000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21000</v>
      </c>
      <c r="O29" s="47">
        <f t="shared" si="1"/>
        <v>1.5415106804668575</v>
      </c>
      <c r="P29" s="9"/>
    </row>
    <row r="30" spans="1:16" ht="15">
      <c r="A30" s="12"/>
      <c r="B30" s="25">
        <v>337.7</v>
      </c>
      <c r="C30" s="20" t="s">
        <v>71</v>
      </c>
      <c r="D30" s="46">
        <v>0</v>
      </c>
      <c r="E30" s="46">
        <v>133161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133161</v>
      </c>
      <c r="O30" s="47">
        <f t="shared" si="1"/>
        <v>9.774719224840343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SUM(D32:D40)</f>
        <v>3254482</v>
      </c>
      <c r="E31" s="32">
        <f t="shared" si="6"/>
        <v>38500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3292982</v>
      </c>
      <c r="O31" s="45">
        <f t="shared" si="1"/>
        <v>241.72223445643397</v>
      </c>
      <c r="P31" s="10"/>
    </row>
    <row r="32" spans="1:16" ht="15">
      <c r="A32" s="12"/>
      <c r="B32" s="25">
        <v>341.3</v>
      </c>
      <c r="C32" s="20" t="s">
        <v>102</v>
      </c>
      <c r="D32" s="46">
        <v>135303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135303</v>
      </c>
      <c r="O32" s="47">
        <f t="shared" si="1"/>
        <v>9.931953314247963</v>
      </c>
      <c r="P32" s="9"/>
    </row>
    <row r="33" spans="1:16" ht="15">
      <c r="A33" s="12"/>
      <c r="B33" s="25">
        <v>341.9</v>
      </c>
      <c r="C33" s="20" t="s">
        <v>103</v>
      </c>
      <c r="D33" s="46">
        <v>7565</v>
      </c>
      <c r="E33" s="46">
        <v>36000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43565</v>
      </c>
      <c r="O33" s="47">
        <f t="shared" si="1"/>
        <v>3.197900609263745</v>
      </c>
      <c r="P33" s="9"/>
    </row>
    <row r="34" spans="1:16" ht="15">
      <c r="A34" s="12"/>
      <c r="B34" s="25">
        <v>342.1</v>
      </c>
      <c r="C34" s="20" t="s">
        <v>39</v>
      </c>
      <c r="D34" s="46">
        <v>47125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47125</v>
      </c>
      <c r="O34" s="47">
        <f t="shared" si="1"/>
        <v>3.4592233722381267</v>
      </c>
      <c r="P34" s="9"/>
    </row>
    <row r="35" spans="1:16" ht="15">
      <c r="A35" s="12"/>
      <c r="B35" s="25">
        <v>342.5</v>
      </c>
      <c r="C35" s="20" t="s">
        <v>121</v>
      </c>
      <c r="D35" s="46">
        <v>22875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22875</v>
      </c>
      <c r="O35" s="47">
        <f t="shared" si="1"/>
        <v>1.6791455626513985</v>
      </c>
      <c r="P35" s="9"/>
    </row>
    <row r="36" spans="1:16" ht="15">
      <c r="A36" s="12"/>
      <c r="B36" s="25">
        <v>342.9</v>
      </c>
      <c r="C36" s="20" t="s">
        <v>72</v>
      </c>
      <c r="D36" s="46">
        <v>25217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25217</v>
      </c>
      <c r="O36" s="47">
        <f t="shared" si="1"/>
        <v>1.851060706158702</v>
      </c>
      <c r="P36" s="9"/>
    </row>
    <row r="37" spans="1:16" ht="15">
      <c r="A37" s="12"/>
      <c r="B37" s="25">
        <v>343.4</v>
      </c>
      <c r="C37" s="20" t="s">
        <v>40</v>
      </c>
      <c r="D37" s="46">
        <v>556184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556184</v>
      </c>
      <c r="O37" s="47">
        <f aca="true" t="shared" si="8" ref="O37:O57">(N37/O$59)</f>
        <v>40.82683696689422</v>
      </c>
      <c r="P37" s="9"/>
    </row>
    <row r="38" spans="1:16" ht="15">
      <c r="A38" s="12"/>
      <c r="B38" s="25">
        <v>343.7</v>
      </c>
      <c r="C38" s="20" t="s">
        <v>104</v>
      </c>
      <c r="D38" s="46">
        <v>0</v>
      </c>
      <c r="E38" s="46">
        <v>2500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2500</v>
      </c>
      <c r="O38" s="47">
        <f t="shared" si="8"/>
        <v>0.18351317624605445</v>
      </c>
      <c r="P38" s="9"/>
    </row>
    <row r="39" spans="1:16" ht="15">
      <c r="A39" s="12"/>
      <c r="B39" s="25">
        <v>344.5</v>
      </c>
      <c r="C39" s="20" t="s">
        <v>105</v>
      </c>
      <c r="D39" s="46">
        <v>2285656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2285656</v>
      </c>
      <c r="O39" s="47">
        <f t="shared" si="8"/>
        <v>167.77919694634076</v>
      </c>
      <c r="P39" s="9"/>
    </row>
    <row r="40" spans="1:16" ht="15">
      <c r="A40" s="12"/>
      <c r="B40" s="25">
        <v>347.2</v>
      </c>
      <c r="C40" s="20" t="s">
        <v>43</v>
      </c>
      <c r="D40" s="46">
        <v>174557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174557</v>
      </c>
      <c r="O40" s="47">
        <f t="shared" si="8"/>
        <v>12.813403802393012</v>
      </c>
      <c r="P40" s="9"/>
    </row>
    <row r="41" spans="1:16" ht="15.75">
      <c r="A41" s="29" t="s">
        <v>34</v>
      </c>
      <c r="B41" s="30"/>
      <c r="C41" s="31"/>
      <c r="D41" s="32">
        <f aca="true" t="shared" si="9" ref="D41:M41">SUM(D42:D44)</f>
        <v>979103</v>
      </c>
      <c r="E41" s="32">
        <f t="shared" si="9"/>
        <v>2914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46">SUM(D41:M41)</f>
        <v>982017</v>
      </c>
      <c r="O41" s="45">
        <f t="shared" si="8"/>
        <v>72.08522351904867</v>
      </c>
      <c r="P41" s="10"/>
    </row>
    <row r="42" spans="1:16" ht="15">
      <c r="A42" s="13"/>
      <c r="B42" s="39">
        <v>351.1</v>
      </c>
      <c r="C42" s="21" t="s">
        <v>46</v>
      </c>
      <c r="D42" s="46">
        <v>0</v>
      </c>
      <c r="E42" s="46">
        <v>2914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2914</v>
      </c>
      <c r="O42" s="47">
        <f t="shared" si="8"/>
        <v>0.21390295823240107</v>
      </c>
      <c r="P42" s="9"/>
    </row>
    <row r="43" spans="1:16" ht="15">
      <c r="A43" s="13"/>
      <c r="B43" s="39">
        <v>351.5</v>
      </c>
      <c r="C43" s="21" t="s">
        <v>89</v>
      </c>
      <c r="D43" s="46">
        <v>762516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762516</v>
      </c>
      <c r="O43" s="47">
        <f t="shared" si="8"/>
        <v>55.972693239374586</v>
      </c>
      <c r="P43" s="9"/>
    </row>
    <row r="44" spans="1:16" ht="15">
      <c r="A44" s="13"/>
      <c r="B44" s="39">
        <v>354</v>
      </c>
      <c r="C44" s="21" t="s">
        <v>48</v>
      </c>
      <c r="D44" s="46">
        <v>216587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216587</v>
      </c>
      <c r="O44" s="47">
        <f t="shared" si="8"/>
        <v>15.89862732144168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SUM(D46:D53)</f>
        <v>580254</v>
      </c>
      <c r="E45" s="32">
        <f t="shared" si="11"/>
        <v>134992</v>
      </c>
      <c r="F45" s="32">
        <f t="shared" si="11"/>
        <v>871861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4672971</v>
      </c>
      <c r="L45" s="32">
        <f t="shared" si="11"/>
        <v>0</v>
      </c>
      <c r="M45" s="32">
        <f t="shared" si="11"/>
        <v>0</v>
      </c>
      <c r="N45" s="32">
        <f t="shared" si="10"/>
        <v>6260078</v>
      </c>
      <c r="O45" s="45">
        <f t="shared" si="8"/>
        <v>459.5227189312193</v>
      </c>
      <c r="P45" s="10"/>
    </row>
    <row r="46" spans="1:16" ht="15">
      <c r="A46" s="12"/>
      <c r="B46" s="25">
        <v>361.1</v>
      </c>
      <c r="C46" s="20" t="s">
        <v>49</v>
      </c>
      <c r="D46" s="46">
        <v>100188</v>
      </c>
      <c r="E46" s="46">
        <v>43202</v>
      </c>
      <c r="F46" s="46">
        <v>1650</v>
      </c>
      <c r="G46" s="46">
        <v>0</v>
      </c>
      <c r="H46" s="46">
        <v>0</v>
      </c>
      <c r="I46" s="46">
        <v>0</v>
      </c>
      <c r="J46" s="46">
        <v>0</v>
      </c>
      <c r="K46" s="46">
        <v>559538</v>
      </c>
      <c r="L46" s="46">
        <v>0</v>
      </c>
      <c r="M46" s="46">
        <v>0</v>
      </c>
      <c r="N46" s="46">
        <f t="shared" si="10"/>
        <v>704578</v>
      </c>
      <c r="O46" s="47">
        <f t="shared" si="8"/>
        <v>51.719738677237025</v>
      </c>
      <c r="P46" s="9"/>
    </row>
    <row r="47" spans="1:16" ht="15">
      <c r="A47" s="12"/>
      <c r="B47" s="25">
        <v>361.3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2549941</v>
      </c>
      <c r="L47" s="46">
        <v>0</v>
      </c>
      <c r="M47" s="46">
        <v>0</v>
      </c>
      <c r="N47" s="46">
        <f aca="true" t="shared" si="12" ref="N47:N53">SUM(D47:M47)</f>
        <v>2549941</v>
      </c>
      <c r="O47" s="47">
        <f t="shared" si="8"/>
        <v>187.17910886001616</v>
      </c>
      <c r="P47" s="9"/>
    </row>
    <row r="48" spans="1:16" ht="15">
      <c r="A48" s="12"/>
      <c r="B48" s="25">
        <v>362</v>
      </c>
      <c r="C48" s="20" t="s">
        <v>52</v>
      </c>
      <c r="D48" s="46">
        <v>219387</v>
      </c>
      <c r="E48" s="46">
        <v>33227</v>
      </c>
      <c r="F48" s="46">
        <v>727845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980459</v>
      </c>
      <c r="O48" s="47">
        <f t="shared" si="8"/>
        <v>71.97085810761213</v>
      </c>
      <c r="P48" s="9"/>
    </row>
    <row r="49" spans="1:16" ht="15">
      <c r="A49" s="12"/>
      <c r="B49" s="25">
        <v>364</v>
      </c>
      <c r="C49" s="20" t="s">
        <v>122</v>
      </c>
      <c r="D49" s="46">
        <v>7200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7200</v>
      </c>
      <c r="O49" s="47">
        <f t="shared" si="8"/>
        <v>0.5285179475886369</v>
      </c>
      <c r="P49" s="9"/>
    </row>
    <row r="50" spans="1:16" ht="15">
      <c r="A50" s="12"/>
      <c r="B50" s="25">
        <v>366</v>
      </c>
      <c r="C50" s="20" t="s">
        <v>53</v>
      </c>
      <c r="D50" s="46">
        <v>41756</v>
      </c>
      <c r="E50" s="46">
        <v>0</v>
      </c>
      <c r="F50" s="46">
        <v>142366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184122</v>
      </c>
      <c r="O50" s="47">
        <f t="shared" si="8"/>
        <v>13.515525214710417</v>
      </c>
      <c r="P50" s="9"/>
    </row>
    <row r="51" spans="1:16" ht="15">
      <c r="A51" s="12"/>
      <c r="B51" s="25">
        <v>368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1563492</v>
      </c>
      <c r="L51" s="46">
        <v>0</v>
      </c>
      <c r="M51" s="46">
        <v>0</v>
      </c>
      <c r="N51" s="46">
        <f t="shared" si="12"/>
        <v>1563492</v>
      </c>
      <c r="O51" s="47">
        <f t="shared" si="8"/>
        <v>114.76855318211848</v>
      </c>
      <c r="P51" s="9"/>
    </row>
    <row r="52" spans="1:16" ht="15">
      <c r="A52" s="12"/>
      <c r="B52" s="25">
        <v>369.3</v>
      </c>
      <c r="C52" s="20" t="s">
        <v>73</v>
      </c>
      <c r="D52" s="46">
        <v>60269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60269</v>
      </c>
      <c r="O52" s="47">
        <f t="shared" si="8"/>
        <v>4.424062247669383</v>
      </c>
      <c r="P52" s="9"/>
    </row>
    <row r="53" spans="1:16" ht="15">
      <c r="A53" s="12"/>
      <c r="B53" s="25">
        <v>369.9</v>
      </c>
      <c r="C53" s="20" t="s">
        <v>55</v>
      </c>
      <c r="D53" s="46">
        <v>151454</v>
      </c>
      <c r="E53" s="46">
        <v>58563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210017</v>
      </c>
      <c r="O53" s="47">
        <f t="shared" si="8"/>
        <v>15.416354694267048</v>
      </c>
      <c r="P53" s="9"/>
    </row>
    <row r="54" spans="1:16" ht="15.75">
      <c r="A54" s="29" t="s">
        <v>35</v>
      </c>
      <c r="B54" s="30"/>
      <c r="C54" s="31"/>
      <c r="D54" s="32">
        <f aca="true" t="shared" si="13" ref="D54:M54">SUM(D55:D56)</f>
        <v>324521</v>
      </c>
      <c r="E54" s="32">
        <f t="shared" si="13"/>
        <v>100000</v>
      </c>
      <c r="F54" s="32">
        <f t="shared" si="13"/>
        <v>0</v>
      </c>
      <c r="G54" s="32">
        <f t="shared" si="13"/>
        <v>600000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1024521</v>
      </c>
      <c r="O54" s="45">
        <f t="shared" si="8"/>
        <v>75.20524113631359</v>
      </c>
      <c r="P54" s="9"/>
    </row>
    <row r="55" spans="1:16" ht="15">
      <c r="A55" s="12"/>
      <c r="B55" s="25">
        <v>381</v>
      </c>
      <c r="C55" s="20" t="s">
        <v>56</v>
      </c>
      <c r="D55" s="46">
        <v>308173</v>
      </c>
      <c r="E55" s="46">
        <v>100000</v>
      </c>
      <c r="F55" s="46">
        <v>0</v>
      </c>
      <c r="G55" s="46">
        <v>600000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1008173</v>
      </c>
      <c r="O55" s="47">
        <f t="shared" si="8"/>
        <v>74.00521177420539</v>
      </c>
      <c r="P55" s="9"/>
    </row>
    <row r="56" spans="1:16" ht="15.75" thickBot="1">
      <c r="A56" s="12"/>
      <c r="B56" s="25">
        <v>388.1</v>
      </c>
      <c r="C56" s="20" t="s">
        <v>123</v>
      </c>
      <c r="D56" s="46">
        <v>16348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16348</v>
      </c>
      <c r="O56" s="47">
        <f t="shared" si="8"/>
        <v>1.2000293621081994</v>
      </c>
      <c r="P56" s="9"/>
    </row>
    <row r="57" spans="1:119" ht="16.5" thickBot="1">
      <c r="A57" s="14" t="s">
        <v>44</v>
      </c>
      <c r="B57" s="23"/>
      <c r="C57" s="22"/>
      <c r="D57" s="15">
        <f aca="true" t="shared" si="14" ref="D57:M57">SUM(D5,D16,D21,D31,D41,D45,D54)</f>
        <v>17127142</v>
      </c>
      <c r="E57" s="15">
        <f t="shared" si="14"/>
        <v>4040024</v>
      </c>
      <c r="F57" s="15">
        <f t="shared" si="14"/>
        <v>871861</v>
      </c>
      <c r="G57" s="15">
        <f t="shared" si="14"/>
        <v>600000</v>
      </c>
      <c r="H57" s="15">
        <f t="shared" si="14"/>
        <v>0</v>
      </c>
      <c r="I57" s="15">
        <f t="shared" si="14"/>
        <v>0</v>
      </c>
      <c r="J57" s="15">
        <f t="shared" si="14"/>
        <v>0</v>
      </c>
      <c r="K57" s="15">
        <f t="shared" si="14"/>
        <v>4672971</v>
      </c>
      <c r="L57" s="15">
        <f t="shared" si="14"/>
        <v>0</v>
      </c>
      <c r="M57" s="15">
        <f t="shared" si="14"/>
        <v>0</v>
      </c>
      <c r="N57" s="15">
        <f>SUM(D57:M57)</f>
        <v>27311998</v>
      </c>
      <c r="O57" s="38">
        <f t="shared" si="8"/>
        <v>2004.844601042355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124</v>
      </c>
      <c r="M59" s="48"/>
      <c r="N59" s="48"/>
      <c r="O59" s="43">
        <v>13623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7754892</v>
      </c>
      <c r="E5" s="27">
        <f t="shared" si="0"/>
        <v>1946188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9701080</v>
      </c>
      <c r="O5" s="33">
        <f aca="true" t="shared" si="1" ref="O5:O36">(N5/O$55)</f>
        <v>704.0992887211496</v>
      </c>
      <c r="P5" s="6"/>
    </row>
    <row r="6" spans="1:16" ht="15">
      <c r="A6" s="12"/>
      <c r="B6" s="25">
        <v>311</v>
      </c>
      <c r="C6" s="20" t="s">
        <v>2</v>
      </c>
      <c r="D6" s="46">
        <v>5057532</v>
      </c>
      <c r="E6" s="46">
        <v>1064907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6122439</v>
      </c>
      <c r="O6" s="47">
        <f t="shared" si="1"/>
        <v>444.3634054289447</v>
      </c>
      <c r="P6" s="9"/>
    </row>
    <row r="7" spans="1:16" ht="15">
      <c r="A7" s="12"/>
      <c r="B7" s="25">
        <v>312.1</v>
      </c>
      <c r="C7" s="20" t="s">
        <v>94</v>
      </c>
      <c r="D7" s="46">
        <v>0</v>
      </c>
      <c r="E7" s="46">
        <v>70404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70404</v>
      </c>
      <c r="O7" s="47">
        <f t="shared" si="1"/>
        <v>5.109885324430251</v>
      </c>
      <c r="P7" s="9"/>
    </row>
    <row r="8" spans="1:16" ht="15">
      <c r="A8" s="12"/>
      <c r="B8" s="25">
        <v>312.6</v>
      </c>
      <c r="C8" s="20" t="s">
        <v>95</v>
      </c>
      <c r="D8" s="46">
        <v>0</v>
      </c>
      <c r="E8" s="46">
        <v>432620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432620</v>
      </c>
      <c r="O8" s="47">
        <f t="shared" si="1"/>
        <v>31.399332268834375</v>
      </c>
      <c r="P8" s="9"/>
    </row>
    <row r="9" spans="1:16" ht="15">
      <c r="A9" s="12"/>
      <c r="B9" s="25">
        <v>314.1</v>
      </c>
      <c r="C9" s="20" t="s">
        <v>10</v>
      </c>
      <c r="D9" s="46">
        <v>1276842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1276842</v>
      </c>
      <c r="O9" s="47">
        <f t="shared" si="1"/>
        <v>92.67252141094498</v>
      </c>
      <c r="P9" s="9"/>
    </row>
    <row r="10" spans="1:16" ht="15">
      <c r="A10" s="12"/>
      <c r="B10" s="25">
        <v>314.3</v>
      </c>
      <c r="C10" s="20" t="s">
        <v>11</v>
      </c>
      <c r="D10" s="46">
        <v>154879</v>
      </c>
      <c r="E10" s="46">
        <v>378257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533136</v>
      </c>
      <c r="O10" s="47">
        <f t="shared" si="1"/>
        <v>38.694730730149516</v>
      </c>
      <c r="P10" s="9"/>
    </row>
    <row r="11" spans="1:16" ht="15">
      <c r="A11" s="12"/>
      <c r="B11" s="25">
        <v>314.4</v>
      </c>
      <c r="C11" s="20" t="s">
        <v>12</v>
      </c>
      <c r="D11" s="46">
        <v>37855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37855</v>
      </c>
      <c r="O11" s="47">
        <f t="shared" si="1"/>
        <v>2.747496008128901</v>
      </c>
      <c r="P11" s="9"/>
    </row>
    <row r="12" spans="1:16" ht="15">
      <c r="A12" s="12"/>
      <c r="B12" s="25">
        <v>315</v>
      </c>
      <c r="C12" s="20" t="s">
        <v>96</v>
      </c>
      <c r="D12" s="46">
        <v>595019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595019</v>
      </c>
      <c r="O12" s="47">
        <f t="shared" si="1"/>
        <v>43.18616635215561</v>
      </c>
      <c r="P12" s="9"/>
    </row>
    <row r="13" spans="1:16" ht="15">
      <c r="A13" s="12"/>
      <c r="B13" s="25">
        <v>316</v>
      </c>
      <c r="C13" s="20" t="s">
        <v>97</v>
      </c>
      <c r="D13" s="46">
        <v>619815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619815</v>
      </c>
      <c r="O13" s="47">
        <f t="shared" si="1"/>
        <v>44.9858470024677</v>
      </c>
      <c r="P13" s="9"/>
    </row>
    <row r="14" spans="1:16" ht="15">
      <c r="A14" s="12"/>
      <c r="B14" s="25">
        <v>319</v>
      </c>
      <c r="C14" s="20" t="s">
        <v>77</v>
      </c>
      <c r="D14" s="46">
        <v>12950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12950</v>
      </c>
      <c r="O14" s="47">
        <f t="shared" si="1"/>
        <v>0.9399041950936275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SUM(D16:D18)</f>
        <v>2017417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7">SUM(D15:M15)</f>
        <v>2017417</v>
      </c>
      <c r="O15" s="45">
        <f t="shared" si="1"/>
        <v>146.4230657570039</v>
      </c>
      <c r="P15" s="10"/>
    </row>
    <row r="16" spans="1:16" ht="15">
      <c r="A16" s="12"/>
      <c r="B16" s="25">
        <v>322</v>
      </c>
      <c r="C16" s="20" t="s">
        <v>0</v>
      </c>
      <c r="D16" s="46">
        <v>1006417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1006417</v>
      </c>
      <c r="O16" s="47">
        <f t="shared" si="1"/>
        <v>73.04521701262883</v>
      </c>
      <c r="P16" s="9"/>
    </row>
    <row r="17" spans="1:16" ht="15">
      <c r="A17" s="12"/>
      <c r="B17" s="25">
        <v>323.1</v>
      </c>
      <c r="C17" s="20" t="s">
        <v>16</v>
      </c>
      <c r="D17" s="46">
        <v>981428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981428</v>
      </c>
      <c r="O17" s="47">
        <f t="shared" si="1"/>
        <v>71.23152852373349</v>
      </c>
      <c r="P17" s="9"/>
    </row>
    <row r="18" spans="1:16" ht="15">
      <c r="A18" s="12"/>
      <c r="B18" s="25">
        <v>329</v>
      </c>
      <c r="C18" s="20" t="s">
        <v>17</v>
      </c>
      <c r="D18" s="46">
        <v>29572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29572</v>
      </c>
      <c r="O18" s="47">
        <f t="shared" si="1"/>
        <v>2.1463202206416025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SUM(D20:D26)</f>
        <v>1432441</v>
      </c>
      <c r="E19" s="32">
        <f t="shared" si="5"/>
        <v>397228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1829669</v>
      </c>
      <c r="O19" s="45">
        <f t="shared" si="1"/>
        <v>132.7964145739585</v>
      </c>
      <c r="P19" s="10"/>
    </row>
    <row r="20" spans="1:16" ht="15">
      <c r="A20" s="12"/>
      <c r="B20" s="25">
        <v>331.1</v>
      </c>
      <c r="C20" s="20" t="s">
        <v>68</v>
      </c>
      <c r="D20" s="46">
        <v>0</v>
      </c>
      <c r="E20" s="46">
        <v>178694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178694</v>
      </c>
      <c r="O20" s="47">
        <f t="shared" si="1"/>
        <v>12.969516620699666</v>
      </c>
      <c r="P20" s="9"/>
    </row>
    <row r="21" spans="1:16" ht="15">
      <c r="A21" s="12"/>
      <c r="B21" s="25">
        <v>335.12</v>
      </c>
      <c r="C21" s="20" t="s">
        <v>98</v>
      </c>
      <c r="D21" s="46">
        <v>366223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366223</v>
      </c>
      <c r="O21" s="47">
        <f t="shared" si="1"/>
        <v>26.580272898824212</v>
      </c>
      <c r="P21" s="9"/>
    </row>
    <row r="22" spans="1:16" ht="15">
      <c r="A22" s="12"/>
      <c r="B22" s="25">
        <v>335.15</v>
      </c>
      <c r="C22" s="20" t="s">
        <v>99</v>
      </c>
      <c r="D22" s="46">
        <v>23256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23256</v>
      </c>
      <c r="O22" s="47">
        <f t="shared" si="1"/>
        <v>1.687908259544201</v>
      </c>
      <c r="P22" s="9"/>
    </row>
    <row r="23" spans="1:16" ht="15">
      <c r="A23" s="12"/>
      <c r="B23" s="25">
        <v>335.18</v>
      </c>
      <c r="C23" s="20" t="s">
        <v>100</v>
      </c>
      <c r="D23" s="46">
        <v>843092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843092</v>
      </c>
      <c r="O23" s="47">
        <f t="shared" si="1"/>
        <v>61.191174335897806</v>
      </c>
      <c r="P23" s="9"/>
    </row>
    <row r="24" spans="1:16" ht="15">
      <c r="A24" s="12"/>
      <c r="B24" s="25">
        <v>335.19</v>
      </c>
      <c r="C24" s="20" t="s">
        <v>101</v>
      </c>
      <c r="D24" s="46">
        <v>182386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182386</v>
      </c>
      <c r="O24" s="47">
        <f t="shared" si="1"/>
        <v>13.237480040644506</v>
      </c>
      <c r="P24" s="9"/>
    </row>
    <row r="25" spans="1:16" ht="15">
      <c r="A25" s="12"/>
      <c r="B25" s="25">
        <v>337.1</v>
      </c>
      <c r="C25" s="20" t="s">
        <v>80</v>
      </c>
      <c r="D25" s="46">
        <v>0</v>
      </c>
      <c r="E25" s="46">
        <v>218534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218534</v>
      </c>
      <c r="O25" s="47">
        <f t="shared" si="1"/>
        <v>15.861082885759908</v>
      </c>
      <c r="P25" s="9"/>
    </row>
    <row r="26" spans="1:16" ht="15">
      <c r="A26" s="12"/>
      <c r="B26" s="25">
        <v>338</v>
      </c>
      <c r="C26" s="20" t="s">
        <v>28</v>
      </c>
      <c r="D26" s="46">
        <v>17484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17484</v>
      </c>
      <c r="O26" s="47">
        <f t="shared" si="1"/>
        <v>1.268979532588184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SUM(D28:D38)</f>
        <v>4145164</v>
      </c>
      <c r="E27" s="32">
        <f t="shared" si="6"/>
        <v>49344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4194508</v>
      </c>
      <c r="O27" s="45">
        <f t="shared" si="1"/>
        <v>304.4351865292495</v>
      </c>
      <c r="P27" s="10"/>
    </row>
    <row r="28" spans="1:16" ht="15">
      <c r="A28" s="12"/>
      <c r="B28" s="25">
        <v>341.3</v>
      </c>
      <c r="C28" s="20" t="s">
        <v>102</v>
      </c>
      <c r="D28" s="46">
        <v>149899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8">SUM(D28:M28)</f>
        <v>149899</v>
      </c>
      <c r="O28" s="47">
        <f t="shared" si="1"/>
        <v>10.879590651763682</v>
      </c>
      <c r="P28" s="9"/>
    </row>
    <row r="29" spans="1:16" ht="15">
      <c r="A29" s="12"/>
      <c r="B29" s="25">
        <v>341.9</v>
      </c>
      <c r="C29" s="20" t="s">
        <v>103</v>
      </c>
      <c r="D29" s="46">
        <v>140146</v>
      </c>
      <c r="E29" s="46">
        <v>22000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162146</v>
      </c>
      <c r="O29" s="47">
        <f t="shared" si="1"/>
        <v>11.768471476266512</v>
      </c>
      <c r="P29" s="9"/>
    </row>
    <row r="30" spans="1:16" ht="15">
      <c r="A30" s="12"/>
      <c r="B30" s="25">
        <v>342.1</v>
      </c>
      <c r="C30" s="20" t="s">
        <v>39</v>
      </c>
      <c r="D30" s="46">
        <v>28895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28895</v>
      </c>
      <c r="O30" s="47">
        <f t="shared" si="1"/>
        <v>2.0971839163884454</v>
      </c>
      <c r="P30" s="9"/>
    </row>
    <row r="31" spans="1:16" ht="15">
      <c r="A31" s="12"/>
      <c r="B31" s="25">
        <v>342.9</v>
      </c>
      <c r="C31" s="20" t="s">
        <v>72</v>
      </c>
      <c r="D31" s="46">
        <v>26759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26759</v>
      </c>
      <c r="O31" s="47">
        <f t="shared" si="1"/>
        <v>1.9421541588038902</v>
      </c>
      <c r="P31" s="9"/>
    </row>
    <row r="32" spans="1:16" ht="15">
      <c r="A32" s="12"/>
      <c r="B32" s="25">
        <v>343.4</v>
      </c>
      <c r="C32" s="20" t="s">
        <v>40</v>
      </c>
      <c r="D32" s="46">
        <v>580260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580260</v>
      </c>
      <c r="O32" s="47">
        <f t="shared" si="1"/>
        <v>42.114965887646974</v>
      </c>
      <c r="P32" s="9"/>
    </row>
    <row r="33" spans="1:16" ht="15">
      <c r="A33" s="12"/>
      <c r="B33" s="25">
        <v>343.7</v>
      </c>
      <c r="C33" s="20" t="s">
        <v>104</v>
      </c>
      <c r="D33" s="46">
        <v>0</v>
      </c>
      <c r="E33" s="46">
        <v>27344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27344</v>
      </c>
      <c r="O33" s="47">
        <f t="shared" si="1"/>
        <v>1.9846131514007839</v>
      </c>
      <c r="P33" s="9"/>
    </row>
    <row r="34" spans="1:16" ht="15">
      <c r="A34" s="12"/>
      <c r="B34" s="25">
        <v>344.5</v>
      </c>
      <c r="C34" s="20" t="s">
        <v>105</v>
      </c>
      <c r="D34" s="46">
        <v>2361446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2361446</v>
      </c>
      <c r="O34" s="47">
        <f t="shared" si="1"/>
        <v>171.39250979822907</v>
      </c>
      <c r="P34" s="9"/>
    </row>
    <row r="35" spans="1:16" ht="15">
      <c r="A35" s="12"/>
      <c r="B35" s="25">
        <v>344.9</v>
      </c>
      <c r="C35" s="20" t="s">
        <v>106</v>
      </c>
      <c r="D35" s="46">
        <v>657059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657059</v>
      </c>
      <c r="O35" s="47">
        <f t="shared" si="1"/>
        <v>47.68899695166207</v>
      </c>
      <c r="P35" s="9"/>
    </row>
    <row r="36" spans="1:16" ht="15">
      <c r="A36" s="12"/>
      <c r="B36" s="25">
        <v>347.2</v>
      </c>
      <c r="C36" s="20" t="s">
        <v>43</v>
      </c>
      <c r="D36" s="46">
        <v>119398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119398</v>
      </c>
      <c r="O36" s="47">
        <f t="shared" si="1"/>
        <v>8.665844099288721</v>
      </c>
      <c r="P36" s="9"/>
    </row>
    <row r="37" spans="1:16" ht="15">
      <c r="A37" s="12"/>
      <c r="B37" s="25">
        <v>347.5</v>
      </c>
      <c r="C37" s="20" t="s">
        <v>87</v>
      </c>
      <c r="D37" s="46">
        <v>78297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78297</v>
      </c>
      <c r="O37" s="47">
        <f aca="true" t="shared" si="8" ref="O37:O53">(N37/O$55)</f>
        <v>5.682755116852954</v>
      </c>
      <c r="P37" s="9"/>
    </row>
    <row r="38" spans="1:16" ht="15">
      <c r="A38" s="12"/>
      <c r="B38" s="25">
        <v>347.9</v>
      </c>
      <c r="C38" s="20" t="s">
        <v>88</v>
      </c>
      <c r="D38" s="46">
        <v>3005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3005</v>
      </c>
      <c r="O38" s="47">
        <f t="shared" si="8"/>
        <v>0.21810132094643636</v>
      </c>
      <c r="P38" s="9"/>
    </row>
    <row r="39" spans="1:16" ht="15.75">
      <c r="A39" s="29" t="s">
        <v>34</v>
      </c>
      <c r="B39" s="30"/>
      <c r="C39" s="31"/>
      <c r="D39" s="32">
        <f aca="true" t="shared" si="9" ref="D39:M39">SUM(D40:D42)</f>
        <v>140161</v>
      </c>
      <c r="E39" s="32">
        <f t="shared" si="9"/>
        <v>140361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4">SUM(D39:M39)</f>
        <v>280522</v>
      </c>
      <c r="O39" s="45">
        <f t="shared" si="8"/>
        <v>20.360139352591087</v>
      </c>
      <c r="P39" s="10"/>
    </row>
    <row r="40" spans="1:16" ht="15">
      <c r="A40" s="13"/>
      <c r="B40" s="39">
        <v>351.5</v>
      </c>
      <c r="C40" s="21" t="s">
        <v>89</v>
      </c>
      <c r="D40" s="46">
        <v>73639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73639</v>
      </c>
      <c r="O40" s="47">
        <f t="shared" si="8"/>
        <v>5.344679924517346</v>
      </c>
      <c r="P40" s="9"/>
    </row>
    <row r="41" spans="1:16" ht="15">
      <c r="A41" s="13"/>
      <c r="B41" s="39">
        <v>351.9</v>
      </c>
      <c r="C41" s="21" t="s">
        <v>107</v>
      </c>
      <c r="D41" s="46">
        <v>0</v>
      </c>
      <c r="E41" s="46">
        <v>140361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140361</v>
      </c>
      <c r="O41" s="47">
        <f t="shared" si="8"/>
        <v>10.187327623748004</v>
      </c>
      <c r="P41" s="9"/>
    </row>
    <row r="42" spans="1:16" ht="15">
      <c r="A42" s="13"/>
      <c r="B42" s="39">
        <v>354</v>
      </c>
      <c r="C42" s="21" t="s">
        <v>48</v>
      </c>
      <c r="D42" s="46">
        <v>66522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66522</v>
      </c>
      <c r="O42" s="47">
        <f t="shared" si="8"/>
        <v>4.828131804325737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SUM(D44:D50)</f>
        <v>550023</v>
      </c>
      <c r="E43" s="32">
        <f t="shared" si="11"/>
        <v>155001</v>
      </c>
      <c r="F43" s="32">
        <f t="shared" si="11"/>
        <v>876487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5596392</v>
      </c>
      <c r="L43" s="32">
        <f t="shared" si="11"/>
        <v>0</v>
      </c>
      <c r="M43" s="32">
        <f t="shared" si="11"/>
        <v>0</v>
      </c>
      <c r="N43" s="32">
        <f t="shared" si="10"/>
        <v>7177903</v>
      </c>
      <c r="O43" s="45">
        <f t="shared" si="8"/>
        <v>520.9684279285818</v>
      </c>
      <c r="P43" s="10"/>
    </row>
    <row r="44" spans="1:16" ht="15">
      <c r="A44" s="12"/>
      <c r="B44" s="25">
        <v>361.1</v>
      </c>
      <c r="C44" s="20" t="s">
        <v>49</v>
      </c>
      <c r="D44" s="46">
        <v>107045</v>
      </c>
      <c r="E44" s="46">
        <v>41614</v>
      </c>
      <c r="F44" s="46">
        <v>4693</v>
      </c>
      <c r="G44" s="46">
        <v>0</v>
      </c>
      <c r="H44" s="46">
        <v>0</v>
      </c>
      <c r="I44" s="46">
        <v>0</v>
      </c>
      <c r="J44" s="46">
        <v>0</v>
      </c>
      <c r="K44" s="46">
        <v>497700</v>
      </c>
      <c r="L44" s="46">
        <v>0</v>
      </c>
      <c r="M44" s="46">
        <v>0</v>
      </c>
      <c r="N44" s="46">
        <f t="shared" si="10"/>
        <v>651052</v>
      </c>
      <c r="O44" s="47">
        <f t="shared" si="8"/>
        <v>47.25301204819277</v>
      </c>
      <c r="P44" s="9"/>
    </row>
    <row r="45" spans="1:16" ht="15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3501736</v>
      </c>
      <c r="L45" s="46">
        <v>0</v>
      </c>
      <c r="M45" s="46">
        <v>0</v>
      </c>
      <c r="N45" s="46">
        <f aca="true" t="shared" si="12" ref="N45:N50">SUM(D45:M45)</f>
        <v>3501736</v>
      </c>
      <c r="O45" s="47">
        <f t="shared" si="8"/>
        <v>254.15415880389025</v>
      </c>
      <c r="P45" s="9"/>
    </row>
    <row r="46" spans="1:16" ht="15">
      <c r="A46" s="12"/>
      <c r="B46" s="25">
        <v>362</v>
      </c>
      <c r="C46" s="20" t="s">
        <v>52</v>
      </c>
      <c r="D46" s="46">
        <v>215143</v>
      </c>
      <c r="E46" s="46">
        <v>63681</v>
      </c>
      <c r="F46" s="46">
        <v>726554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1005378</v>
      </c>
      <c r="O46" s="47">
        <f t="shared" si="8"/>
        <v>72.96980693859777</v>
      </c>
      <c r="P46" s="9"/>
    </row>
    <row r="47" spans="1:16" ht="15">
      <c r="A47" s="12"/>
      <c r="B47" s="25">
        <v>366</v>
      </c>
      <c r="C47" s="20" t="s">
        <v>53</v>
      </c>
      <c r="D47" s="46">
        <v>30873</v>
      </c>
      <c r="E47" s="46">
        <v>0</v>
      </c>
      <c r="F47" s="46">
        <v>145240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176113</v>
      </c>
      <c r="O47" s="47">
        <f t="shared" si="8"/>
        <v>12.782188996951662</v>
      </c>
      <c r="P47" s="9"/>
    </row>
    <row r="48" spans="1:16" ht="15">
      <c r="A48" s="12"/>
      <c r="B48" s="25">
        <v>368</v>
      </c>
      <c r="C48" s="20" t="s">
        <v>54</v>
      </c>
      <c r="D48" s="46">
        <v>91409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1596956</v>
      </c>
      <c r="L48" s="46">
        <v>0</v>
      </c>
      <c r="M48" s="46">
        <v>0</v>
      </c>
      <c r="N48" s="46">
        <f t="shared" si="12"/>
        <v>1688365</v>
      </c>
      <c r="O48" s="47">
        <f t="shared" si="8"/>
        <v>122.54064450573378</v>
      </c>
      <c r="P48" s="9"/>
    </row>
    <row r="49" spans="1:16" ht="15">
      <c r="A49" s="12"/>
      <c r="B49" s="25">
        <v>369.3</v>
      </c>
      <c r="C49" s="20" t="s">
        <v>73</v>
      </c>
      <c r="D49" s="46">
        <v>105553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105553</v>
      </c>
      <c r="O49" s="47">
        <f t="shared" si="8"/>
        <v>7.6609812744955725</v>
      </c>
      <c r="P49" s="9"/>
    </row>
    <row r="50" spans="1:16" ht="15">
      <c r="A50" s="12"/>
      <c r="B50" s="25">
        <v>369.9</v>
      </c>
      <c r="C50" s="20" t="s">
        <v>55</v>
      </c>
      <c r="D50" s="46">
        <v>0</v>
      </c>
      <c r="E50" s="46">
        <v>49706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49706</v>
      </c>
      <c r="O50" s="47">
        <f t="shared" si="8"/>
        <v>3.6076353607199882</v>
      </c>
      <c r="P50" s="9"/>
    </row>
    <row r="51" spans="1:16" ht="15.75">
      <c r="A51" s="29" t="s">
        <v>35</v>
      </c>
      <c r="B51" s="30"/>
      <c r="C51" s="31"/>
      <c r="D51" s="32">
        <f aca="true" t="shared" si="13" ref="D51:M51">SUM(D52:D52)</f>
        <v>308173</v>
      </c>
      <c r="E51" s="32">
        <f t="shared" si="13"/>
        <v>0</v>
      </c>
      <c r="F51" s="32">
        <f t="shared" si="13"/>
        <v>150000</v>
      </c>
      <c r="G51" s="32">
        <f t="shared" si="13"/>
        <v>85270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543443</v>
      </c>
      <c r="O51" s="45">
        <f t="shared" si="8"/>
        <v>39.44280737407461</v>
      </c>
      <c r="P51" s="9"/>
    </row>
    <row r="52" spans="1:16" ht="15.75" thickBot="1">
      <c r="A52" s="12"/>
      <c r="B52" s="25">
        <v>381</v>
      </c>
      <c r="C52" s="20" t="s">
        <v>56</v>
      </c>
      <c r="D52" s="46">
        <v>308173</v>
      </c>
      <c r="E52" s="46">
        <v>0</v>
      </c>
      <c r="F52" s="46">
        <v>150000</v>
      </c>
      <c r="G52" s="46">
        <v>85270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543443</v>
      </c>
      <c r="O52" s="47">
        <f t="shared" si="8"/>
        <v>39.44280737407461</v>
      </c>
      <c r="P52" s="9"/>
    </row>
    <row r="53" spans="1:119" ht="16.5" thickBot="1">
      <c r="A53" s="14" t="s">
        <v>44</v>
      </c>
      <c r="B53" s="23"/>
      <c r="C53" s="22"/>
      <c r="D53" s="15">
        <f aca="true" t="shared" si="14" ref="D53:M53">SUM(D5,D15,D19,D27,D39,D43,D51)</f>
        <v>16348271</v>
      </c>
      <c r="E53" s="15">
        <f t="shared" si="14"/>
        <v>2688122</v>
      </c>
      <c r="F53" s="15">
        <f t="shared" si="14"/>
        <v>1026487</v>
      </c>
      <c r="G53" s="15">
        <f t="shared" si="14"/>
        <v>85270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5596392</v>
      </c>
      <c r="L53" s="15">
        <f t="shared" si="14"/>
        <v>0</v>
      </c>
      <c r="M53" s="15">
        <f t="shared" si="14"/>
        <v>0</v>
      </c>
      <c r="N53" s="15">
        <f>SUM(D53:M53)</f>
        <v>25744542</v>
      </c>
      <c r="O53" s="38">
        <f t="shared" si="8"/>
        <v>1868.525330236609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108</v>
      </c>
      <c r="M55" s="48"/>
      <c r="N55" s="48"/>
      <c r="O55" s="43">
        <v>13778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2022-05-25T19:31:50Z</cp:lastPrinted>
  <dcterms:created xsi:type="dcterms:W3CDTF">2000-08-31T21:26:31Z</dcterms:created>
  <dcterms:modified xsi:type="dcterms:W3CDTF">2022-05-25T19:32:01Z</dcterms:modified>
  <cp:category/>
  <cp:version/>
  <cp:contentType/>
  <cp:contentStatus/>
</cp:coreProperties>
</file>