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'2008'!$A$1:$O$31</definedName>
    <definedName name="_xlnm.Print_Area" localSheetId="12">'2009'!$A$1:$O$27</definedName>
    <definedName name="_xlnm.Print_Area" localSheetId="11">'2010'!$A$1:$O$30</definedName>
    <definedName name="_xlnm.Print_Area" localSheetId="10">'2011'!$A$1:$O$29</definedName>
    <definedName name="_xlnm.Print_Area" localSheetId="9">'2012'!$A$1:$O$29</definedName>
    <definedName name="_xlnm.Print_Area" localSheetId="8">'2013'!$A$1:$O$29</definedName>
    <definedName name="_xlnm.Print_Area" localSheetId="7">'2014'!$A$1:$O$30</definedName>
    <definedName name="_xlnm.Print_Area" localSheetId="6">'2015'!$A$1:$O$27</definedName>
    <definedName name="_xlnm.Print_Area" localSheetId="5">'2016'!$A$1:$O$29</definedName>
    <definedName name="_xlnm.Print_Area" localSheetId="4">'2017'!$A$1:$O$31</definedName>
    <definedName name="_xlnm.Print_Area" localSheetId="3">'2018'!$A$1:$O$31</definedName>
    <definedName name="_xlnm.Print_Area" localSheetId="2">'2019'!$A$1:$O$29</definedName>
    <definedName name="_xlnm.Print_Area" localSheetId="1">'2020'!$A$1:$O$28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<sst xmlns="http://schemas.openxmlformats.org/spreadsheetml/2006/main" count="620" uniqueCount="89">
  <si>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</si>
  <si>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</si>
  <si>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</si>
  <si>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</si>
  <si>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</si>
  <si>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</si>
  <si>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</si>
  <si>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</si>
  <si>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</si>
  <si>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</si>
  <si>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</si>
  <si>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</si>
  <si>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</si>
  <si>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</si>
  <si>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</si>
  <si>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</si>
  <si>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</si>
  <si>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</si>
  <si>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</si>
  <si>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</si>
  <si>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</si>
  <si>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</si>
  <si>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</si>
  <si>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</si>
  <si>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</si>
  <si>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</si>
  <si>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</si>
  <si>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</si>
  <si>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</si>
  <si>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</si>
  <si>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Sewer / Wastewater Services</t>
  </si>
  <si>
    <t>Other Physical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</si>
  <si>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</si>
  <si>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</si>
  <si>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</si>
  <si>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</si>
  <si>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</si>
  <si>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South Bay Expenditures Reported by Account Code and Fund Type</t>
  </si>
  <si>
    <t>Local Fiscal Year Ended September 30, 2010</t>
  </si>
  <si>
    <t>Water-Sewer Combination Services</t>
  </si>
  <si>
    <t>Transportation</t>
  </si>
  <si>
    <t>Road and Street Facilities</t>
  </si>
  <si>
    <t>Human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</si>
  <si>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</si>
  <si>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</si>
  <si>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</si>
  <si>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</si>
  <si>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</si>
  <si>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</si>
  <si>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</si>
  <si>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</si>
  <si>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</si>
  <si>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</si>
  <si>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Protective Inspections</t>
  </si>
  <si>
    <t>Water Utility Services</t>
  </si>
  <si>
    <t>Proprietary - Other Non-Operating Disbursements</t>
  </si>
  <si>
    <t>Proprietary - Non-Operating Interest Expense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</si>
  <si>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</si>
  <si>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</si>
  <si>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</si>
  <si>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</si>
  <si>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</si>
  <si>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</si>
  <si>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</si>
  <si>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</si>
  <si>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</si>
  <si>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</si>
  <si>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</si>
  <si>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</si>
  <si>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</si>
  <si>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</si>
  <si>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</si>
  <si>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</si>
  <si>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</si>
  <si>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</si>
  <si>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Other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</si>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</sst>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1353653</v>
      </c>
      <c r="E5" s="24">
        <f>SUM(E6:E11)</f>
        <v>0</v>
      </c>
      <c r="F5" s="24">
        <f>SUM(F6:F11)</f>
        <v>0</v>
      </c>
      <c r="G5" s="24">
        <f>SUM(G6:G11)</f>
        <v>23425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1377078</v>
      </c>
      <c r="P5" s="30">
        <f>(O5/P$25)</f>
        <v>279.66653127538586</v>
      </c>
      <c r="Q5" s="6"/>
    </row>
    <row r="6" spans="1:17" ht="15">
      <c r="A6" s="12"/>
      <c r="B6" s="42">
        <v>511</v>
      </c>
      <c r="C6" s="19" t="s">
        <v>19</v>
      </c>
      <c r="D6" s="43">
        <v>69426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69426</v>
      </c>
      <c r="P6" s="44">
        <f>(O6/P$25)</f>
        <v>14.099512591389114</v>
      </c>
      <c r="Q6" s="9"/>
    </row>
    <row r="7" spans="1:17" ht="15">
      <c r="A7" s="12"/>
      <c r="B7" s="42">
        <v>512</v>
      </c>
      <c r="C7" s="19" t="s">
        <v>20</v>
      </c>
      <c r="D7" s="43">
        <v>350472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350472</v>
      </c>
      <c r="P7" s="44">
        <f>(O7/P$25)</f>
        <v>71.17627944760358</v>
      </c>
      <c r="Q7" s="9"/>
    </row>
    <row r="8" spans="1:17" ht="15">
      <c r="A8" s="12"/>
      <c r="B8" s="42">
        <v>513</v>
      </c>
      <c r="C8" s="19" t="s">
        <v>21</v>
      </c>
      <c r="D8" s="43">
        <v>186458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186458</v>
      </c>
      <c r="P8" s="44">
        <f>(O8/P$25)</f>
        <v>37.867181153533714</v>
      </c>
      <c r="Q8" s="9"/>
    </row>
    <row r="9" spans="1:17" ht="15">
      <c r="A9" s="12"/>
      <c r="B9" s="42">
        <v>514</v>
      </c>
      <c r="C9" s="19" t="s">
        <v>22</v>
      </c>
      <c r="D9" s="43">
        <v>84173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84173</v>
      </c>
      <c r="P9" s="44">
        <f>(O9/P$25)</f>
        <v>17.09443541835906</v>
      </c>
      <c r="Q9" s="9"/>
    </row>
    <row r="10" spans="1:17" ht="15">
      <c r="A10" s="12"/>
      <c r="B10" s="42">
        <v>515</v>
      </c>
      <c r="C10" s="19" t="s">
        <v>23</v>
      </c>
      <c r="D10" s="43">
        <v>268925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268925</v>
      </c>
      <c r="P10" s="44">
        <f>(O10/P$25)</f>
        <v>54.61515028432169</v>
      </c>
      <c r="Q10" s="9"/>
    </row>
    <row r="11" spans="1:17" ht="15">
      <c r="A11" s="12"/>
      <c r="B11" s="42">
        <v>519</v>
      </c>
      <c r="C11" s="19" t="s">
        <v>25</v>
      </c>
      <c r="D11" s="43">
        <v>394199</v>
      </c>
      <c r="E11" s="43">
        <v>0</v>
      </c>
      <c r="F11" s="43">
        <v>0</v>
      </c>
      <c r="G11" s="43">
        <v>23425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417624</v>
      </c>
      <c r="P11" s="44">
        <f>(O11/P$25)</f>
        <v>84.81397238017871</v>
      </c>
      <c r="Q11" s="9"/>
    </row>
    <row r="12" spans="1:17" ht="15.75">
      <c r="A12" s="26" t="s">
        <v>26</v>
      </c>
      <c r="B12" s="27"/>
      <c r="C12" s="28"/>
      <c r="D12" s="29">
        <f>SUM(D13:D13)</f>
        <v>231017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231017</v>
      </c>
      <c r="P12" s="41">
        <f>(O12/P$25)</f>
        <v>46.916531275385864</v>
      </c>
      <c r="Q12" s="10"/>
    </row>
    <row r="13" spans="1:17" ht="15">
      <c r="A13" s="12"/>
      <c r="B13" s="42">
        <v>521</v>
      </c>
      <c r="C13" s="19" t="s">
        <v>27</v>
      </c>
      <c r="D13" s="43">
        <v>231017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231017</v>
      </c>
      <c r="P13" s="44">
        <f>(O13/P$25)</f>
        <v>46.916531275385864</v>
      </c>
      <c r="Q13" s="9"/>
    </row>
    <row r="14" spans="1:17" ht="15.75">
      <c r="A14" s="26" t="s">
        <v>28</v>
      </c>
      <c r="B14" s="27"/>
      <c r="C14" s="28"/>
      <c r="D14" s="29">
        <f>SUM(D15:D16)</f>
        <v>0</v>
      </c>
      <c r="E14" s="29">
        <f>SUM(E15:E16)</f>
        <v>0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515221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515221</v>
      </c>
      <c r="P14" s="41">
        <f>(O14/P$25)</f>
        <v>104.63464662875711</v>
      </c>
      <c r="Q14" s="10"/>
    </row>
    <row r="15" spans="1:17" ht="15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511651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511651</v>
      </c>
      <c r="P15" s="44">
        <f>(O15/P$25)</f>
        <v>103.90962632006499</v>
      </c>
      <c r="Q15" s="9"/>
    </row>
    <row r="16" spans="1:17" ht="15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3570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3570</v>
      </c>
      <c r="P16" s="44">
        <f>(O16/P$25)</f>
        <v>0.7250203086921202</v>
      </c>
      <c r="Q16" s="9"/>
    </row>
    <row r="17" spans="1:17" ht="15.75">
      <c r="A17" s="26" t="s">
        <v>40</v>
      </c>
      <c r="B17" s="27"/>
      <c r="C17" s="28"/>
      <c r="D17" s="29">
        <f>SUM(D18:D18)</f>
        <v>472184</v>
      </c>
      <c r="E17" s="29">
        <f>SUM(E18:E18)</f>
        <v>0</v>
      </c>
      <c r="F17" s="29">
        <f>SUM(F18:F18)</f>
        <v>0</v>
      </c>
      <c r="G17" s="29">
        <f>SUM(G18:G18)</f>
        <v>54241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526425</v>
      </c>
      <c r="P17" s="41">
        <f>(O17/P$25)</f>
        <v>106.9100324939074</v>
      </c>
      <c r="Q17" s="10"/>
    </row>
    <row r="18" spans="1:17" ht="15">
      <c r="A18" s="12"/>
      <c r="B18" s="42">
        <v>541</v>
      </c>
      <c r="C18" s="19" t="s">
        <v>41</v>
      </c>
      <c r="D18" s="43">
        <v>472184</v>
      </c>
      <c r="E18" s="43">
        <v>0</v>
      </c>
      <c r="F18" s="43">
        <v>0</v>
      </c>
      <c r="G18" s="43">
        <v>54241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526425</v>
      </c>
      <c r="P18" s="44">
        <f>(O18/P$25)</f>
        <v>106.9100324939074</v>
      </c>
      <c r="Q18" s="9"/>
    </row>
    <row r="19" spans="1:17" ht="15.75">
      <c r="A19" s="26" t="s">
        <v>32</v>
      </c>
      <c r="B19" s="27"/>
      <c r="C19" s="28"/>
      <c r="D19" s="29">
        <f>SUM(D20:D20)</f>
        <v>201328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201328</v>
      </c>
      <c r="P19" s="41">
        <f>(O19/P$25)</f>
        <v>40.88708367181154</v>
      </c>
      <c r="Q19" s="9"/>
    </row>
    <row r="20" spans="1:17" ht="15">
      <c r="A20" s="12"/>
      <c r="B20" s="42">
        <v>572</v>
      </c>
      <c r="C20" s="19" t="s">
        <v>33</v>
      </c>
      <c r="D20" s="43">
        <v>201328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201328</v>
      </c>
      <c r="P20" s="44">
        <f>(O20/P$25)</f>
        <v>40.88708367181154</v>
      </c>
      <c r="Q20" s="9"/>
    </row>
    <row r="21" spans="1:17" ht="15.75">
      <c r="A21" s="26" t="s">
        <v>35</v>
      </c>
      <c r="B21" s="27"/>
      <c r="C21" s="28"/>
      <c r="D21" s="29">
        <f>SUM(D22:D22)</f>
        <v>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157602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157602</v>
      </c>
      <c r="P21" s="41">
        <f>(O21/P$25)</f>
        <v>32.00690495532088</v>
      </c>
      <c r="Q21" s="9"/>
    </row>
    <row r="22" spans="1:17" ht="15.75" thickBot="1">
      <c r="A22" s="12"/>
      <c r="B22" s="42">
        <v>581</v>
      </c>
      <c r="C22" s="19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157602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157602</v>
      </c>
      <c r="P22" s="44">
        <f>(O22/P$25)</f>
        <v>32.00690495532088</v>
      </c>
      <c r="Q22" s="9"/>
    </row>
    <row r="23" spans="1:120" ht="16.5" thickBot="1">
      <c r="A23" s="13" t="s">
        <v>10</v>
      </c>
      <c r="B23" s="21"/>
      <c r="C23" s="20"/>
      <c r="D23" s="14">
        <f>SUM(D5,D12,D14,D17,D19,D21)</f>
        <v>2258182</v>
      </c>
      <c r="E23" s="14">
        <f aca="true" t="shared" si="0" ref="E23:N23">SUM(E5,E12,E14,E17,E19,E21)</f>
        <v>0</v>
      </c>
      <c r="F23" s="14">
        <f t="shared" si="0"/>
        <v>0</v>
      </c>
      <c r="G23" s="14">
        <f t="shared" si="0"/>
        <v>77666</v>
      </c>
      <c r="H23" s="14">
        <f t="shared" si="0"/>
        <v>0</v>
      </c>
      <c r="I23" s="14">
        <f t="shared" si="0"/>
        <v>672823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>SUM(D23:N23)</f>
        <v>3008671</v>
      </c>
      <c r="P23" s="35">
        <f>(O23/P$25)</f>
        <v>611.0217303005686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88</v>
      </c>
      <c r="N25" s="93"/>
      <c r="O25" s="93"/>
      <c r="P25" s="39">
        <v>4924</v>
      </c>
    </row>
    <row r="26" spans="1:16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1310453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1310453</v>
      </c>
      <c r="O5" s="30">
        <f aca="true" t="shared" si="2" ref="O5:O25">(N5/O$27)</f>
        <v>278.1687539800467</v>
      </c>
      <c r="P5" s="6"/>
    </row>
    <row r="6" spans="1:16" ht="15">
      <c r="A6" s="12"/>
      <c r="B6" s="42">
        <v>511</v>
      </c>
      <c r="C6" s="19" t="s">
        <v>19</v>
      </c>
      <c r="D6" s="43">
        <v>72692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72692</v>
      </c>
      <c r="O6" s="44">
        <f t="shared" si="2"/>
        <v>15.43026958182976</v>
      </c>
      <c r="P6" s="9"/>
    </row>
    <row r="7" spans="1:16" ht="15">
      <c r="A7" s="12"/>
      <c r="B7" s="42">
        <v>512</v>
      </c>
      <c r="C7" s="19" t="s">
        <v>20</v>
      </c>
      <c r="D7" s="43">
        <v>356443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356443</v>
      </c>
      <c r="O7" s="44">
        <f t="shared" si="2"/>
        <v>75.66185523243473</v>
      </c>
      <c r="P7" s="9"/>
    </row>
    <row r="8" spans="1:16" ht="15">
      <c r="A8" s="12"/>
      <c r="B8" s="42">
        <v>513</v>
      </c>
      <c r="C8" s="19" t="s">
        <v>21</v>
      </c>
      <c r="D8" s="43">
        <v>220148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220148</v>
      </c>
      <c r="O8" s="44">
        <f t="shared" si="2"/>
        <v>46.73063043939715</v>
      </c>
      <c r="P8" s="9"/>
    </row>
    <row r="9" spans="1:16" ht="15">
      <c r="A9" s="12"/>
      <c r="B9" s="42">
        <v>514</v>
      </c>
      <c r="C9" s="19" t="s">
        <v>22</v>
      </c>
      <c r="D9" s="43">
        <v>68428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68428</v>
      </c>
      <c r="O9" s="44">
        <f t="shared" si="2"/>
        <v>14.525153895139036</v>
      </c>
      <c r="P9" s="9"/>
    </row>
    <row r="10" spans="1:16" ht="15">
      <c r="A10" s="12"/>
      <c r="B10" s="42">
        <v>515</v>
      </c>
      <c r="C10" s="19" t="s">
        <v>23</v>
      </c>
      <c r="D10" s="43">
        <v>254883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254883</v>
      </c>
      <c r="O10" s="44">
        <f t="shared" si="2"/>
        <v>54.10379961791552</v>
      </c>
      <c r="P10" s="9"/>
    </row>
    <row r="11" spans="1:16" ht="15">
      <c r="A11" s="12"/>
      <c r="B11" s="42">
        <v>519</v>
      </c>
      <c r="C11" s="19" t="s">
        <v>25</v>
      </c>
      <c r="D11" s="43">
        <v>337859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337859</v>
      </c>
      <c r="O11" s="44">
        <f t="shared" si="2"/>
        <v>71.71704521333051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176008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176008</v>
      </c>
      <c r="O12" s="41">
        <f t="shared" si="2"/>
        <v>37.36106983655275</v>
      </c>
      <c r="P12" s="10"/>
    </row>
    <row r="13" spans="1:16" ht="15">
      <c r="A13" s="12"/>
      <c r="B13" s="42">
        <v>521</v>
      </c>
      <c r="C13" s="19" t="s">
        <v>27</v>
      </c>
      <c r="D13" s="43">
        <v>176008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176008</v>
      </c>
      <c r="O13" s="44">
        <f t="shared" si="2"/>
        <v>37.36106983655275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431234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431234</v>
      </c>
      <c r="O14" s="41">
        <f t="shared" si="2"/>
        <v>91.53767777541923</v>
      </c>
      <c r="P14" s="10"/>
    </row>
    <row r="15" spans="1:16" ht="15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323673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323673</v>
      </c>
      <c r="O15" s="44">
        <f t="shared" si="2"/>
        <v>68.70579494799405</v>
      </c>
      <c r="P15" s="9"/>
    </row>
    <row r="16" spans="1:16" ht="15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107561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107561</v>
      </c>
      <c r="O16" s="44">
        <f t="shared" si="2"/>
        <v>22.831882827425176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506242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506242</v>
      </c>
      <c r="O17" s="41">
        <f t="shared" si="2"/>
        <v>107.45956272553597</v>
      </c>
      <c r="P17" s="10"/>
    </row>
    <row r="18" spans="1:16" ht="15">
      <c r="A18" s="12"/>
      <c r="B18" s="42">
        <v>541</v>
      </c>
      <c r="C18" s="19" t="s">
        <v>41</v>
      </c>
      <c r="D18" s="43">
        <v>506242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506242</v>
      </c>
      <c r="O18" s="44">
        <f t="shared" si="2"/>
        <v>107.45956272553597</v>
      </c>
      <c r="P18" s="9"/>
    </row>
    <row r="19" spans="1:16" ht="15.75">
      <c r="A19" s="26" t="s">
        <v>42</v>
      </c>
      <c r="B19" s="27"/>
      <c r="C19" s="28"/>
      <c r="D19" s="29">
        <f aca="true" t="shared" si="6" ref="D19:M19">SUM(D20:D20)</f>
        <v>14547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14547</v>
      </c>
      <c r="O19" s="41">
        <f t="shared" si="2"/>
        <v>3.0878794311186586</v>
      </c>
      <c r="P19" s="10"/>
    </row>
    <row r="20" spans="1:16" ht="15">
      <c r="A20" s="12"/>
      <c r="B20" s="42">
        <v>569</v>
      </c>
      <c r="C20" s="19" t="s">
        <v>43</v>
      </c>
      <c r="D20" s="43">
        <v>14547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14547</v>
      </c>
      <c r="O20" s="44">
        <f t="shared" si="2"/>
        <v>3.0878794311186586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65434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65434</v>
      </c>
      <c r="O21" s="41">
        <f t="shared" si="2"/>
        <v>13.889620038208449</v>
      </c>
      <c r="P21" s="9"/>
    </row>
    <row r="22" spans="1:16" ht="15">
      <c r="A22" s="12"/>
      <c r="B22" s="42">
        <v>572</v>
      </c>
      <c r="C22" s="19" t="s">
        <v>33</v>
      </c>
      <c r="D22" s="43">
        <v>65434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65434</v>
      </c>
      <c r="O22" s="44">
        <f t="shared" si="2"/>
        <v>13.889620038208449</v>
      </c>
      <c r="P22" s="9"/>
    </row>
    <row r="23" spans="1:16" ht="15.75">
      <c r="A23" s="26" t="s">
        <v>35</v>
      </c>
      <c r="B23" s="27"/>
      <c r="C23" s="28"/>
      <c r="D23" s="29">
        <f aca="true" t="shared" si="8" ref="D23:M23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292335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292335</v>
      </c>
      <c r="O23" s="41">
        <f t="shared" si="2"/>
        <v>62.05370409679474</v>
      </c>
      <c r="P23" s="9"/>
    </row>
    <row r="24" spans="1:16" ht="15.75" thickBot="1">
      <c r="A24" s="12"/>
      <c r="B24" s="42">
        <v>581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292335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292335</v>
      </c>
      <c r="O24" s="44">
        <f t="shared" si="2"/>
        <v>62.05370409679474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2072684</v>
      </c>
      <c r="E25" s="14">
        <f aca="true" t="shared" si="9" ref="E25:M25">SUM(E5,E12,E14,E17,E19,E21,E23)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723569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2796253</v>
      </c>
      <c r="O25" s="35">
        <f t="shared" si="2"/>
        <v>593.5582678836765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49</v>
      </c>
      <c r="M27" s="93"/>
      <c r="N27" s="93"/>
      <c r="O27" s="39">
        <v>4711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1181091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1181091</v>
      </c>
      <c r="O5" s="30">
        <f aca="true" t="shared" si="2" ref="O5:O25">(N5/O$27)</f>
        <v>244.68427594779365</v>
      </c>
      <c r="P5" s="6"/>
    </row>
    <row r="6" spans="1:16" ht="15">
      <c r="A6" s="12"/>
      <c r="B6" s="42">
        <v>511</v>
      </c>
      <c r="C6" s="19" t="s">
        <v>19</v>
      </c>
      <c r="D6" s="43">
        <v>73749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73749</v>
      </c>
      <c r="O6" s="44">
        <f t="shared" si="2"/>
        <v>15.278433809819763</v>
      </c>
      <c r="P6" s="9"/>
    </row>
    <row r="7" spans="1:16" ht="15">
      <c r="A7" s="12"/>
      <c r="B7" s="42">
        <v>512</v>
      </c>
      <c r="C7" s="19" t="s">
        <v>20</v>
      </c>
      <c r="D7" s="43">
        <v>398680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398680</v>
      </c>
      <c r="O7" s="44">
        <f t="shared" si="2"/>
        <v>82.59374352599959</v>
      </c>
      <c r="P7" s="9"/>
    </row>
    <row r="8" spans="1:16" ht="15">
      <c r="A8" s="12"/>
      <c r="B8" s="42">
        <v>513</v>
      </c>
      <c r="C8" s="19" t="s">
        <v>21</v>
      </c>
      <c r="D8" s="43">
        <v>205588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205588</v>
      </c>
      <c r="O8" s="44">
        <f t="shared" si="2"/>
        <v>42.59125750984048</v>
      </c>
      <c r="P8" s="9"/>
    </row>
    <row r="9" spans="1:16" ht="15">
      <c r="A9" s="12"/>
      <c r="B9" s="42">
        <v>514</v>
      </c>
      <c r="C9" s="19" t="s">
        <v>22</v>
      </c>
      <c r="D9" s="43">
        <v>61330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61330</v>
      </c>
      <c r="O9" s="44">
        <f t="shared" si="2"/>
        <v>12.705614253159313</v>
      </c>
      <c r="P9" s="9"/>
    </row>
    <row r="10" spans="1:16" ht="15">
      <c r="A10" s="12"/>
      <c r="B10" s="42">
        <v>515</v>
      </c>
      <c r="C10" s="19" t="s">
        <v>23</v>
      </c>
      <c r="D10" s="43">
        <v>120524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120524</v>
      </c>
      <c r="O10" s="44">
        <f t="shared" si="2"/>
        <v>24.96871762999793</v>
      </c>
      <c r="P10" s="9"/>
    </row>
    <row r="11" spans="1:16" ht="15">
      <c r="A11" s="12"/>
      <c r="B11" s="42">
        <v>519</v>
      </c>
      <c r="C11" s="19" t="s">
        <v>25</v>
      </c>
      <c r="D11" s="43">
        <v>321220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321220</v>
      </c>
      <c r="O11" s="44">
        <f t="shared" si="2"/>
        <v>66.5465092189766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181875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181875</v>
      </c>
      <c r="O12" s="41">
        <f t="shared" si="2"/>
        <v>37.67868241143567</v>
      </c>
      <c r="P12" s="10"/>
    </row>
    <row r="13" spans="1:16" ht="15">
      <c r="A13" s="12"/>
      <c r="B13" s="42">
        <v>521</v>
      </c>
      <c r="C13" s="19" t="s">
        <v>27</v>
      </c>
      <c r="D13" s="43">
        <v>181875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181875</v>
      </c>
      <c r="O13" s="44">
        <f t="shared" si="2"/>
        <v>37.67868241143567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312209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312209</v>
      </c>
      <c r="O14" s="41">
        <f t="shared" si="2"/>
        <v>64.67971825150197</v>
      </c>
      <c r="P14" s="10"/>
    </row>
    <row r="15" spans="1:16" ht="15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309498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309498</v>
      </c>
      <c r="O15" s="44">
        <f t="shared" si="2"/>
        <v>64.11808576755749</v>
      </c>
      <c r="P15" s="9"/>
    </row>
    <row r="16" spans="1:16" ht="15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2711</v>
      </c>
      <c r="O16" s="44">
        <f t="shared" si="2"/>
        <v>0.561632483944479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471995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471995</v>
      </c>
      <c r="O17" s="41">
        <f t="shared" si="2"/>
        <v>97.78226641806505</v>
      </c>
      <c r="P17" s="10"/>
    </row>
    <row r="18" spans="1:16" ht="15">
      <c r="A18" s="12"/>
      <c r="B18" s="42">
        <v>541</v>
      </c>
      <c r="C18" s="19" t="s">
        <v>41</v>
      </c>
      <c r="D18" s="43">
        <v>471995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471995</v>
      </c>
      <c r="O18" s="44">
        <f t="shared" si="2"/>
        <v>97.78226641806505</v>
      </c>
      <c r="P18" s="9"/>
    </row>
    <row r="19" spans="1:16" ht="15.75">
      <c r="A19" s="26" t="s">
        <v>42</v>
      </c>
      <c r="B19" s="27"/>
      <c r="C19" s="28"/>
      <c r="D19" s="29">
        <f aca="true" t="shared" si="6" ref="D19:M19">SUM(D20:D20)</f>
        <v>56923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56923</v>
      </c>
      <c r="O19" s="41">
        <f t="shared" si="2"/>
        <v>11.792624818727989</v>
      </c>
      <c r="P19" s="10"/>
    </row>
    <row r="20" spans="1:16" ht="15">
      <c r="A20" s="12"/>
      <c r="B20" s="42">
        <v>569</v>
      </c>
      <c r="C20" s="19" t="s">
        <v>43</v>
      </c>
      <c r="D20" s="43">
        <v>56923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56923</v>
      </c>
      <c r="O20" s="44">
        <f t="shared" si="2"/>
        <v>11.792624818727989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86617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86617</v>
      </c>
      <c r="O21" s="41">
        <f t="shared" si="2"/>
        <v>17.944271804433395</v>
      </c>
      <c r="P21" s="9"/>
    </row>
    <row r="22" spans="1:16" ht="15">
      <c r="A22" s="12"/>
      <c r="B22" s="42">
        <v>572</v>
      </c>
      <c r="C22" s="19" t="s">
        <v>33</v>
      </c>
      <c r="D22" s="43">
        <v>86617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86617</v>
      </c>
      <c r="O22" s="44">
        <f t="shared" si="2"/>
        <v>17.944271804433395</v>
      </c>
      <c r="P22" s="9"/>
    </row>
    <row r="23" spans="1:16" ht="15.75">
      <c r="A23" s="26" t="s">
        <v>35</v>
      </c>
      <c r="B23" s="27"/>
      <c r="C23" s="28"/>
      <c r="D23" s="29">
        <f aca="true" t="shared" si="8" ref="D23:M23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315000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315000</v>
      </c>
      <c r="O23" s="41">
        <f t="shared" si="2"/>
        <v>65.25792417650715</v>
      </c>
      <c r="P23" s="9"/>
    </row>
    <row r="24" spans="1:16" ht="15.75" thickBot="1">
      <c r="A24" s="12"/>
      <c r="B24" s="42">
        <v>581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315000</v>
      </c>
      <c r="O24" s="44">
        <f t="shared" si="2"/>
        <v>65.25792417650715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1978501</v>
      </c>
      <c r="E25" s="14">
        <f aca="true" t="shared" si="9" ref="E25:M25">SUM(E5,E12,E14,E17,E19,E21,E23)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627209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2605710</v>
      </c>
      <c r="O25" s="35">
        <f t="shared" si="2"/>
        <v>539.8197638284648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47</v>
      </c>
      <c r="M27" s="93"/>
      <c r="N27" s="93"/>
      <c r="O27" s="39">
        <v>4827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1208318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1208318</v>
      </c>
      <c r="O5" s="30">
        <f aca="true" t="shared" si="1" ref="O5:O26">(N5/O$28)</f>
        <v>247.8092698933552</v>
      </c>
      <c r="P5" s="6"/>
    </row>
    <row r="6" spans="1:16" ht="15">
      <c r="A6" s="12"/>
      <c r="B6" s="42">
        <v>511</v>
      </c>
      <c r="C6" s="19" t="s">
        <v>19</v>
      </c>
      <c r="D6" s="43">
        <v>52341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52341</v>
      </c>
      <c r="O6" s="44">
        <f t="shared" si="1"/>
        <v>10.734413453650534</v>
      </c>
      <c r="P6" s="9"/>
    </row>
    <row r="7" spans="1:16" ht="15">
      <c r="A7" s="12"/>
      <c r="B7" s="42">
        <v>512</v>
      </c>
      <c r="C7" s="19" t="s">
        <v>20</v>
      </c>
      <c r="D7" s="43">
        <v>373293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373293</v>
      </c>
      <c r="O7" s="44">
        <f t="shared" si="1"/>
        <v>76.55721903199344</v>
      </c>
      <c r="P7" s="9"/>
    </row>
    <row r="8" spans="1:16" ht="15">
      <c r="A8" s="12"/>
      <c r="B8" s="42">
        <v>513</v>
      </c>
      <c r="C8" s="19" t="s">
        <v>21</v>
      </c>
      <c r="D8" s="43">
        <v>158697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158697</v>
      </c>
      <c r="O8" s="44">
        <f t="shared" si="1"/>
        <v>32.54655455291223</v>
      </c>
      <c r="P8" s="9"/>
    </row>
    <row r="9" spans="1:16" ht="15">
      <c r="A9" s="12"/>
      <c r="B9" s="42">
        <v>514</v>
      </c>
      <c r="C9" s="19" t="s">
        <v>22</v>
      </c>
      <c r="D9" s="43">
        <v>63183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63183</v>
      </c>
      <c r="O9" s="44">
        <f t="shared" si="1"/>
        <v>12.957957342083676</v>
      </c>
      <c r="P9" s="9"/>
    </row>
    <row r="10" spans="1:16" ht="15">
      <c r="A10" s="12"/>
      <c r="B10" s="42">
        <v>515</v>
      </c>
      <c r="C10" s="19" t="s">
        <v>23</v>
      </c>
      <c r="D10" s="43">
        <v>117657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117657</v>
      </c>
      <c r="O10" s="44">
        <f t="shared" si="1"/>
        <v>24.129819524200165</v>
      </c>
      <c r="P10" s="9"/>
    </row>
    <row r="11" spans="1:16" ht="15">
      <c r="A11" s="12"/>
      <c r="B11" s="42">
        <v>517</v>
      </c>
      <c r="C11" s="19" t="s">
        <v>24</v>
      </c>
      <c r="D11" s="43">
        <v>63967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63967</v>
      </c>
      <c r="O11" s="44">
        <f t="shared" si="1"/>
        <v>13.118744872846596</v>
      </c>
      <c r="P11" s="9"/>
    </row>
    <row r="12" spans="1:16" ht="15">
      <c r="A12" s="12"/>
      <c r="B12" s="42">
        <v>519</v>
      </c>
      <c r="C12" s="19" t="s">
        <v>25</v>
      </c>
      <c r="D12" s="43">
        <v>379180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379180</v>
      </c>
      <c r="O12" s="44">
        <f t="shared" si="1"/>
        <v>77.76456111566858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193406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193406</v>
      </c>
      <c r="O13" s="41">
        <f t="shared" si="1"/>
        <v>39.664889253486464</v>
      </c>
      <c r="P13" s="10"/>
    </row>
    <row r="14" spans="1:16" ht="15">
      <c r="A14" s="12"/>
      <c r="B14" s="42">
        <v>521</v>
      </c>
      <c r="C14" s="19" t="s">
        <v>27</v>
      </c>
      <c r="D14" s="43">
        <v>193406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193406</v>
      </c>
      <c r="O14" s="44">
        <f t="shared" si="1"/>
        <v>39.664889253486464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SUM(D16:D17)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6046455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6046455</v>
      </c>
      <c r="O15" s="41">
        <f t="shared" si="1"/>
        <v>1240.044093519278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326383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326383</v>
      </c>
      <c r="O16" s="44">
        <f t="shared" si="1"/>
        <v>66.93662838392125</v>
      </c>
      <c r="P16" s="9"/>
    </row>
    <row r="17" spans="1:16" ht="15">
      <c r="A17" s="12"/>
      <c r="B17" s="42">
        <v>536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5720072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5720072</v>
      </c>
      <c r="O17" s="44">
        <f t="shared" si="1"/>
        <v>1173.107465135357</v>
      </c>
      <c r="P17" s="9"/>
    </row>
    <row r="18" spans="1:16" ht="15.75">
      <c r="A18" s="26" t="s">
        <v>40</v>
      </c>
      <c r="B18" s="27"/>
      <c r="C18" s="28"/>
      <c r="D18" s="29">
        <f aca="true" t="shared" si="6" ref="D18:M18">SUM(D19:D19)</f>
        <v>746579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746579</v>
      </c>
      <c r="O18" s="41">
        <f t="shared" si="1"/>
        <v>153.11300246103363</v>
      </c>
      <c r="P18" s="10"/>
    </row>
    <row r="19" spans="1:16" ht="15">
      <c r="A19" s="12"/>
      <c r="B19" s="42">
        <v>541</v>
      </c>
      <c r="C19" s="19" t="s">
        <v>41</v>
      </c>
      <c r="D19" s="43">
        <v>746579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746579</v>
      </c>
      <c r="O19" s="44">
        <f t="shared" si="1"/>
        <v>153.11300246103363</v>
      </c>
      <c r="P19" s="9"/>
    </row>
    <row r="20" spans="1:16" ht="15.75">
      <c r="A20" s="26" t="s">
        <v>42</v>
      </c>
      <c r="B20" s="27"/>
      <c r="C20" s="28"/>
      <c r="D20" s="29">
        <f aca="true" t="shared" si="7" ref="D20:M20">SUM(D21:D21)</f>
        <v>6731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6731</v>
      </c>
      <c r="O20" s="41">
        <f t="shared" si="1"/>
        <v>1.3804347826086956</v>
      </c>
      <c r="P20" s="10"/>
    </row>
    <row r="21" spans="1:16" ht="15">
      <c r="A21" s="12"/>
      <c r="B21" s="42">
        <v>569</v>
      </c>
      <c r="C21" s="19" t="s">
        <v>43</v>
      </c>
      <c r="D21" s="43">
        <v>6731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6731</v>
      </c>
      <c r="O21" s="44">
        <f t="shared" si="1"/>
        <v>1.3804347826086956</v>
      </c>
      <c r="P21" s="9"/>
    </row>
    <row r="22" spans="1:16" ht="15.75">
      <c r="A22" s="26" t="s">
        <v>32</v>
      </c>
      <c r="B22" s="27"/>
      <c r="C22" s="28"/>
      <c r="D22" s="29">
        <f aca="true" t="shared" si="8" ref="D22:M22">SUM(D23:D23)</f>
        <v>43617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43617</v>
      </c>
      <c r="O22" s="41">
        <f t="shared" si="1"/>
        <v>8.94524200164069</v>
      </c>
      <c r="P22" s="9"/>
    </row>
    <row r="23" spans="1:16" ht="15">
      <c r="A23" s="12"/>
      <c r="B23" s="42">
        <v>572</v>
      </c>
      <c r="C23" s="19" t="s">
        <v>33</v>
      </c>
      <c r="D23" s="43">
        <v>43617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43617</v>
      </c>
      <c r="O23" s="44">
        <f t="shared" si="1"/>
        <v>8.94524200164069</v>
      </c>
      <c r="P23" s="9"/>
    </row>
    <row r="24" spans="1:16" ht="15.75">
      <c r="A24" s="26" t="s">
        <v>35</v>
      </c>
      <c r="B24" s="27"/>
      <c r="C24" s="28"/>
      <c r="D24" s="29">
        <f aca="true" t="shared" si="9" ref="D24:M24">SUM(D25:D25)</f>
        <v>0</v>
      </c>
      <c r="E24" s="29">
        <f t="shared" si="9"/>
        <v>610622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56000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4"/>
        <v>666622</v>
      </c>
      <c r="O24" s="41">
        <f t="shared" si="1"/>
        <v>136.7149302707137</v>
      </c>
      <c r="P24" s="9"/>
    </row>
    <row r="25" spans="1:16" ht="15.75" thickBot="1">
      <c r="A25" s="12"/>
      <c r="B25" s="42">
        <v>581</v>
      </c>
      <c r="C25" s="19" t="s">
        <v>34</v>
      </c>
      <c r="D25" s="43">
        <v>0</v>
      </c>
      <c r="E25" s="43">
        <v>610622</v>
      </c>
      <c r="F25" s="43">
        <v>0</v>
      </c>
      <c r="G25" s="43">
        <v>0</v>
      </c>
      <c r="H25" s="43">
        <v>0</v>
      </c>
      <c r="I25" s="43">
        <v>56000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666622</v>
      </c>
      <c r="O25" s="44">
        <f t="shared" si="1"/>
        <v>136.7149302707137</v>
      </c>
      <c r="P25" s="9"/>
    </row>
    <row r="26" spans="1:119" ht="16.5" thickBot="1">
      <c r="A26" s="13" t="s">
        <v>10</v>
      </c>
      <c r="B26" s="21"/>
      <c r="C26" s="20"/>
      <c r="D26" s="14">
        <f>SUM(D5,D13,D15,D18,D20,D22,D24)</f>
        <v>2198651</v>
      </c>
      <c r="E26" s="14">
        <f aca="true" t="shared" si="10" ref="E26:M26">SUM(E5,E13,E15,E18,E20,E22,E24)</f>
        <v>610622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6102455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4"/>
        <v>8911728</v>
      </c>
      <c r="O26" s="35">
        <f t="shared" si="1"/>
        <v>1827.6718621821165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44</v>
      </c>
      <c r="M28" s="93"/>
      <c r="N28" s="93"/>
      <c r="O28" s="39">
        <v>4876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1039277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1039277</v>
      </c>
      <c r="O5" s="30">
        <f aca="true" t="shared" si="1" ref="O5:O23">(N5/O$25)</f>
        <v>224.6599654128837</v>
      </c>
      <c r="P5" s="6"/>
    </row>
    <row r="6" spans="1:16" ht="15">
      <c r="A6" s="12"/>
      <c r="B6" s="42">
        <v>511</v>
      </c>
      <c r="C6" s="19" t="s">
        <v>19</v>
      </c>
      <c r="D6" s="43">
        <v>39440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39440</v>
      </c>
      <c r="O6" s="44">
        <f t="shared" si="1"/>
        <v>8.525724167747514</v>
      </c>
      <c r="P6" s="9"/>
    </row>
    <row r="7" spans="1:16" ht="15">
      <c r="A7" s="12"/>
      <c r="B7" s="42">
        <v>512</v>
      </c>
      <c r="C7" s="19" t="s">
        <v>20</v>
      </c>
      <c r="D7" s="43">
        <v>251127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251127</v>
      </c>
      <c r="O7" s="44">
        <f t="shared" si="1"/>
        <v>54.28599221789883</v>
      </c>
      <c r="P7" s="9"/>
    </row>
    <row r="8" spans="1:16" ht="15">
      <c r="A8" s="12"/>
      <c r="B8" s="42">
        <v>513</v>
      </c>
      <c r="C8" s="19" t="s">
        <v>21</v>
      </c>
      <c r="D8" s="43">
        <v>139747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139747</v>
      </c>
      <c r="O8" s="44">
        <f t="shared" si="1"/>
        <v>30.20903588413316</v>
      </c>
      <c r="P8" s="9"/>
    </row>
    <row r="9" spans="1:16" ht="15">
      <c r="A9" s="12"/>
      <c r="B9" s="42">
        <v>514</v>
      </c>
      <c r="C9" s="19" t="s">
        <v>22</v>
      </c>
      <c r="D9" s="43">
        <v>65677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65677</v>
      </c>
      <c r="O9" s="44">
        <f t="shared" si="1"/>
        <v>14.197362732382187</v>
      </c>
      <c r="P9" s="9"/>
    </row>
    <row r="10" spans="1:16" ht="15">
      <c r="A10" s="12"/>
      <c r="B10" s="42">
        <v>515</v>
      </c>
      <c r="C10" s="19" t="s">
        <v>23</v>
      </c>
      <c r="D10" s="43">
        <v>149948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149948</v>
      </c>
      <c r="O10" s="44">
        <f t="shared" si="1"/>
        <v>32.41418071768266</v>
      </c>
      <c r="P10" s="9"/>
    </row>
    <row r="11" spans="1:16" ht="15">
      <c r="A11" s="12"/>
      <c r="B11" s="42">
        <v>517</v>
      </c>
      <c r="C11" s="19" t="s">
        <v>24</v>
      </c>
      <c r="D11" s="43">
        <v>26867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26867</v>
      </c>
      <c r="O11" s="44">
        <f t="shared" si="1"/>
        <v>5.807825335062689</v>
      </c>
      <c r="P11" s="9"/>
    </row>
    <row r="12" spans="1:16" ht="15">
      <c r="A12" s="12"/>
      <c r="B12" s="42">
        <v>519</v>
      </c>
      <c r="C12" s="19" t="s">
        <v>25</v>
      </c>
      <c r="D12" s="43">
        <v>366471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366471</v>
      </c>
      <c r="O12" s="44">
        <f t="shared" si="1"/>
        <v>79.21984435797665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SUM(D14:D14)</f>
        <v>165575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3">SUM(D13:M13)</f>
        <v>165575</v>
      </c>
      <c r="O13" s="41">
        <f t="shared" si="1"/>
        <v>35.79226113272806</v>
      </c>
      <c r="P13" s="10"/>
    </row>
    <row r="14" spans="1:16" ht="15">
      <c r="A14" s="12"/>
      <c r="B14" s="42">
        <v>521</v>
      </c>
      <c r="C14" s="19" t="s">
        <v>27</v>
      </c>
      <c r="D14" s="43">
        <v>165575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165575</v>
      </c>
      <c r="O14" s="44">
        <f t="shared" si="1"/>
        <v>35.79226113272806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SUM(D16:D18)</f>
        <v>513782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2716756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3230538</v>
      </c>
      <c r="O15" s="41">
        <f t="shared" si="1"/>
        <v>698.3437094682231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427658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427658</v>
      </c>
      <c r="O16" s="44">
        <f t="shared" si="1"/>
        <v>92.44660613921315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2289098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2289098</v>
      </c>
      <c r="O17" s="44">
        <f t="shared" si="1"/>
        <v>494.83311716385646</v>
      </c>
      <c r="P17" s="9"/>
    </row>
    <row r="18" spans="1:16" ht="15">
      <c r="A18" s="12"/>
      <c r="B18" s="42">
        <v>539</v>
      </c>
      <c r="C18" s="19" t="s">
        <v>31</v>
      </c>
      <c r="D18" s="43">
        <v>513782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513782</v>
      </c>
      <c r="O18" s="44">
        <f t="shared" si="1"/>
        <v>111.06398616515348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21162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21162</v>
      </c>
      <c r="O19" s="41">
        <f t="shared" si="1"/>
        <v>4.5745784695201035</v>
      </c>
      <c r="P19" s="9"/>
    </row>
    <row r="20" spans="1:16" ht="15">
      <c r="A20" s="12"/>
      <c r="B20" s="42">
        <v>572</v>
      </c>
      <c r="C20" s="19" t="s">
        <v>33</v>
      </c>
      <c r="D20" s="43">
        <v>21162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21162</v>
      </c>
      <c r="O20" s="44">
        <f t="shared" si="1"/>
        <v>4.5745784695201035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0</v>
      </c>
      <c r="E21" s="29">
        <f t="shared" si="7"/>
        <v>577256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577256</v>
      </c>
      <c r="O21" s="41">
        <f t="shared" si="1"/>
        <v>124.78512753999135</v>
      </c>
      <c r="P21" s="9"/>
    </row>
    <row r="22" spans="1:16" ht="15.75" thickBot="1">
      <c r="A22" s="12"/>
      <c r="B22" s="42">
        <v>581</v>
      </c>
      <c r="C22" s="19" t="s">
        <v>34</v>
      </c>
      <c r="D22" s="43">
        <v>0</v>
      </c>
      <c r="E22" s="43">
        <v>577256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577256</v>
      </c>
      <c r="O22" s="44">
        <f t="shared" si="1"/>
        <v>124.78512753999135</v>
      </c>
      <c r="P22" s="9"/>
    </row>
    <row r="23" spans="1:119" ht="16.5" thickBot="1">
      <c r="A23" s="13" t="s">
        <v>10</v>
      </c>
      <c r="B23" s="21"/>
      <c r="C23" s="20"/>
      <c r="D23" s="14">
        <f>SUM(D5,D13,D15,D19,D21)</f>
        <v>1739796</v>
      </c>
      <c r="E23" s="14">
        <f aca="true" t="shared" si="8" ref="E23:M23">SUM(E5,E13,E15,E19,E21)</f>
        <v>577256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2716756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4"/>
        <v>5033808</v>
      </c>
      <c r="O23" s="35">
        <f t="shared" si="1"/>
        <v>1088.1556420233462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4626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933003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933003</v>
      </c>
      <c r="O5" s="30">
        <f aca="true" t="shared" si="2" ref="O5:O27">(N5/O$29)</f>
        <v>198.42683964270523</v>
      </c>
      <c r="P5" s="6"/>
    </row>
    <row r="6" spans="1:16" ht="15">
      <c r="A6" s="12"/>
      <c r="B6" s="42">
        <v>511</v>
      </c>
      <c r="C6" s="19" t="s">
        <v>19</v>
      </c>
      <c r="D6" s="43">
        <v>29270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29270</v>
      </c>
      <c r="O6" s="44">
        <f t="shared" si="2"/>
        <v>6.225010633772863</v>
      </c>
      <c r="P6" s="9"/>
    </row>
    <row r="7" spans="1:16" ht="15">
      <c r="A7" s="12"/>
      <c r="B7" s="42">
        <v>512</v>
      </c>
      <c r="C7" s="19" t="s">
        <v>20</v>
      </c>
      <c r="D7" s="43">
        <v>265752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265752</v>
      </c>
      <c r="O7" s="44">
        <f t="shared" si="2"/>
        <v>56.51892811569545</v>
      </c>
      <c r="P7" s="9"/>
    </row>
    <row r="8" spans="1:16" ht="15">
      <c r="A8" s="12"/>
      <c r="B8" s="42">
        <v>513</v>
      </c>
      <c r="C8" s="19" t="s">
        <v>21</v>
      </c>
      <c r="D8" s="43">
        <v>139289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139289</v>
      </c>
      <c r="O8" s="44">
        <f t="shared" si="2"/>
        <v>29.623351765206294</v>
      </c>
      <c r="P8" s="9"/>
    </row>
    <row r="9" spans="1:16" ht="15">
      <c r="A9" s="12"/>
      <c r="B9" s="42">
        <v>514</v>
      </c>
      <c r="C9" s="19" t="s">
        <v>22</v>
      </c>
      <c r="D9" s="43">
        <v>44432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44432</v>
      </c>
      <c r="O9" s="44">
        <f t="shared" si="2"/>
        <v>9.449595916631221</v>
      </c>
      <c r="P9" s="9"/>
    </row>
    <row r="10" spans="1:16" ht="15">
      <c r="A10" s="12"/>
      <c r="B10" s="42">
        <v>519</v>
      </c>
      <c r="C10" s="19" t="s">
        <v>25</v>
      </c>
      <c r="D10" s="43">
        <v>454260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454260</v>
      </c>
      <c r="O10" s="44">
        <f t="shared" si="2"/>
        <v>96.6099532113994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191571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191571</v>
      </c>
      <c r="O11" s="41">
        <f t="shared" si="2"/>
        <v>40.742450021267544</v>
      </c>
      <c r="P11" s="10"/>
    </row>
    <row r="12" spans="1:16" ht="15">
      <c r="A12" s="12"/>
      <c r="B12" s="42">
        <v>521</v>
      </c>
      <c r="C12" s="19" t="s">
        <v>27</v>
      </c>
      <c r="D12" s="43">
        <v>160785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160785</v>
      </c>
      <c r="O12" s="44">
        <f t="shared" si="2"/>
        <v>34.1950233943003</v>
      </c>
      <c r="P12" s="9"/>
    </row>
    <row r="13" spans="1:16" ht="15">
      <c r="A13" s="12"/>
      <c r="B13" s="42">
        <v>524</v>
      </c>
      <c r="C13" s="19" t="s">
        <v>53</v>
      </c>
      <c r="D13" s="43">
        <v>30786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30786</v>
      </c>
      <c r="O13" s="44">
        <f t="shared" si="2"/>
        <v>6.547426626967248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3384089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3384089</v>
      </c>
      <c r="O14" s="41">
        <f t="shared" si="2"/>
        <v>719.7126754572522</v>
      </c>
      <c r="P14" s="10"/>
    </row>
    <row r="15" spans="1:16" ht="15">
      <c r="A15" s="12"/>
      <c r="B15" s="42">
        <v>533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880350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880350</v>
      </c>
      <c r="O15" s="44">
        <f t="shared" si="2"/>
        <v>187.22883879200342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379063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379063</v>
      </c>
      <c r="O16" s="44">
        <f t="shared" si="2"/>
        <v>80.61739685240323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1597033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1597033</v>
      </c>
      <c r="O17" s="44">
        <f t="shared" si="2"/>
        <v>339.64972352190557</v>
      </c>
      <c r="P17" s="9"/>
    </row>
    <row r="18" spans="1:16" ht="15">
      <c r="A18" s="12"/>
      <c r="B18" s="42">
        <v>536</v>
      </c>
      <c r="C18" s="19" t="s">
        <v>39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527643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527643</v>
      </c>
      <c r="O18" s="44">
        <f t="shared" si="2"/>
        <v>112.21671629094003</v>
      </c>
      <c r="P18" s="9"/>
    </row>
    <row r="19" spans="1:16" ht="15.75">
      <c r="A19" s="26" t="s">
        <v>40</v>
      </c>
      <c r="B19" s="27"/>
      <c r="C19" s="28"/>
      <c r="D19" s="29">
        <f aca="true" t="shared" si="5" ref="D19:M19">SUM(D20:D20)</f>
        <v>439856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439856</v>
      </c>
      <c r="O19" s="41">
        <f t="shared" si="2"/>
        <v>93.54657592513824</v>
      </c>
      <c r="P19" s="10"/>
    </row>
    <row r="20" spans="1:16" ht="15">
      <c r="A20" s="12"/>
      <c r="B20" s="42">
        <v>541</v>
      </c>
      <c r="C20" s="19" t="s">
        <v>41</v>
      </c>
      <c r="D20" s="43">
        <v>439856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439856</v>
      </c>
      <c r="O20" s="44">
        <f t="shared" si="2"/>
        <v>93.54657592513824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31282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31282</v>
      </c>
      <c r="O21" s="41">
        <f t="shared" si="2"/>
        <v>6.652913653764355</v>
      </c>
      <c r="P21" s="9"/>
    </row>
    <row r="22" spans="1:16" ht="15">
      <c r="A22" s="12"/>
      <c r="B22" s="42">
        <v>572</v>
      </c>
      <c r="C22" s="19" t="s">
        <v>33</v>
      </c>
      <c r="D22" s="43">
        <v>31282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31282</v>
      </c>
      <c r="O22" s="44">
        <f t="shared" si="2"/>
        <v>6.652913653764355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SUM(D24:D26)</f>
        <v>2941</v>
      </c>
      <c r="E23" s="29">
        <f t="shared" si="7"/>
        <v>571786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152623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727350</v>
      </c>
      <c r="O23" s="41">
        <f t="shared" si="2"/>
        <v>154.68949383241173</v>
      </c>
      <c r="P23" s="9"/>
    </row>
    <row r="24" spans="1:16" ht="15">
      <c r="A24" s="12"/>
      <c r="B24" s="42">
        <v>581</v>
      </c>
      <c r="C24" s="19" t="s">
        <v>34</v>
      </c>
      <c r="D24" s="43">
        <v>0</v>
      </c>
      <c r="E24" s="43">
        <v>571786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571786</v>
      </c>
      <c r="O24" s="44">
        <f t="shared" si="2"/>
        <v>121.60484900042535</v>
      </c>
      <c r="P24" s="9"/>
    </row>
    <row r="25" spans="1:16" ht="15">
      <c r="A25" s="12"/>
      <c r="B25" s="42">
        <v>590</v>
      </c>
      <c r="C25" s="19" t="s">
        <v>55</v>
      </c>
      <c r="D25" s="43">
        <v>2941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2941</v>
      </c>
      <c r="O25" s="44">
        <f t="shared" si="2"/>
        <v>0.6254785197788175</v>
      </c>
      <c r="P25" s="9"/>
    </row>
    <row r="26" spans="1:16" ht="15.75" thickBot="1">
      <c r="A26" s="12"/>
      <c r="B26" s="42">
        <v>591</v>
      </c>
      <c r="C26" s="19" t="s">
        <v>56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152623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152623</v>
      </c>
      <c r="O26" s="44">
        <f t="shared" si="2"/>
        <v>32.45916631220757</v>
      </c>
      <c r="P26" s="9"/>
    </row>
    <row r="27" spans="1:119" ht="16.5" thickBot="1">
      <c r="A27" s="13" t="s">
        <v>10</v>
      </c>
      <c r="B27" s="21"/>
      <c r="C27" s="20"/>
      <c r="D27" s="14">
        <f>SUM(D5,D11,D14,D19,D21,D23)</f>
        <v>1598653</v>
      </c>
      <c r="E27" s="14">
        <f aca="true" t="shared" si="8" ref="E27:M27">SUM(E5,E11,E14,E19,E21,E23)</f>
        <v>571786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3536712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5707151</v>
      </c>
      <c r="O27" s="35">
        <f t="shared" si="2"/>
        <v>1213.7709485325393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57</v>
      </c>
      <c r="M29" s="93"/>
      <c r="N29" s="93"/>
      <c r="O29" s="39">
        <v>4702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1179955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1179955</v>
      </c>
      <c r="O5" s="30">
        <f aca="true" t="shared" si="2" ref="O5:O28">(N5/O$30)</f>
        <v>251.16113239676457</v>
      </c>
      <c r="P5" s="6"/>
    </row>
    <row r="6" spans="1:16" ht="15">
      <c r="A6" s="12"/>
      <c r="B6" s="42">
        <v>511</v>
      </c>
      <c r="C6" s="19" t="s">
        <v>19</v>
      </c>
      <c r="D6" s="43">
        <v>31513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31513</v>
      </c>
      <c r="O6" s="44">
        <f t="shared" si="2"/>
        <v>6.707747977862921</v>
      </c>
      <c r="P6" s="9"/>
    </row>
    <row r="7" spans="1:16" ht="15">
      <c r="A7" s="12"/>
      <c r="B7" s="42">
        <v>512</v>
      </c>
      <c r="C7" s="19" t="s">
        <v>20</v>
      </c>
      <c r="D7" s="43">
        <v>391438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391438</v>
      </c>
      <c r="O7" s="44">
        <f t="shared" si="2"/>
        <v>83.3201362281822</v>
      </c>
      <c r="P7" s="9"/>
    </row>
    <row r="8" spans="1:16" ht="15">
      <c r="A8" s="12"/>
      <c r="B8" s="42">
        <v>513</v>
      </c>
      <c r="C8" s="19" t="s">
        <v>21</v>
      </c>
      <c r="D8" s="43">
        <v>214327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214327</v>
      </c>
      <c r="O8" s="44">
        <f t="shared" si="2"/>
        <v>45.62090251170711</v>
      </c>
      <c r="P8" s="9"/>
    </row>
    <row r="9" spans="1:16" ht="15">
      <c r="A9" s="12"/>
      <c r="B9" s="42">
        <v>514</v>
      </c>
      <c r="C9" s="19" t="s">
        <v>22</v>
      </c>
      <c r="D9" s="43">
        <v>110792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110792</v>
      </c>
      <c r="O9" s="44">
        <f t="shared" si="2"/>
        <v>23.582801191996595</v>
      </c>
      <c r="P9" s="9"/>
    </row>
    <row r="10" spans="1:16" ht="15">
      <c r="A10" s="12"/>
      <c r="B10" s="42">
        <v>515</v>
      </c>
      <c r="C10" s="19" t="s">
        <v>23</v>
      </c>
      <c r="D10" s="43">
        <v>25500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25500</v>
      </c>
      <c r="O10" s="44">
        <f t="shared" si="2"/>
        <v>5.427841634738186</v>
      </c>
      <c r="P10" s="9"/>
    </row>
    <row r="11" spans="1:16" ht="15">
      <c r="A11" s="12"/>
      <c r="B11" s="42">
        <v>519</v>
      </c>
      <c r="C11" s="19" t="s">
        <v>25</v>
      </c>
      <c r="D11" s="43">
        <v>406385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406385</v>
      </c>
      <c r="O11" s="44">
        <f t="shared" si="2"/>
        <v>86.50170285227756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178536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178536</v>
      </c>
      <c r="O12" s="41">
        <f t="shared" si="2"/>
        <v>38.00255427841635</v>
      </c>
      <c r="P12" s="10"/>
    </row>
    <row r="13" spans="1:16" ht="15">
      <c r="A13" s="12"/>
      <c r="B13" s="42">
        <v>521</v>
      </c>
      <c r="C13" s="19" t="s">
        <v>27</v>
      </c>
      <c r="D13" s="43">
        <v>162012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162012</v>
      </c>
      <c r="O13" s="44">
        <f t="shared" si="2"/>
        <v>34.485312899106006</v>
      </c>
      <c r="P13" s="9"/>
    </row>
    <row r="14" spans="1:16" ht="15">
      <c r="A14" s="12"/>
      <c r="B14" s="42">
        <v>524</v>
      </c>
      <c r="C14" s="19" t="s">
        <v>53</v>
      </c>
      <c r="D14" s="43">
        <v>16524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16524</v>
      </c>
      <c r="O14" s="44">
        <f t="shared" si="2"/>
        <v>3.5172413793103448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4010685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4010685</v>
      </c>
      <c r="O15" s="41">
        <f t="shared" si="2"/>
        <v>853.7005108556833</v>
      </c>
      <c r="P15" s="10"/>
    </row>
    <row r="16" spans="1:16" ht="15">
      <c r="A16" s="12"/>
      <c r="B16" s="42">
        <v>533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1127195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1127195</v>
      </c>
      <c r="O16" s="44">
        <f t="shared" si="2"/>
        <v>239.93082162622392</v>
      </c>
      <c r="P16" s="9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400841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400841</v>
      </c>
      <c r="O17" s="44">
        <f t="shared" si="2"/>
        <v>85.32162622392508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2103938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2103938</v>
      </c>
      <c r="O18" s="44">
        <f t="shared" si="2"/>
        <v>447.8369518944232</v>
      </c>
      <c r="P18" s="9"/>
    </row>
    <row r="19" spans="1:16" ht="15">
      <c r="A19" s="12"/>
      <c r="B19" s="42">
        <v>536</v>
      </c>
      <c r="C19" s="19" t="s">
        <v>39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378711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378711</v>
      </c>
      <c r="O19" s="44">
        <f t="shared" si="2"/>
        <v>80.61111111111111</v>
      </c>
      <c r="P19" s="9"/>
    </row>
    <row r="20" spans="1:16" ht="15.75">
      <c r="A20" s="26" t="s">
        <v>40</v>
      </c>
      <c r="B20" s="27"/>
      <c r="C20" s="28"/>
      <c r="D20" s="29">
        <f aca="true" t="shared" si="5" ref="D20:M20">SUM(D21:D21)</f>
        <v>551174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551174</v>
      </c>
      <c r="O20" s="41">
        <f t="shared" si="2"/>
        <v>117.32098765432099</v>
      </c>
      <c r="P20" s="10"/>
    </row>
    <row r="21" spans="1:16" ht="15">
      <c r="A21" s="12"/>
      <c r="B21" s="42">
        <v>541</v>
      </c>
      <c r="C21" s="19" t="s">
        <v>41</v>
      </c>
      <c r="D21" s="43">
        <v>551174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551174</v>
      </c>
      <c r="O21" s="44">
        <f t="shared" si="2"/>
        <v>117.32098765432099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SUM(D23:D23)</f>
        <v>200613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200613</v>
      </c>
      <c r="O22" s="41">
        <f t="shared" si="2"/>
        <v>42.70178799489144</v>
      </c>
      <c r="P22" s="9"/>
    </row>
    <row r="23" spans="1:16" ht="15">
      <c r="A23" s="12"/>
      <c r="B23" s="42">
        <v>572</v>
      </c>
      <c r="C23" s="19" t="s">
        <v>33</v>
      </c>
      <c r="D23" s="43">
        <v>200613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200613</v>
      </c>
      <c r="O23" s="44">
        <f t="shared" si="2"/>
        <v>42.70178799489144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SUM(D25:D27)</f>
        <v>69507</v>
      </c>
      <c r="E24" s="29">
        <f t="shared" si="7"/>
        <v>547257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160256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777020</v>
      </c>
      <c r="O24" s="41">
        <f t="shared" si="2"/>
        <v>165.39378458918688</v>
      </c>
      <c r="P24" s="9"/>
    </row>
    <row r="25" spans="1:16" ht="15">
      <c r="A25" s="12"/>
      <c r="B25" s="42">
        <v>581</v>
      </c>
      <c r="C25" s="19" t="s">
        <v>34</v>
      </c>
      <c r="D25" s="43">
        <v>0</v>
      </c>
      <c r="E25" s="43">
        <v>547257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547257</v>
      </c>
      <c r="O25" s="44">
        <f t="shared" si="2"/>
        <v>116.48722860791827</v>
      </c>
      <c r="P25" s="9"/>
    </row>
    <row r="26" spans="1:16" ht="15">
      <c r="A26" s="12"/>
      <c r="B26" s="42">
        <v>590</v>
      </c>
      <c r="C26" s="19" t="s">
        <v>55</v>
      </c>
      <c r="D26" s="43">
        <v>69507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69507</v>
      </c>
      <c r="O26" s="44">
        <f t="shared" si="2"/>
        <v>14.795019157088122</v>
      </c>
      <c r="P26" s="9"/>
    </row>
    <row r="27" spans="1:16" ht="15.75" thickBot="1">
      <c r="A27" s="12"/>
      <c r="B27" s="42">
        <v>591</v>
      </c>
      <c r="C27" s="19" t="s">
        <v>56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160256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160256</v>
      </c>
      <c r="O27" s="44">
        <f t="shared" si="2"/>
        <v>34.111536824180504</v>
      </c>
      <c r="P27" s="9"/>
    </row>
    <row r="28" spans="1:119" ht="16.5" thickBot="1">
      <c r="A28" s="13" t="s">
        <v>10</v>
      </c>
      <c r="B28" s="21"/>
      <c r="C28" s="20"/>
      <c r="D28" s="14">
        <f>SUM(D5,D12,D15,D20,D22,D24)</f>
        <v>2179785</v>
      </c>
      <c r="E28" s="14">
        <f aca="true" t="shared" si="8" ref="E28:M28">SUM(E5,E12,E15,E20,E22,E24)</f>
        <v>547257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4170941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6897983</v>
      </c>
      <c r="O28" s="35">
        <f t="shared" si="2"/>
        <v>1468.2807577692636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70</v>
      </c>
      <c r="M30" s="93"/>
      <c r="N30" s="93"/>
      <c r="O30" s="39">
        <v>4698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1440970</v>
      </c>
      <c r="E5" s="24">
        <f t="shared" si="0"/>
        <v>0</v>
      </c>
      <c r="F5" s="24">
        <f t="shared" si="0"/>
        <v>0</v>
      </c>
      <c r="G5" s="24">
        <f t="shared" si="0"/>
        <v>95064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1536034</v>
      </c>
      <c r="O5" s="30">
        <f aca="true" t="shared" si="2" ref="O5:O24">(N5/O$26)</f>
        <v>291.41225573894894</v>
      </c>
      <c r="P5" s="6"/>
    </row>
    <row r="6" spans="1:16" ht="15">
      <c r="A6" s="12"/>
      <c r="B6" s="42">
        <v>511</v>
      </c>
      <c r="C6" s="19" t="s">
        <v>19</v>
      </c>
      <c r="D6" s="43">
        <v>93107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93107</v>
      </c>
      <c r="O6" s="44">
        <f t="shared" si="2"/>
        <v>17.664010624169986</v>
      </c>
      <c r="P6" s="9"/>
    </row>
    <row r="7" spans="1:16" ht="15">
      <c r="A7" s="12"/>
      <c r="B7" s="42">
        <v>512</v>
      </c>
      <c r="C7" s="19" t="s">
        <v>20</v>
      </c>
      <c r="D7" s="43">
        <v>308287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308287</v>
      </c>
      <c r="O7" s="44">
        <f t="shared" si="2"/>
        <v>58.48738379814077</v>
      </c>
      <c r="P7" s="9"/>
    </row>
    <row r="8" spans="1:16" ht="15">
      <c r="A8" s="12"/>
      <c r="B8" s="42">
        <v>513</v>
      </c>
      <c r="C8" s="19" t="s">
        <v>21</v>
      </c>
      <c r="D8" s="43">
        <v>186689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186689</v>
      </c>
      <c r="O8" s="44">
        <f t="shared" si="2"/>
        <v>35.4181369759059</v>
      </c>
      <c r="P8" s="9"/>
    </row>
    <row r="9" spans="1:16" ht="15">
      <c r="A9" s="12"/>
      <c r="B9" s="42">
        <v>514</v>
      </c>
      <c r="C9" s="19" t="s">
        <v>22</v>
      </c>
      <c r="D9" s="43">
        <v>76033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76033</v>
      </c>
      <c r="O9" s="44">
        <f t="shared" si="2"/>
        <v>14.4247770821476</v>
      </c>
      <c r="P9" s="9"/>
    </row>
    <row r="10" spans="1:16" ht="15">
      <c r="A10" s="12"/>
      <c r="B10" s="42">
        <v>515</v>
      </c>
      <c r="C10" s="19" t="s">
        <v>23</v>
      </c>
      <c r="D10" s="43">
        <v>490178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490178</v>
      </c>
      <c r="O10" s="44">
        <f t="shared" si="2"/>
        <v>92.99525706697021</v>
      </c>
      <c r="P10" s="9"/>
    </row>
    <row r="11" spans="1:16" ht="15">
      <c r="A11" s="12"/>
      <c r="B11" s="42">
        <v>519</v>
      </c>
      <c r="C11" s="19" t="s">
        <v>59</v>
      </c>
      <c r="D11" s="43">
        <v>286676</v>
      </c>
      <c r="E11" s="43">
        <v>0</v>
      </c>
      <c r="F11" s="43">
        <v>0</v>
      </c>
      <c r="G11" s="43">
        <v>95064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381740</v>
      </c>
      <c r="O11" s="44">
        <f t="shared" si="2"/>
        <v>72.42269019161449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223317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223317</v>
      </c>
      <c r="O12" s="41">
        <f t="shared" si="2"/>
        <v>42.3671030165054</v>
      </c>
      <c r="P12" s="10"/>
    </row>
    <row r="13" spans="1:16" ht="15">
      <c r="A13" s="12"/>
      <c r="B13" s="42">
        <v>521</v>
      </c>
      <c r="C13" s="19" t="s">
        <v>27</v>
      </c>
      <c r="D13" s="43">
        <v>223317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223317</v>
      </c>
      <c r="O13" s="44">
        <f t="shared" si="2"/>
        <v>42.3671030165054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502054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502054</v>
      </c>
      <c r="O14" s="41">
        <f t="shared" si="2"/>
        <v>95.24833997343957</v>
      </c>
      <c r="P14" s="10"/>
    </row>
    <row r="15" spans="1:16" ht="15">
      <c r="A15" s="12"/>
      <c r="B15" s="42">
        <v>533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3716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3716</v>
      </c>
      <c r="O15" s="44">
        <f t="shared" si="2"/>
        <v>0.7049895655473345</v>
      </c>
      <c r="P15" s="9"/>
    </row>
    <row r="16" spans="1:16" ht="15">
      <c r="A16" s="12"/>
      <c r="B16" s="42">
        <v>534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494738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494738</v>
      </c>
      <c r="O16" s="44">
        <f t="shared" si="2"/>
        <v>93.86036805160312</v>
      </c>
      <c r="P16" s="9"/>
    </row>
    <row r="17" spans="1:16" ht="15">
      <c r="A17" s="12"/>
      <c r="B17" s="42">
        <v>536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3600</v>
      </c>
      <c r="O17" s="44">
        <f t="shared" si="2"/>
        <v>0.6829823562891292</v>
      </c>
      <c r="P17" s="9"/>
    </row>
    <row r="18" spans="1:16" ht="15.75">
      <c r="A18" s="26" t="s">
        <v>40</v>
      </c>
      <c r="B18" s="27"/>
      <c r="C18" s="28"/>
      <c r="D18" s="29">
        <f aca="true" t="shared" si="5" ref="D18:M18">SUM(D19:D19)</f>
        <v>515647</v>
      </c>
      <c r="E18" s="29">
        <f t="shared" si="5"/>
        <v>0</v>
      </c>
      <c r="F18" s="29">
        <f t="shared" si="5"/>
        <v>0</v>
      </c>
      <c r="G18" s="29">
        <f t="shared" si="5"/>
        <v>1050637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1566284</v>
      </c>
      <c r="O18" s="41">
        <f t="shared" si="2"/>
        <v>297.15120470498954</v>
      </c>
      <c r="P18" s="10"/>
    </row>
    <row r="19" spans="1:16" ht="15">
      <c r="A19" s="12"/>
      <c r="B19" s="42">
        <v>541</v>
      </c>
      <c r="C19" s="19" t="s">
        <v>62</v>
      </c>
      <c r="D19" s="43">
        <v>515647</v>
      </c>
      <c r="E19" s="43">
        <v>0</v>
      </c>
      <c r="F19" s="43">
        <v>0</v>
      </c>
      <c r="G19" s="43">
        <v>1050637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1566284</v>
      </c>
      <c r="O19" s="44">
        <f t="shared" si="2"/>
        <v>297.15120470498954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122621</v>
      </c>
      <c r="E20" s="29">
        <f t="shared" si="6"/>
        <v>0</v>
      </c>
      <c r="F20" s="29">
        <f t="shared" si="6"/>
        <v>0</v>
      </c>
      <c r="G20" s="29">
        <f t="shared" si="6"/>
        <v>251626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374247</v>
      </c>
      <c r="O20" s="41">
        <f t="shared" si="2"/>
        <v>71.00113830392715</v>
      </c>
      <c r="P20" s="9"/>
    </row>
    <row r="21" spans="1:16" ht="15">
      <c r="A21" s="12"/>
      <c r="B21" s="42">
        <v>572</v>
      </c>
      <c r="C21" s="19" t="s">
        <v>63</v>
      </c>
      <c r="D21" s="43">
        <v>122621</v>
      </c>
      <c r="E21" s="43">
        <v>0</v>
      </c>
      <c r="F21" s="43">
        <v>0</v>
      </c>
      <c r="G21" s="43">
        <v>251626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374247</v>
      </c>
      <c r="O21" s="44">
        <f t="shared" si="2"/>
        <v>71.00113830392715</v>
      </c>
      <c r="P21" s="9"/>
    </row>
    <row r="22" spans="1:16" ht="15.75">
      <c r="A22" s="26" t="s">
        <v>64</v>
      </c>
      <c r="B22" s="27"/>
      <c r="C22" s="28"/>
      <c r="D22" s="29">
        <f aca="true" t="shared" si="7" ref="D22:M22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187470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187470</v>
      </c>
      <c r="O22" s="41">
        <f t="shared" si="2"/>
        <v>35.566306203756405</v>
      </c>
      <c r="P22" s="9"/>
    </row>
    <row r="23" spans="1:16" ht="15.75" thickBot="1">
      <c r="A23" s="12"/>
      <c r="B23" s="42">
        <v>581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187470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187470</v>
      </c>
      <c r="O23" s="44">
        <f t="shared" si="2"/>
        <v>35.566306203756405</v>
      </c>
      <c r="P23" s="9"/>
    </row>
    <row r="24" spans="1:119" ht="16.5" thickBot="1">
      <c r="A24" s="13" t="s">
        <v>10</v>
      </c>
      <c r="B24" s="21"/>
      <c r="C24" s="20"/>
      <c r="D24" s="14">
        <f>SUM(D5,D12,D14,D18,D20,D22)</f>
        <v>2302555</v>
      </c>
      <c r="E24" s="14">
        <f aca="true" t="shared" si="8" ref="E24:M24">SUM(E5,E12,E14,E18,E20,E22)</f>
        <v>0</v>
      </c>
      <c r="F24" s="14">
        <f t="shared" si="8"/>
        <v>0</v>
      </c>
      <c r="G24" s="14">
        <f t="shared" si="8"/>
        <v>1397327</v>
      </c>
      <c r="H24" s="14">
        <f t="shared" si="8"/>
        <v>0</v>
      </c>
      <c r="I24" s="14">
        <f t="shared" si="8"/>
        <v>689524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4389406</v>
      </c>
      <c r="O24" s="35">
        <f t="shared" si="2"/>
        <v>832.746347941567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82</v>
      </c>
      <c r="M26" s="93"/>
      <c r="N26" s="93"/>
      <c r="O26" s="39">
        <v>5271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1256873</v>
      </c>
      <c r="E5" s="24">
        <f t="shared" si="0"/>
        <v>0</v>
      </c>
      <c r="F5" s="24">
        <f t="shared" si="0"/>
        <v>0</v>
      </c>
      <c r="G5" s="24">
        <f t="shared" si="0"/>
        <v>26475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1283348</v>
      </c>
      <c r="O5" s="30">
        <f aca="true" t="shared" si="2" ref="O5:O25">(N5/O$27)</f>
        <v>243.51954459203037</v>
      </c>
      <c r="P5" s="6"/>
    </row>
    <row r="6" spans="1:16" ht="15">
      <c r="A6" s="12"/>
      <c r="B6" s="42">
        <v>511</v>
      </c>
      <c r="C6" s="19" t="s">
        <v>19</v>
      </c>
      <c r="D6" s="43">
        <v>98146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98146</v>
      </c>
      <c r="O6" s="44">
        <f t="shared" si="2"/>
        <v>18.623529411764707</v>
      </c>
      <c r="P6" s="9"/>
    </row>
    <row r="7" spans="1:16" ht="15">
      <c r="A7" s="12"/>
      <c r="B7" s="42">
        <v>512</v>
      </c>
      <c r="C7" s="19" t="s">
        <v>20</v>
      </c>
      <c r="D7" s="43">
        <v>316072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316072</v>
      </c>
      <c r="O7" s="44">
        <f t="shared" si="2"/>
        <v>59.97571157495256</v>
      </c>
      <c r="P7" s="9"/>
    </row>
    <row r="8" spans="1:16" ht="15">
      <c r="A8" s="12"/>
      <c r="B8" s="42">
        <v>513</v>
      </c>
      <c r="C8" s="19" t="s">
        <v>21</v>
      </c>
      <c r="D8" s="43">
        <v>184384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184384</v>
      </c>
      <c r="O8" s="44">
        <f t="shared" si="2"/>
        <v>34.98747628083491</v>
      </c>
      <c r="P8" s="9"/>
    </row>
    <row r="9" spans="1:16" ht="15">
      <c r="A9" s="12"/>
      <c r="B9" s="42">
        <v>514</v>
      </c>
      <c r="C9" s="19" t="s">
        <v>22</v>
      </c>
      <c r="D9" s="43">
        <v>65350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65350</v>
      </c>
      <c r="O9" s="44">
        <f t="shared" si="2"/>
        <v>12.400379506641366</v>
      </c>
      <c r="P9" s="9"/>
    </row>
    <row r="10" spans="1:16" ht="15">
      <c r="A10" s="12"/>
      <c r="B10" s="42">
        <v>515</v>
      </c>
      <c r="C10" s="19" t="s">
        <v>23</v>
      </c>
      <c r="D10" s="43">
        <v>293947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293947</v>
      </c>
      <c r="O10" s="44">
        <f t="shared" si="2"/>
        <v>55.77741935483871</v>
      </c>
      <c r="P10" s="9"/>
    </row>
    <row r="11" spans="1:16" ht="15">
      <c r="A11" s="12"/>
      <c r="B11" s="42">
        <v>519</v>
      </c>
      <c r="C11" s="19" t="s">
        <v>59</v>
      </c>
      <c r="D11" s="43">
        <v>298974</v>
      </c>
      <c r="E11" s="43">
        <v>0</v>
      </c>
      <c r="F11" s="43">
        <v>0</v>
      </c>
      <c r="G11" s="43">
        <v>26475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325449</v>
      </c>
      <c r="O11" s="44">
        <f t="shared" si="2"/>
        <v>61.755028462998105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187270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187270</v>
      </c>
      <c r="O12" s="41">
        <f t="shared" si="2"/>
        <v>35.53510436432637</v>
      </c>
      <c r="P12" s="10"/>
    </row>
    <row r="13" spans="1:16" ht="15">
      <c r="A13" s="12"/>
      <c r="B13" s="42">
        <v>521</v>
      </c>
      <c r="C13" s="19" t="s">
        <v>27</v>
      </c>
      <c r="D13" s="43">
        <v>187270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187270</v>
      </c>
      <c r="O13" s="44">
        <f t="shared" si="2"/>
        <v>35.53510436432637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481451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481451</v>
      </c>
      <c r="O14" s="41">
        <f t="shared" si="2"/>
        <v>91.35692599620494</v>
      </c>
      <c r="P14" s="10"/>
    </row>
    <row r="15" spans="1:16" ht="15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474498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474498</v>
      </c>
      <c r="O15" s="44">
        <f t="shared" si="2"/>
        <v>90.03757115749525</v>
      </c>
      <c r="P15" s="9"/>
    </row>
    <row r="16" spans="1:16" ht="15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6953</v>
      </c>
      <c r="O16" s="44">
        <f t="shared" si="2"/>
        <v>1.3193548387096774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469872</v>
      </c>
      <c r="E17" s="29">
        <f t="shared" si="5"/>
        <v>0</v>
      </c>
      <c r="F17" s="29">
        <f t="shared" si="5"/>
        <v>0</v>
      </c>
      <c r="G17" s="29">
        <f t="shared" si="5"/>
        <v>1167018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1636890</v>
      </c>
      <c r="O17" s="41">
        <f t="shared" si="2"/>
        <v>310.60531309297915</v>
      </c>
      <c r="P17" s="10"/>
    </row>
    <row r="18" spans="1:16" ht="15">
      <c r="A18" s="12"/>
      <c r="B18" s="42">
        <v>541</v>
      </c>
      <c r="C18" s="19" t="s">
        <v>62</v>
      </c>
      <c r="D18" s="43">
        <v>469872</v>
      </c>
      <c r="E18" s="43">
        <v>0</v>
      </c>
      <c r="F18" s="43">
        <v>0</v>
      </c>
      <c r="G18" s="43">
        <v>1167018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1636890</v>
      </c>
      <c r="O18" s="44">
        <f t="shared" si="2"/>
        <v>310.60531309297915</v>
      </c>
      <c r="P18" s="9"/>
    </row>
    <row r="19" spans="1:16" ht="15.75">
      <c r="A19" s="26" t="s">
        <v>42</v>
      </c>
      <c r="B19" s="27"/>
      <c r="C19" s="28"/>
      <c r="D19" s="29">
        <f aca="true" t="shared" si="6" ref="D19:M19">SUM(D20:D20)</f>
        <v>20143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20143</v>
      </c>
      <c r="O19" s="41">
        <f t="shared" si="2"/>
        <v>3.822201138519924</v>
      </c>
      <c r="P19" s="10"/>
    </row>
    <row r="20" spans="1:16" ht="15">
      <c r="A20" s="12"/>
      <c r="B20" s="42">
        <v>569</v>
      </c>
      <c r="C20" s="19" t="s">
        <v>43</v>
      </c>
      <c r="D20" s="43">
        <v>20143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20143</v>
      </c>
      <c r="O20" s="44">
        <f t="shared" si="2"/>
        <v>3.822201138519924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130574</v>
      </c>
      <c r="E21" s="29">
        <f t="shared" si="7"/>
        <v>0</v>
      </c>
      <c r="F21" s="29">
        <f t="shared" si="7"/>
        <v>0</v>
      </c>
      <c r="G21" s="29">
        <f t="shared" si="7"/>
        <v>1123848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1254422</v>
      </c>
      <c r="O21" s="41">
        <f t="shared" si="2"/>
        <v>238.03074003795066</v>
      </c>
      <c r="P21" s="9"/>
    </row>
    <row r="22" spans="1:16" ht="15">
      <c r="A22" s="12"/>
      <c r="B22" s="42">
        <v>572</v>
      </c>
      <c r="C22" s="19" t="s">
        <v>63</v>
      </c>
      <c r="D22" s="43">
        <v>130574</v>
      </c>
      <c r="E22" s="43">
        <v>0</v>
      </c>
      <c r="F22" s="43">
        <v>0</v>
      </c>
      <c r="G22" s="43">
        <v>1123848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1254422</v>
      </c>
      <c r="O22" s="44">
        <f t="shared" si="2"/>
        <v>238.03074003795066</v>
      </c>
      <c r="P22" s="9"/>
    </row>
    <row r="23" spans="1:16" ht="15.75">
      <c r="A23" s="26" t="s">
        <v>64</v>
      </c>
      <c r="B23" s="27"/>
      <c r="C23" s="28"/>
      <c r="D23" s="29">
        <f aca="true" t="shared" si="8" ref="D23:M23">SUM(D24:D24)</f>
        <v>68000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130000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198000</v>
      </c>
      <c r="O23" s="41">
        <f t="shared" si="2"/>
        <v>37.571157495256166</v>
      </c>
      <c r="P23" s="9"/>
    </row>
    <row r="24" spans="1:16" ht="15.75" thickBot="1">
      <c r="A24" s="12"/>
      <c r="B24" s="42">
        <v>581</v>
      </c>
      <c r="C24" s="19" t="s">
        <v>65</v>
      </c>
      <c r="D24" s="43">
        <v>68000</v>
      </c>
      <c r="E24" s="43">
        <v>0</v>
      </c>
      <c r="F24" s="43">
        <v>0</v>
      </c>
      <c r="G24" s="43">
        <v>0</v>
      </c>
      <c r="H24" s="43">
        <v>0</v>
      </c>
      <c r="I24" s="43">
        <v>130000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198000</v>
      </c>
      <c r="O24" s="44">
        <f t="shared" si="2"/>
        <v>37.571157495256166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2132732</v>
      </c>
      <c r="E25" s="14">
        <f aca="true" t="shared" si="9" ref="E25:M25">SUM(E5,E12,E14,E17,E19,E21,E23)</f>
        <v>0</v>
      </c>
      <c r="F25" s="14">
        <f t="shared" si="9"/>
        <v>0</v>
      </c>
      <c r="G25" s="14">
        <f t="shared" si="9"/>
        <v>2317341</v>
      </c>
      <c r="H25" s="14">
        <f t="shared" si="9"/>
        <v>0</v>
      </c>
      <c r="I25" s="14">
        <f t="shared" si="9"/>
        <v>611451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5061524</v>
      </c>
      <c r="O25" s="35">
        <f t="shared" si="2"/>
        <v>960.4409867172676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80</v>
      </c>
      <c r="M27" s="93"/>
      <c r="N27" s="93"/>
      <c r="O27" s="39">
        <v>5270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1335465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1335465</v>
      </c>
      <c r="O5" s="30">
        <f aca="true" t="shared" si="2" ref="O5:O27">(N5/O$29)</f>
        <v>258.1107460378817</v>
      </c>
      <c r="P5" s="6"/>
    </row>
    <row r="6" spans="1:16" ht="15">
      <c r="A6" s="12"/>
      <c r="B6" s="42">
        <v>511</v>
      </c>
      <c r="C6" s="19" t="s">
        <v>19</v>
      </c>
      <c r="D6" s="43">
        <v>80872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80872</v>
      </c>
      <c r="O6" s="44">
        <f t="shared" si="2"/>
        <v>15.630459992269037</v>
      </c>
      <c r="P6" s="9"/>
    </row>
    <row r="7" spans="1:16" ht="15">
      <c r="A7" s="12"/>
      <c r="B7" s="42">
        <v>512</v>
      </c>
      <c r="C7" s="19" t="s">
        <v>20</v>
      </c>
      <c r="D7" s="43">
        <v>309648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309648</v>
      </c>
      <c r="O7" s="44">
        <f t="shared" si="2"/>
        <v>59.84692694240433</v>
      </c>
      <c r="P7" s="9"/>
    </row>
    <row r="8" spans="1:16" ht="15">
      <c r="A8" s="12"/>
      <c r="B8" s="42">
        <v>513</v>
      </c>
      <c r="C8" s="19" t="s">
        <v>21</v>
      </c>
      <c r="D8" s="43">
        <v>176705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176705</v>
      </c>
      <c r="O8" s="44">
        <f t="shared" si="2"/>
        <v>34.15249323540781</v>
      </c>
      <c r="P8" s="9"/>
    </row>
    <row r="9" spans="1:16" ht="15">
      <c r="A9" s="12"/>
      <c r="B9" s="42">
        <v>514</v>
      </c>
      <c r="C9" s="19" t="s">
        <v>22</v>
      </c>
      <c r="D9" s="43">
        <v>62328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62328</v>
      </c>
      <c r="O9" s="44">
        <f t="shared" si="2"/>
        <v>12.046385775028991</v>
      </c>
      <c r="P9" s="9"/>
    </row>
    <row r="10" spans="1:16" ht="15">
      <c r="A10" s="12"/>
      <c r="B10" s="42">
        <v>515</v>
      </c>
      <c r="C10" s="19" t="s">
        <v>23</v>
      </c>
      <c r="D10" s="43">
        <v>304616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304616</v>
      </c>
      <c r="O10" s="44">
        <f t="shared" si="2"/>
        <v>58.87437185929648</v>
      </c>
      <c r="P10" s="9"/>
    </row>
    <row r="11" spans="1:16" ht="15">
      <c r="A11" s="12"/>
      <c r="B11" s="42">
        <v>519</v>
      </c>
      <c r="C11" s="19" t="s">
        <v>59</v>
      </c>
      <c r="D11" s="43">
        <v>401296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401296</v>
      </c>
      <c r="O11" s="44">
        <f t="shared" si="2"/>
        <v>77.56010823347506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193761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193761</v>
      </c>
      <c r="O12" s="41">
        <f t="shared" si="2"/>
        <v>37.44897564746811</v>
      </c>
      <c r="P12" s="10"/>
    </row>
    <row r="13" spans="1:16" ht="15">
      <c r="A13" s="12"/>
      <c r="B13" s="42">
        <v>521</v>
      </c>
      <c r="C13" s="19" t="s">
        <v>27</v>
      </c>
      <c r="D13" s="43">
        <v>193761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193761</v>
      </c>
      <c r="O13" s="44">
        <f t="shared" si="2"/>
        <v>37.44897564746811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472310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472310</v>
      </c>
      <c r="O14" s="41">
        <f t="shared" si="2"/>
        <v>91.2852725164283</v>
      </c>
      <c r="P14" s="10"/>
    </row>
    <row r="15" spans="1:16" ht="15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462546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462546</v>
      </c>
      <c r="O15" s="44">
        <f t="shared" si="2"/>
        <v>89.39814456899884</v>
      </c>
      <c r="P15" s="9"/>
    </row>
    <row r="16" spans="1:16" ht="15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9764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9764</v>
      </c>
      <c r="O16" s="44">
        <f t="shared" si="2"/>
        <v>1.8871279474294549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482515</v>
      </c>
      <c r="E17" s="29">
        <f t="shared" si="5"/>
        <v>0</v>
      </c>
      <c r="F17" s="29">
        <f t="shared" si="5"/>
        <v>0</v>
      </c>
      <c r="G17" s="29">
        <f t="shared" si="5"/>
        <v>375687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858202</v>
      </c>
      <c r="O17" s="41">
        <f t="shared" si="2"/>
        <v>165.8681870892926</v>
      </c>
      <c r="P17" s="10"/>
    </row>
    <row r="18" spans="1:16" ht="15">
      <c r="A18" s="12"/>
      <c r="B18" s="42">
        <v>541</v>
      </c>
      <c r="C18" s="19" t="s">
        <v>62</v>
      </c>
      <c r="D18" s="43">
        <v>482515</v>
      </c>
      <c r="E18" s="43">
        <v>0</v>
      </c>
      <c r="F18" s="43">
        <v>0</v>
      </c>
      <c r="G18" s="43">
        <v>375687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858202</v>
      </c>
      <c r="O18" s="44">
        <f t="shared" si="2"/>
        <v>165.8681870892926</v>
      </c>
      <c r="P18" s="9"/>
    </row>
    <row r="19" spans="1:16" ht="15.75">
      <c r="A19" s="26" t="s">
        <v>74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6398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6398</v>
      </c>
      <c r="O19" s="41">
        <f t="shared" si="2"/>
        <v>1.2365674526478547</v>
      </c>
      <c r="P19" s="10"/>
    </row>
    <row r="20" spans="1:16" ht="15">
      <c r="A20" s="90"/>
      <c r="B20" s="91">
        <v>559</v>
      </c>
      <c r="C20" s="92" t="s">
        <v>75</v>
      </c>
      <c r="D20" s="43">
        <v>0</v>
      </c>
      <c r="E20" s="43">
        <v>0</v>
      </c>
      <c r="F20" s="43">
        <v>0</v>
      </c>
      <c r="G20" s="43">
        <v>6398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6398</v>
      </c>
      <c r="O20" s="44">
        <f t="shared" si="2"/>
        <v>1.2365674526478547</v>
      </c>
      <c r="P20" s="9"/>
    </row>
    <row r="21" spans="1:16" ht="15.75">
      <c r="A21" s="26" t="s">
        <v>42</v>
      </c>
      <c r="B21" s="27"/>
      <c r="C21" s="28"/>
      <c r="D21" s="29">
        <f aca="true" t="shared" si="7" ref="D21:M21">SUM(D22:D22)</f>
        <v>17879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17879</v>
      </c>
      <c r="O21" s="41">
        <f t="shared" si="2"/>
        <v>3.455546965597217</v>
      </c>
      <c r="P21" s="10"/>
    </row>
    <row r="22" spans="1:16" ht="15">
      <c r="A22" s="12"/>
      <c r="B22" s="42">
        <v>569</v>
      </c>
      <c r="C22" s="19" t="s">
        <v>43</v>
      </c>
      <c r="D22" s="43">
        <v>17879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17879</v>
      </c>
      <c r="O22" s="44">
        <f t="shared" si="2"/>
        <v>3.455546965597217</v>
      </c>
      <c r="P22" s="9"/>
    </row>
    <row r="23" spans="1:16" ht="15.75">
      <c r="A23" s="26" t="s">
        <v>32</v>
      </c>
      <c r="B23" s="27"/>
      <c r="C23" s="28"/>
      <c r="D23" s="29">
        <f aca="true" t="shared" si="8" ref="D23:M23">SUM(D24:D24)</f>
        <v>147276</v>
      </c>
      <c r="E23" s="29">
        <f t="shared" si="8"/>
        <v>0</v>
      </c>
      <c r="F23" s="29">
        <f t="shared" si="8"/>
        <v>0</v>
      </c>
      <c r="G23" s="29">
        <f t="shared" si="8"/>
        <v>44580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191856</v>
      </c>
      <c r="O23" s="41">
        <f t="shared" si="2"/>
        <v>37.08078855817549</v>
      </c>
      <c r="P23" s="9"/>
    </row>
    <row r="24" spans="1:16" ht="15">
      <c r="A24" s="12"/>
      <c r="B24" s="42">
        <v>572</v>
      </c>
      <c r="C24" s="19" t="s">
        <v>63</v>
      </c>
      <c r="D24" s="43">
        <v>147276</v>
      </c>
      <c r="E24" s="43">
        <v>0</v>
      </c>
      <c r="F24" s="43">
        <v>0</v>
      </c>
      <c r="G24" s="43">
        <v>44580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191856</v>
      </c>
      <c r="O24" s="44">
        <f t="shared" si="2"/>
        <v>37.08078855817549</v>
      </c>
      <c r="P24" s="9"/>
    </row>
    <row r="25" spans="1:16" ht="15.75">
      <c r="A25" s="26" t="s">
        <v>64</v>
      </c>
      <c r="B25" s="27"/>
      <c r="C25" s="28"/>
      <c r="D25" s="29">
        <f aca="true" t="shared" si="9" ref="D25:M25">SUM(D26:D26)</f>
        <v>125000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61575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186575</v>
      </c>
      <c r="O25" s="41">
        <f t="shared" si="2"/>
        <v>36.06010823347507</v>
      </c>
      <c r="P25" s="9"/>
    </row>
    <row r="26" spans="1:16" ht="15.75" thickBot="1">
      <c r="A26" s="12"/>
      <c r="B26" s="42">
        <v>581</v>
      </c>
      <c r="C26" s="19" t="s">
        <v>65</v>
      </c>
      <c r="D26" s="43">
        <v>125000</v>
      </c>
      <c r="E26" s="43">
        <v>0</v>
      </c>
      <c r="F26" s="43">
        <v>0</v>
      </c>
      <c r="G26" s="43">
        <v>0</v>
      </c>
      <c r="H26" s="43">
        <v>0</v>
      </c>
      <c r="I26" s="43">
        <v>61575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186575</v>
      </c>
      <c r="O26" s="44">
        <f t="shared" si="2"/>
        <v>36.06010823347507</v>
      </c>
      <c r="P26" s="9"/>
    </row>
    <row r="27" spans="1:119" ht="16.5" thickBot="1">
      <c r="A27" s="13" t="s">
        <v>10</v>
      </c>
      <c r="B27" s="21"/>
      <c r="C27" s="20"/>
      <c r="D27" s="14">
        <f aca="true" t="shared" si="10" ref="D27:M27">SUM(D5,D12,D14,D17,D19,D21,D23,D25)</f>
        <v>2301896</v>
      </c>
      <c r="E27" s="14">
        <f t="shared" si="10"/>
        <v>0</v>
      </c>
      <c r="F27" s="14">
        <f t="shared" si="10"/>
        <v>0</v>
      </c>
      <c r="G27" s="14">
        <f t="shared" si="10"/>
        <v>426665</v>
      </c>
      <c r="H27" s="14">
        <f t="shared" si="10"/>
        <v>0</v>
      </c>
      <c r="I27" s="14">
        <f t="shared" si="10"/>
        <v>533885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3262446</v>
      </c>
      <c r="O27" s="35">
        <f t="shared" si="2"/>
        <v>630.5461925009664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78</v>
      </c>
      <c r="M29" s="93"/>
      <c r="N29" s="93"/>
      <c r="O29" s="39">
        <v>5174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1471270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1471270</v>
      </c>
      <c r="O5" s="30">
        <f aca="true" t="shared" si="2" ref="O5:O27">(N5/O$29)</f>
        <v>282.1227229146692</v>
      </c>
      <c r="P5" s="6"/>
    </row>
    <row r="6" spans="1:16" ht="15">
      <c r="A6" s="12"/>
      <c r="B6" s="42">
        <v>511</v>
      </c>
      <c r="C6" s="19" t="s">
        <v>19</v>
      </c>
      <c r="D6" s="43">
        <v>75295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75295</v>
      </c>
      <c r="O6" s="44">
        <f t="shared" si="2"/>
        <v>14.438159156279962</v>
      </c>
      <c r="P6" s="9"/>
    </row>
    <row r="7" spans="1:16" ht="15">
      <c r="A7" s="12"/>
      <c r="B7" s="42">
        <v>512</v>
      </c>
      <c r="C7" s="19" t="s">
        <v>20</v>
      </c>
      <c r="D7" s="43">
        <v>271810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271810</v>
      </c>
      <c r="O7" s="44">
        <f t="shared" si="2"/>
        <v>52.12080536912752</v>
      </c>
      <c r="P7" s="9"/>
    </row>
    <row r="8" spans="1:16" ht="15">
      <c r="A8" s="12"/>
      <c r="B8" s="42">
        <v>513</v>
      </c>
      <c r="C8" s="19" t="s">
        <v>21</v>
      </c>
      <c r="D8" s="43">
        <v>171069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171069</v>
      </c>
      <c r="O8" s="44">
        <f t="shared" si="2"/>
        <v>32.8032598274209</v>
      </c>
      <c r="P8" s="9"/>
    </row>
    <row r="9" spans="1:16" ht="15">
      <c r="A9" s="12"/>
      <c r="B9" s="42">
        <v>514</v>
      </c>
      <c r="C9" s="19" t="s">
        <v>22</v>
      </c>
      <c r="D9" s="43">
        <v>62304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62304</v>
      </c>
      <c r="O9" s="44">
        <f t="shared" si="2"/>
        <v>11.947075743048897</v>
      </c>
      <c r="P9" s="9"/>
    </row>
    <row r="10" spans="1:16" ht="15">
      <c r="A10" s="12"/>
      <c r="B10" s="42">
        <v>515</v>
      </c>
      <c r="C10" s="19" t="s">
        <v>23</v>
      </c>
      <c r="D10" s="43">
        <v>178536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178536</v>
      </c>
      <c r="O10" s="44">
        <f t="shared" si="2"/>
        <v>34.23509108341323</v>
      </c>
      <c r="P10" s="9"/>
    </row>
    <row r="11" spans="1:16" ht="15">
      <c r="A11" s="12"/>
      <c r="B11" s="42">
        <v>519</v>
      </c>
      <c r="C11" s="19" t="s">
        <v>59</v>
      </c>
      <c r="D11" s="43">
        <v>712256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712256</v>
      </c>
      <c r="O11" s="44">
        <f t="shared" si="2"/>
        <v>136.57833173537873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181271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181271</v>
      </c>
      <c r="O12" s="41">
        <f t="shared" si="2"/>
        <v>34.75953978906999</v>
      </c>
      <c r="P12" s="10"/>
    </row>
    <row r="13" spans="1:16" ht="15">
      <c r="A13" s="12"/>
      <c r="B13" s="42">
        <v>521</v>
      </c>
      <c r="C13" s="19" t="s">
        <v>27</v>
      </c>
      <c r="D13" s="43">
        <v>181271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181271</v>
      </c>
      <c r="O13" s="44">
        <f t="shared" si="2"/>
        <v>34.75953978906999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452778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452778</v>
      </c>
      <c r="O14" s="41">
        <f t="shared" si="2"/>
        <v>86.82224352828379</v>
      </c>
      <c r="P14" s="10"/>
    </row>
    <row r="15" spans="1:16" ht="15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440383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440383</v>
      </c>
      <c r="O15" s="44">
        <f t="shared" si="2"/>
        <v>84.44544582933845</v>
      </c>
      <c r="P15" s="9"/>
    </row>
    <row r="16" spans="1:16" ht="15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12395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12395</v>
      </c>
      <c r="O16" s="44">
        <f t="shared" si="2"/>
        <v>2.37679769894535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502201</v>
      </c>
      <c r="E17" s="29">
        <f t="shared" si="5"/>
        <v>0</v>
      </c>
      <c r="F17" s="29">
        <f t="shared" si="5"/>
        <v>0</v>
      </c>
      <c r="G17" s="29">
        <f t="shared" si="5"/>
        <v>1283589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1785790</v>
      </c>
      <c r="O17" s="41">
        <f t="shared" si="2"/>
        <v>342.4333652924257</v>
      </c>
      <c r="P17" s="10"/>
    </row>
    <row r="18" spans="1:16" ht="15">
      <c r="A18" s="12"/>
      <c r="B18" s="42">
        <v>541</v>
      </c>
      <c r="C18" s="19" t="s">
        <v>62</v>
      </c>
      <c r="D18" s="43">
        <v>502201</v>
      </c>
      <c r="E18" s="43">
        <v>0</v>
      </c>
      <c r="F18" s="43">
        <v>0</v>
      </c>
      <c r="G18" s="43">
        <v>1283589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1785790</v>
      </c>
      <c r="O18" s="44">
        <f t="shared" si="2"/>
        <v>342.4333652924257</v>
      </c>
      <c r="P18" s="9"/>
    </row>
    <row r="19" spans="1:16" ht="15.75">
      <c r="A19" s="26" t="s">
        <v>74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5277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5277</v>
      </c>
      <c r="O19" s="41">
        <f t="shared" si="2"/>
        <v>1.011888782358581</v>
      </c>
      <c r="P19" s="10"/>
    </row>
    <row r="20" spans="1:16" ht="15">
      <c r="A20" s="90"/>
      <c r="B20" s="91">
        <v>559</v>
      </c>
      <c r="C20" s="92" t="s">
        <v>75</v>
      </c>
      <c r="D20" s="43">
        <v>0</v>
      </c>
      <c r="E20" s="43">
        <v>0</v>
      </c>
      <c r="F20" s="43">
        <v>0</v>
      </c>
      <c r="G20" s="43">
        <v>5277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5277</v>
      </c>
      <c r="O20" s="44">
        <f t="shared" si="2"/>
        <v>1.011888782358581</v>
      </c>
      <c r="P20" s="9"/>
    </row>
    <row r="21" spans="1:16" ht="15.75">
      <c r="A21" s="26" t="s">
        <v>42</v>
      </c>
      <c r="B21" s="27"/>
      <c r="C21" s="28"/>
      <c r="D21" s="29">
        <f aca="true" t="shared" si="7" ref="D21:M21">SUM(D22:D22)</f>
        <v>16882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16882</v>
      </c>
      <c r="O21" s="41">
        <f t="shared" si="2"/>
        <v>3.2372003835091085</v>
      </c>
      <c r="P21" s="10"/>
    </row>
    <row r="22" spans="1:16" ht="15">
      <c r="A22" s="12"/>
      <c r="B22" s="42">
        <v>569</v>
      </c>
      <c r="C22" s="19" t="s">
        <v>43</v>
      </c>
      <c r="D22" s="43">
        <v>16882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16882</v>
      </c>
      <c r="O22" s="44">
        <f t="shared" si="2"/>
        <v>3.2372003835091085</v>
      </c>
      <c r="P22" s="9"/>
    </row>
    <row r="23" spans="1:16" ht="15.75">
      <c r="A23" s="26" t="s">
        <v>32</v>
      </c>
      <c r="B23" s="27"/>
      <c r="C23" s="28"/>
      <c r="D23" s="29">
        <f aca="true" t="shared" si="8" ref="D23:M23">SUM(D24:D24)</f>
        <v>79899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79899</v>
      </c>
      <c r="O23" s="41">
        <f t="shared" si="2"/>
        <v>15.320997123681687</v>
      </c>
      <c r="P23" s="9"/>
    </row>
    <row r="24" spans="1:16" ht="15">
      <c r="A24" s="12"/>
      <c r="B24" s="42">
        <v>572</v>
      </c>
      <c r="C24" s="19" t="s">
        <v>63</v>
      </c>
      <c r="D24" s="43">
        <v>79899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79899</v>
      </c>
      <c r="O24" s="44">
        <f t="shared" si="2"/>
        <v>15.320997123681687</v>
      </c>
      <c r="P24" s="9"/>
    </row>
    <row r="25" spans="1:16" ht="15.75">
      <c r="A25" s="26" t="s">
        <v>64</v>
      </c>
      <c r="B25" s="27"/>
      <c r="C25" s="28"/>
      <c r="D25" s="29">
        <f aca="true" t="shared" si="9" ref="D25:M25">SUM(D26:D26)</f>
        <v>409968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59900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469868</v>
      </c>
      <c r="O25" s="41">
        <f t="shared" si="2"/>
        <v>90.0993288590604</v>
      </c>
      <c r="P25" s="9"/>
    </row>
    <row r="26" spans="1:16" ht="15.75" thickBot="1">
      <c r="A26" s="12"/>
      <c r="B26" s="42">
        <v>581</v>
      </c>
      <c r="C26" s="19" t="s">
        <v>65</v>
      </c>
      <c r="D26" s="43">
        <v>409968</v>
      </c>
      <c r="E26" s="43">
        <v>0</v>
      </c>
      <c r="F26" s="43">
        <v>0</v>
      </c>
      <c r="G26" s="43">
        <v>0</v>
      </c>
      <c r="H26" s="43">
        <v>0</v>
      </c>
      <c r="I26" s="43">
        <v>59900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469868</v>
      </c>
      <c r="O26" s="44">
        <f t="shared" si="2"/>
        <v>90.0993288590604</v>
      </c>
      <c r="P26" s="9"/>
    </row>
    <row r="27" spans="1:119" ht="16.5" thickBot="1">
      <c r="A27" s="13" t="s">
        <v>10</v>
      </c>
      <c r="B27" s="21"/>
      <c r="C27" s="20"/>
      <c r="D27" s="14">
        <f aca="true" t="shared" si="10" ref="D27:M27">SUM(D5,D12,D14,D17,D19,D21,D23,D25)</f>
        <v>2661491</v>
      </c>
      <c r="E27" s="14">
        <f t="shared" si="10"/>
        <v>0</v>
      </c>
      <c r="F27" s="14">
        <f t="shared" si="10"/>
        <v>0</v>
      </c>
      <c r="G27" s="14">
        <f t="shared" si="10"/>
        <v>1288866</v>
      </c>
      <c r="H27" s="14">
        <f t="shared" si="10"/>
        <v>0</v>
      </c>
      <c r="I27" s="14">
        <f t="shared" si="10"/>
        <v>512678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4463035</v>
      </c>
      <c r="O27" s="35">
        <f t="shared" si="2"/>
        <v>855.8072866730585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5215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984734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984734</v>
      </c>
      <c r="O5" s="30">
        <f aca="true" t="shared" si="2" ref="O5:O25">(N5/O$27)</f>
        <v>186.04458719062913</v>
      </c>
      <c r="P5" s="6"/>
    </row>
    <row r="6" spans="1:16" ht="15">
      <c r="A6" s="12"/>
      <c r="B6" s="42">
        <v>511</v>
      </c>
      <c r="C6" s="19" t="s">
        <v>19</v>
      </c>
      <c r="D6" s="43">
        <v>63305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63305</v>
      </c>
      <c r="O6" s="44">
        <f t="shared" si="2"/>
        <v>11.960136028717173</v>
      </c>
      <c r="P6" s="9"/>
    </row>
    <row r="7" spans="1:16" ht="15">
      <c r="A7" s="12"/>
      <c r="B7" s="42">
        <v>512</v>
      </c>
      <c r="C7" s="19" t="s">
        <v>20</v>
      </c>
      <c r="D7" s="43">
        <v>228696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228696</v>
      </c>
      <c r="O7" s="44">
        <f t="shared" si="2"/>
        <v>43.207254864915924</v>
      </c>
      <c r="P7" s="9"/>
    </row>
    <row r="8" spans="1:16" ht="15">
      <c r="A8" s="12"/>
      <c r="B8" s="42">
        <v>513</v>
      </c>
      <c r="C8" s="19" t="s">
        <v>21</v>
      </c>
      <c r="D8" s="43">
        <v>169185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169185</v>
      </c>
      <c r="O8" s="44">
        <f t="shared" si="2"/>
        <v>31.96391460419422</v>
      </c>
      <c r="P8" s="9"/>
    </row>
    <row r="9" spans="1:16" ht="15">
      <c r="A9" s="12"/>
      <c r="B9" s="42">
        <v>514</v>
      </c>
      <c r="C9" s="19" t="s">
        <v>22</v>
      </c>
      <c r="D9" s="43">
        <v>63668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63668</v>
      </c>
      <c r="O9" s="44">
        <f t="shared" si="2"/>
        <v>12.028717173625543</v>
      </c>
      <c r="P9" s="9"/>
    </row>
    <row r="10" spans="1:16" ht="15">
      <c r="A10" s="12"/>
      <c r="B10" s="42">
        <v>515</v>
      </c>
      <c r="C10" s="19" t="s">
        <v>23</v>
      </c>
      <c r="D10" s="43">
        <v>220536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220536</v>
      </c>
      <c r="O10" s="44">
        <f t="shared" si="2"/>
        <v>41.6655960702815</v>
      </c>
      <c r="P10" s="9"/>
    </row>
    <row r="11" spans="1:16" ht="15">
      <c r="A11" s="12"/>
      <c r="B11" s="42">
        <v>519</v>
      </c>
      <c r="C11" s="19" t="s">
        <v>59</v>
      </c>
      <c r="D11" s="43">
        <v>239344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239344</v>
      </c>
      <c r="O11" s="44">
        <f t="shared" si="2"/>
        <v>45.21896844889476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176806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176806</v>
      </c>
      <c r="O12" s="41">
        <f t="shared" si="2"/>
        <v>33.40374078972228</v>
      </c>
      <c r="P12" s="10"/>
    </row>
    <row r="13" spans="1:16" ht="15">
      <c r="A13" s="12"/>
      <c r="B13" s="42">
        <v>521</v>
      </c>
      <c r="C13" s="19" t="s">
        <v>27</v>
      </c>
      <c r="D13" s="43">
        <v>176806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176806</v>
      </c>
      <c r="O13" s="44">
        <f t="shared" si="2"/>
        <v>33.40374078972228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353041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353041</v>
      </c>
      <c r="O14" s="41">
        <f t="shared" si="2"/>
        <v>66.6996032495749</v>
      </c>
      <c r="P14" s="10"/>
    </row>
    <row r="15" spans="1:16" ht="15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338184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338184</v>
      </c>
      <c r="O15" s="44">
        <f t="shared" si="2"/>
        <v>63.892688456451914</v>
      </c>
      <c r="P15" s="9"/>
    </row>
    <row r="16" spans="1:16" ht="15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14857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14857</v>
      </c>
      <c r="O16" s="44">
        <f t="shared" si="2"/>
        <v>2.8069147931229925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449899</v>
      </c>
      <c r="E17" s="29">
        <f t="shared" si="5"/>
        <v>0</v>
      </c>
      <c r="F17" s="29">
        <f t="shared" si="5"/>
        <v>0</v>
      </c>
      <c r="G17" s="29">
        <f t="shared" si="5"/>
        <v>314310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764209</v>
      </c>
      <c r="O17" s="41">
        <f t="shared" si="2"/>
        <v>144.38106933686</v>
      </c>
      <c r="P17" s="10"/>
    </row>
    <row r="18" spans="1:16" ht="15">
      <c r="A18" s="12"/>
      <c r="B18" s="42">
        <v>541</v>
      </c>
      <c r="C18" s="19" t="s">
        <v>62</v>
      </c>
      <c r="D18" s="43">
        <v>449899</v>
      </c>
      <c r="E18" s="43">
        <v>0</v>
      </c>
      <c r="F18" s="43">
        <v>0</v>
      </c>
      <c r="G18" s="43">
        <v>314310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764209</v>
      </c>
      <c r="O18" s="44">
        <f t="shared" si="2"/>
        <v>144.38106933686</v>
      </c>
      <c r="P18" s="9"/>
    </row>
    <row r="19" spans="1:16" ht="15.75">
      <c r="A19" s="26" t="s">
        <v>42</v>
      </c>
      <c r="B19" s="27"/>
      <c r="C19" s="28"/>
      <c r="D19" s="29">
        <f aca="true" t="shared" si="6" ref="D19:M19">SUM(D20:D20)</f>
        <v>16464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16464</v>
      </c>
      <c r="O19" s="41">
        <f t="shared" si="2"/>
        <v>3.1105233327035706</v>
      </c>
      <c r="P19" s="10"/>
    </row>
    <row r="20" spans="1:16" ht="15">
      <c r="A20" s="12"/>
      <c r="B20" s="42">
        <v>569</v>
      </c>
      <c r="C20" s="19" t="s">
        <v>43</v>
      </c>
      <c r="D20" s="43">
        <v>16464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16464</v>
      </c>
      <c r="O20" s="44">
        <f t="shared" si="2"/>
        <v>3.1105233327035706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68942</v>
      </c>
      <c r="E21" s="29">
        <f t="shared" si="7"/>
        <v>0</v>
      </c>
      <c r="F21" s="29">
        <f t="shared" si="7"/>
        <v>0</v>
      </c>
      <c r="G21" s="29">
        <f t="shared" si="7"/>
        <v>5550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74492</v>
      </c>
      <c r="O21" s="41">
        <f t="shared" si="2"/>
        <v>14.07368222180238</v>
      </c>
      <c r="P21" s="9"/>
    </row>
    <row r="22" spans="1:16" ht="15">
      <c r="A22" s="12"/>
      <c r="B22" s="42">
        <v>572</v>
      </c>
      <c r="C22" s="19" t="s">
        <v>63</v>
      </c>
      <c r="D22" s="43">
        <v>68942</v>
      </c>
      <c r="E22" s="43">
        <v>0</v>
      </c>
      <c r="F22" s="43">
        <v>0</v>
      </c>
      <c r="G22" s="43">
        <v>5550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74492</v>
      </c>
      <c r="O22" s="44">
        <f t="shared" si="2"/>
        <v>14.07368222180238</v>
      </c>
      <c r="P22" s="9"/>
    </row>
    <row r="23" spans="1:16" ht="15.75">
      <c r="A23" s="26" t="s">
        <v>64</v>
      </c>
      <c r="B23" s="27"/>
      <c r="C23" s="28"/>
      <c r="D23" s="29">
        <f aca="true" t="shared" si="8" ref="D23:M23">SUM(D24:D24)</f>
        <v>81921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59765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141686</v>
      </c>
      <c r="O23" s="41">
        <f t="shared" si="2"/>
        <v>26.768562252030986</v>
      </c>
      <c r="P23" s="9"/>
    </row>
    <row r="24" spans="1:16" ht="15.75" thickBot="1">
      <c r="A24" s="12"/>
      <c r="B24" s="42">
        <v>581</v>
      </c>
      <c r="C24" s="19" t="s">
        <v>65</v>
      </c>
      <c r="D24" s="43">
        <v>81921</v>
      </c>
      <c r="E24" s="43">
        <v>0</v>
      </c>
      <c r="F24" s="43">
        <v>0</v>
      </c>
      <c r="G24" s="43">
        <v>0</v>
      </c>
      <c r="H24" s="43">
        <v>0</v>
      </c>
      <c r="I24" s="43">
        <v>59765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141686</v>
      </c>
      <c r="O24" s="44">
        <f t="shared" si="2"/>
        <v>26.768562252030986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1778766</v>
      </c>
      <c r="E25" s="14">
        <f aca="true" t="shared" si="9" ref="E25:M25">SUM(E5,E12,E14,E17,E19,E21,E23)</f>
        <v>0</v>
      </c>
      <c r="F25" s="14">
        <f t="shared" si="9"/>
        <v>0</v>
      </c>
      <c r="G25" s="14">
        <f t="shared" si="9"/>
        <v>319860</v>
      </c>
      <c r="H25" s="14">
        <f t="shared" si="9"/>
        <v>0</v>
      </c>
      <c r="I25" s="14">
        <f t="shared" si="9"/>
        <v>412806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2511432</v>
      </c>
      <c r="O25" s="35">
        <f t="shared" si="2"/>
        <v>474.48176837332323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72</v>
      </c>
      <c r="M27" s="93"/>
      <c r="N27" s="93"/>
      <c r="O27" s="39">
        <v>5293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967050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967050</v>
      </c>
      <c r="O5" s="30">
        <f aca="true" t="shared" si="2" ref="O5:O23">(N5/O$25)</f>
        <v>187.74024461269656</v>
      </c>
      <c r="P5" s="6"/>
    </row>
    <row r="6" spans="1:16" ht="15">
      <c r="A6" s="12"/>
      <c r="B6" s="42">
        <v>511</v>
      </c>
      <c r="C6" s="19" t="s">
        <v>19</v>
      </c>
      <c r="D6" s="43">
        <v>96323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96323</v>
      </c>
      <c r="O6" s="44">
        <f t="shared" si="2"/>
        <v>18.699864104057465</v>
      </c>
      <c r="P6" s="9"/>
    </row>
    <row r="7" spans="1:16" ht="15">
      <c r="A7" s="12"/>
      <c r="B7" s="42">
        <v>512</v>
      </c>
      <c r="C7" s="19" t="s">
        <v>20</v>
      </c>
      <c r="D7" s="43">
        <v>214195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214195</v>
      </c>
      <c r="O7" s="44">
        <f t="shared" si="2"/>
        <v>41.58318773053776</v>
      </c>
      <c r="P7" s="9"/>
    </row>
    <row r="8" spans="1:16" ht="15">
      <c r="A8" s="12"/>
      <c r="B8" s="42">
        <v>513</v>
      </c>
      <c r="C8" s="19" t="s">
        <v>21</v>
      </c>
      <c r="D8" s="43">
        <v>175971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175971</v>
      </c>
      <c r="O8" s="44">
        <f t="shared" si="2"/>
        <v>34.16249271986022</v>
      </c>
      <c r="P8" s="9"/>
    </row>
    <row r="9" spans="1:16" ht="15">
      <c r="A9" s="12"/>
      <c r="B9" s="42">
        <v>514</v>
      </c>
      <c r="C9" s="19" t="s">
        <v>22</v>
      </c>
      <c r="D9" s="43">
        <v>65432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65432</v>
      </c>
      <c r="O9" s="44">
        <f t="shared" si="2"/>
        <v>12.702776159968938</v>
      </c>
      <c r="P9" s="9"/>
    </row>
    <row r="10" spans="1:16" ht="15">
      <c r="A10" s="12"/>
      <c r="B10" s="42">
        <v>515</v>
      </c>
      <c r="C10" s="19" t="s">
        <v>23</v>
      </c>
      <c r="D10" s="43">
        <v>184909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184909</v>
      </c>
      <c r="O10" s="44">
        <f t="shared" si="2"/>
        <v>35.897689768976896</v>
      </c>
      <c r="P10" s="9"/>
    </row>
    <row r="11" spans="1:16" ht="15">
      <c r="A11" s="12"/>
      <c r="B11" s="42">
        <v>519</v>
      </c>
      <c r="C11" s="19" t="s">
        <v>59</v>
      </c>
      <c r="D11" s="43">
        <v>230220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230220</v>
      </c>
      <c r="O11" s="44">
        <f t="shared" si="2"/>
        <v>44.69423412929528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174329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174329</v>
      </c>
      <c r="O12" s="41">
        <f t="shared" si="2"/>
        <v>33.843719666084255</v>
      </c>
      <c r="P12" s="10"/>
    </row>
    <row r="13" spans="1:16" ht="15">
      <c r="A13" s="12"/>
      <c r="B13" s="42">
        <v>521</v>
      </c>
      <c r="C13" s="19" t="s">
        <v>27</v>
      </c>
      <c r="D13" s="43">
        <v>174329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174329</v>
      </c>
      <c r="O13" s="44">
        <f t="shared" si="2"/>
        <v>33.843719666084255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373899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373899</v>
      </c>
      <c r="O14" s="41">
        <f t="shared" si="2"/>
        <v>72.58765288293536</v>
      </c>
      <c r="P14" s="10"/>
    </row>
    <row r="15" spans="1:16" ht="15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342735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342735</v>
      </c>
      <c r="O15" s="44">
        <f t="shared" si="2"/>
        <v>66.537565521258</v>
      </c>
      <c r="P15" s="9"/>
    </row>
    <row r="16" spans="1:16" ht="15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31164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31164</v>
      </c>
      <c r="O16" s="44">
        <f t="shared" si="2"/>
        <v>6.0500873616773445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481821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481821</v>
      </c>
      <c r="O17" s="41">
        <f t="shared" si="2"/>
        <v>93.5393127548049</v>
      </c>
      <c r="P17" s="10"/>
    </row>
    <row r="18" spans="1:16" ht="15">
      <c r="A18" s="12"/>
      <c r="B18" s="42">
        <v>541</v>
      </c>
      <c r="C18" s="19" t="s">
        <v>62</v>
      </c>
      <c r="D18" s="43">
        <v>481821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481821</v>
      </c>
      <c r="O18" s="44">
        <f t="shared" si="2"/>
        <v>93.5393127548049</v>
      </c>
      <c r="P18" s="9"/>
    </row>
    <row r="19" spans="1:16" ht="15.75">
      <c r="A19" s="26" t="s">
        <v>42</v>
      </c>
      <c r="B19" s="27"/>
      <c r="C19" s="28"/>
      <c r="D19" s="29">
        <f aca="true" t="shared" si="6" ref="D19:M19">SUM(D20:D20)</f>
        <v>14648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14648</v>
      </c>
      <c r="O19" s="41">
        <f t="shared" si="2"/>
        <v>2.8437196660842554</v>
      </c>
      <c r="P19" s="10"/>
    </row>
    <row r="20" spans="1:16" ht="15">
      <c r="A20" s="12"/>
      <c r="B20" s="42">
        <v>569</v>
      </c>
      <c r="C20" s="19" t="s">
        <v>43</v>
      </c>
      <c r="D20" s="43">
        <v>14648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14648</v>
      </c>
      <c r="O20" s="44">
        <f t="shared" si="2"/>
        <v>2.8437196660842554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63978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63978</v>
      </c>
      <c r="O21" s="41">
        <f t="shared" si="2"/>
        <v>12.420500873616774</v>
      </c>
      <c r="P21" s="9"/>
    </row>
    <row r="22" spans="1:16" ht="15.75" thickBot="1">
      <c r="A22" s="12"/>
      <c r="B22" s="42">
        <v>572</v>
      </c>
      <c r="C22" s="19" t="s">
        <v>63</v>
      </c>
      <c r="D22" s="43">
        <v>63978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63978</v>
      </c>
      <c r="O22" s="44">
        <f t="shared" si="2"/>
        <v>12.420500873616774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1701826</v>
      </c>
      <c r="E23" s="14">
        <f aca="true" t="shared" si="8" ref="E23:M23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373899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2075725</v>
      </c>
      <c r="O23" s="35">
        <f t="shared" si="2"/>
        <v>402.9751504562221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68</v>
      </c>
      <c r="M25" s="93"/>
      <c r="N25" s="93"/>
      <c r="O25" s="39">
        <v>5151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922339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6">SUM(D5:M5)</f>
        <v>922339</v>
      </c>
      <c r="O5" s="58">
        <f aca="true" t="shared" si="2" ref="O5:O26">(N5/O$28)</f>
        <v>188.30930992241733</v>
      </c>
      <c r="P5" s="59"/>
    </row>
    <row r="6" spans="1:16" ht="15">
      <c r="A6" s="61"/>
      <c r="B6" s="62">
        <v>511</v>
      </c>
      <c r="C6" s="63" t="s">
        <v>19</v>
      </c>
      <c r="D6" s="64">
        <v>81547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81547</v>
      </c>
      <c r="O6" s="65">
        <f t="shared" si="2"/>
        <v>16.649040424663127</v>
      </c>
      <c r="P6" s="66"/>
    </row>
    <row r="7" spans="1:16" ht="15">
      <c r="A7" s="61"/>
      <c r="B7" s="62">
        <v>512</v>
      </c>
      <c r="C7" s="63" t="s">
        <v>20</v>
      </c>
      <c r="D7" s="64">
        <v>305892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305892</v>
      </c>
      <c r="O7" s="65">
        <f t="shared" si="2"/>
        <v>62.45242956308697</v>
      </c>
      <c r="P7" s="66"/>
    </row>
    <row r="8" spans="1:16" ht="15">
      <c r="A8" s="61"/>
      <c r="B8" s="62">
        <v>513</v>
      </c>
      <c r="C8" s="63" t="s">
        <v>21</v>
      </c>
      <c r="D8" s="64">
        <v>168036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168036</v>
      </c>
      <c r="O8" s="65">
        <f t="shared" si="2"/>
        <v>34.3070641077991</v>
      </c>
      <c r="P8" s="66"/>
    </row>
    <row r="9" spans="1:16" ht="15">
      <c r="A9" s="61"/>
      <c r="B9" s="62">
        <v>514</v>
      </c>
      <c r="C9" s="63" t="s">
        <v>22</v>
      </c>
      <c r="D9" s="64">
        <v>68367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68367</v>
      </c>
      <c r="O9" s="65">
        <f t="shared" si="2"/>
        <v>13.958146182115149</v>
      </c>
      <c r="P9" s="66"/>
    </row>
    <row r="10" spans="1:16" ht="15">
      <c r="A10" s="61"/>
      <c r="B10" s="62">
        <v>515</v>
      </c>
      <c r="C10" s="63" t="s">
        <v>23</v>
      </c>
      <c r="D10" s="64">
        <v>69037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69037</v>
      </c>
      <c r="O10" s="65">
        <f t="shared" si="2"/>
        <v>14.094936708860759</v>
      </c>
      <c r="P10" s="66"/>
    </row>
    <row r="11" spans="1:16" ht="15">
      <c r="A11" s="61"/>
      <c r="B11" s="62">
        <v>519</v>
      </c>
      <c r="C11" s="63" t="s">
        <v>59</v>
      </c>
      <c r="D11" s="64">
        <v>229460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229460</v>
      </c>
      <c r="O11" s="65">
        <f t="shared" si="2"/>
        <v>46.8476929358922</v>
      </c>
      <c r="P11" s="66"/>
    </row>
    <row r="12" spans="1:16" ht="15.75">
      <c r="A12" s="67" t="s">
        <v>26</v>
      </c>
      <c r="B12" s="68"/>
      <c r="C12" s="69"/>
      <c r="D12" s="70">
        <f aca="true" t="shared" si="3" ref="D12:M12">SUM(D13:D13)</f>
        <v>175810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175810</v>
      </c>
      <c r="O12" s="72">
        <f t="shared" si="2"/>
        <v>35.89424254797877</v>
      </c>
      <c r="P12" s="73"/>
    </row>
    <row r="13" spans="1:16" ht="15">
      <c r="A13" s="61"/>
      <c r="B13" s="62">
        <v>521</v>
      </c>
      <c r="C13" s="63" t="s">
        <v>27</v>
      </c>
      <c r="D13" s="64">
        <v>175810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175810</v>
      </c>
      <c r="O13" s="65">
        <f t="shared" si="2"/>
        <v>35.89424254797877</v>
      </c>
      <c r="P13" s="66"/>
    </row>
    <row r="14" spans="1:16" ht="15.75">
      <c r="A14" s="67" t="s">
        <v>28</v>
      </c>
      <c r="B14" s="68"/>
      <c r="C14" s="69"/>
      <c r="D14" s="70">
        <f aca="true" t="shared" si="4" ref="D14:M14">SUM(D15:D17)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811944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811944</v>
      </c>
      <c r="O14" s="72">
        <f t="shared" si="2"/>
        <v>165.77051857901185</v>
      </c>
      <c r="P14" s="73"/>
    </row>
    <row r="15" spans="1:16" ht="15">
      <c r="A15" s="61"/>
      <c r="B15" s="62">
        <v>534</v>
      </c>
      <c r="C15" s="63" t="s">
        <v>60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331330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331330</v>
      </c>
      <c r="O15" s="65">
        <f t="shared" si="2"/>
        <v>67.64597795018375</v>
      </c>
      <c r="P15" s="66"/>
    </row>
    <row r="16" spans="1:16" ht="15">
      <c r="A16" s="61"/>
      <c r="B16" s="62">
        <v>535</v>
      </c>
      <c r="C16" s="63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461295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461295</v>
      </c>
      <c r="O16" s="65">
        <f t="shared" si="2"/>
        <v>94.1802776643528</v>
      </c>
      <c r="P16" s="66"/>
    </row>
    <row r="17" spans="1:16" ht="15">
      <c r="A17" s="61"/>
      <c r="B17" s="62">
        <v>536</v>
      </c>
      <c r="C17" s="63" t="s">
        <v>61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19319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19319</v>
      </c>
      <c r="O17" s="65">
        <f t="shared" si="2"/>
        <v>3.9442629644752962</v>
      </c>
      <c r="P17" s="66"/>
    </row>
    <row r="18" spans="1:16" ht="15.75">
      <c r="A18" s="67" t="s">
        <v>40</v>
      </c>
      <c r="B18" s="68"/>
      <c r="C18" s="69"/>
      <c r="D18" s="70">
        <f aca="true" t="shared" si="5" ref="D18:M18">SUM(D19:D19)</f>
        <v>465274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465274</v>
      </c>
      <c r="O18" s="72">
        <f t="shared" si="2"/>
        <v>94.99265006124949</v>
      </c>
      <c r="P18" s="73"/>
    </row>
    <row r="19" spans="1:16" ht="15">
      <c r="A19" s="61"/>
      <c r="B19" s="62">
        <v>541</v>
      </c>
      <c r="C19" s="63" t="s">
        <v>62</v>
      </c>
      <c r="D19" s="64">
        <v>465274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465274</v>
      </c>
      <c r="O19" s="65">
        <f t="shared" si="2"/>
        <v>94.99265006124949</v>
      </c>
      <c r="P19" s="66"/>
    </row>
    <row r="20" spans="1:16" ht="15.75">
      <c r="A20" s="67" t="s">
        <v>42</v>
      </c>
      <c r="B20" s="68"/>
      <c r="C20" s="69"/>
      <c r="D20" s="70">
        <f aca="true" t="shared" si="6" ref="D20:M20">SUM(D21:D21)</f>
        <v>13992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13992</v>
      </c>
      <c r="O20" s="72">
        <f t="shared" si="2"/>
        <v>2.856676194365047</v>
      </c>
      <c r="P20" s="73"/>
    </row>
    <row r="21" spans="1:16" ht="15">
      <c r="A21" s="61"/>
      <c r="B21" s="62">
        <v>569</v>
      </c>
      <c r="C21" s="63" t="s">
        <v>43</v>
      </c>
      <c r="D21" s="64">
        <v>13992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13992</v>
      </c>
      <c r="O21" s="65">
        <f t="shared" si="2"/>
        <v>2.856676194365047</v>
      </c>
      <c r="P21" s="66"/>
    </row>
    <row r="22" spans="1:16" ht="15.75">
      <c r="A22" s="67" t="s">
        <v>32</v>
      </c>
      <c r="B22" s="68"/>
      <c r="C22" s="69"/>
      <c r="D22" s="70">
        <f aca="true" t="shared" si="7" ref="D22:M22">SUM(D23:D23)</f>
        <v>59185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59185</v>
      </c>
      <c r="O22" s="72">
        <f t="shared" si="2"/>
        <v>12.08350347080441</v>
      </c>
      <c r="P22" s="66"/>
    </row>
    <row r="23" spans="1:16" ht="15">
      <c r="A23" s="61"/>
      <c r="B23" s="62">
        <v>572</v>
      </c>
      <c r="C23" s="63" t="s">
        <v>63</v>
      </c>
      <c r="D23" s="64">
        <v>59185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59185</v>
      </c>
      <c r="O23" s="65">
        <f t="shared" si="2"/>
        <v>12.08350347080441</v>
      </c>
      <c r="P23" s="66"/>
    </row>
    <row r="24" spans="1:16" ht="15.75">
      <c r="A24" s="67" t="s">
        <v>64</v>
      </c>
      <c r="B24" s="68"/>
      <c r="C24" s="69"/>
      <c r="D24" s="70">
        <f aca="true" t="shared" si="8" ref="D24:M24">SUM(D25:D25)</f>
        <v>0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40000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1"/>
        <v>40000</v>
      </c>
      <c r="O24" s="72">
        <f t="shared" si="2"/>
        <v>8.166598611678236</v>
      </c>
      <c r="P24" s="66"/>
    </row>
    <row r="25" spans="1:16" ht="15.75" thickBot="1">
      <c r="A25" s="61"/>
      <c r="B25" s="62">
        <v>581</v>
      </c>
      <c r="C25" s="63" t="s">
        <v>65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40000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40000</v>
      </c>
      <c r="O25" s="65">
        <f t="shared" si="2"/>
        <v>8.166598611678236</v>
      </c>
      <c r="P25" s="66"/>
    </row>
    <row r="26" spans="1:119" ht="16.5" thickBot="1">
      <c r="A26" s="74" t="s">
        <v>10</v>
      </c>
      <c r="B26" s="75"/>
      <c r="C26" s="76"/>
      <c r="D26" s="77">
        <f>SUM(D5,D12,D14,D18,D20,D22,D24)</f>
        <v>1636600</v>
      </c>
      <c r="E26" s="77">
        <f aca="true" t="shared" si="9" ref="E26:M26">SUM(E5,E12,E14,E18,E20,E22,E24)</f>
        <v>0</v>
      </c>
      <c r="F26" s="77">
        <f t="shared" si="9"/>
        <v>0</v>
      </c>
      <c r="G26" s="77">
        <f t="shared" si="9"/>
        <v>0</v>
      </c>
      <c r="H26" s="77">
        <f t="shared" si="9"/>
        <v>0</v>
      </c>
      <c r="I26" s="77">
        <f t="shared" si="9"/>
        <v>851944</v>
      </c>
      <c r="J26" s="77">
        <f t="shared" si="9"/>
        <v>0</v>
      </c>
      <c r="K26" s="77">
        <f t="shared" si="9"/>
        <v>0</v>
      </c>
      <c r="L26" s="77">
        <f t="shared" si="9"/>
        <v>0</v>
      </c>
      <c r="M26" s="77">
        <f t="shared" si="9"/>
        <v>0</v>
      </c>
      <c r="N26" s="77">
        <f t="shared" si="1"/>
        <v>2488544</v>
      </c>
      <c r="O26" s="78">
        <f t="shared" si="2"/>
        <v>508.0734993875051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5" ht="15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15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66</v>
      </c>
      <c r="M28" s="117"/>
      <c r="N28" s="117"/>
      <c r="O28" s="88">
        <v>4898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1070743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1070743</v>
      </c>
      <c r="O5" s="30">
        <f aca="true" t="shared" si="2" ref="O5:O25">(N5/O$27)</f>
        <v>226.90040262767536</v>
      </c>
      <c r="P5" s="6"/>
    </row>
    <row r="6" spans="1:16" ht="15">
      <c r="A6" s="12"/>
      <c r="B6" s="42">
        <v>511</v>
      </c>
      <c r="C6" s="19" t="s">
        <v>19</v>
      </c>
      <c r="D6" s="43">
        <v>69372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69372</v>
      </c>
      <c r="O6" s="44">
        <f t="shared" si="2"/>
        <v>14.70057215511761</v>
      </c>
      <c r="P6" s="9"/>
    </row>
    <row r="7" spans="1:16" ht="15">
      <c r="A7" s="12"/>
      <c r="B7" s="42">
        <v>512</v>
      </c>
      <c r="C7" s="19" t="s">
        <v>20</v>
      </c>
      <c r="D7" s="43">
        <v>277107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277107</v>
      </c>
      <c r="O7" s="44">
        <f t="shared" si="2"/>
        <v>58.72155117609663</v>
      </c>
      <c r="P7" s="9"/>
    </row>
    <row r="8" spans="1:16" ht="15">
      <c r="A8" s="12"/>
      <c r="B8" s="42">
        <v>513</v>
      </c>
      <c r="C8" s="19" t="s">
        <v>21</v>
      </c>
      <c r="D8" s="43">
        <v>152594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152594</v>
      </c>
      <c r="O8" s="44">
        <f t="shared" si="2"/>
        <v>32.33608815426997</v>
      </c>
      <c r="P8" s="9"/>
    </row>
    <row r="9" spans="1:16" ht="15">
      <c r="A9" s="12"/>
      <c r="B9" s="42">
        <v>514</v>
      </c>
      <c r="C9" s="19" t="s">
        <v>22</v>
      </c>
      <c r="D9" s="43">
        <v>60603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60603</v>
      </c>
      <c r="O9" s="44">
        <f t="shared" si="2"/>
        <v>12.842339478703115</v>
      </c>
      <c r="P9" s="9"/>
    </row>
    <row r="10" spans="1:16" ht="15">
      <c r="A10" s="12"/>
      <c r="B10" s="42">
        <v>515</v>
      </c>
      <c r="C10" s="19" t="s">
        <v>23</v>
      </c>
      <c r="D10" s="43">
        <v>173115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173115</v>
      </c>
      <c r="O10" s="44">
        <f t="shared" si="2"/>
        <v>36.68467895740623</v>
      </c>
      <c r="P10" s="9"/>
    </row>
    <row r="11" spans="1:16" ht="15">
      <c r="A11" s="12"/>
      <c r="B11" s="42">
        <v>519</v>
      </c>
      <c r="C11" s="19" t="s">
        <v>25</v>
      </c>
      <c r="D11" s="43">
        <v>337952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337952</v>
      </c>
      <c r="O11" s="44">
        <f t="shared" si="2"/>
        <v>71.6151727060818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SUM(D13:D13)</f>
        <v>179171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179171</v>
      </c>
      <c r="O12" s="41">
        <f t="shared" si="2"/>
        <v>37.968001695274424</v>
      </c>
      <c r="P12" s="10"/>
    </row>
    <row r="13" spans="1:16" ht="15">
      <c r="A13" s="12"/>
      <c r="B13" s="42">
        <v>521</v>
      </c>
      <c r="C13" s="19" t="s">
        <v>27</v>
      </c>
      <c r="D13" s="43">
        <v>179171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179171</v>
      </c>
      <c r="O13" s="44">
        <f t="shared" si="2"/>
        <v>37.968001695274424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349823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349823</v>
      </c>
      <c r="O14" s="41">
        <f t="shared" si="2"/>
        <v>74.13074803983895</v>
      </c>
      <c r="P14" s="10"/>
    </row>
    <row r="15" spans="1:16" ht="15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325564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325564</v>
      </c>
      <c r="O15" s="44">
        <f t="shared" si="2"/>
        <v>68.99004026276754</v>
      </c>
      <c r="P15" s="9"/>
    </row>
    <row r="16" spans="1:16" ht="15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24259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24259</v>
      </c>
      <c r="O16" s="44">
        <f t="shared" si="2"/>
        <v>5.140707777071413</v>
      </c>
      <c r="P16" s="9"/>
    </row>
    <row r="17" spans="1:16" ht="15.75">
      <c r="A17" s="26" t="s">
        <v>40</v>
      </c>
      <c r="B17" s="27"/>
      <c r="C17" s="28"/>
      <c r="D17" s="29">
        <f aca="true" t="shared" si="5" ref="D17:M17">SUM(D18:D18)</f>
        <v>490364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490364</v>
      </c>
      <c r="O17" s="41">
        <f t="shared" si="2"/>
        <v>103.91269336723882</v>
      </c>
      <c r="P17" s="10"/>
    </row>
    <row r="18" spans="1:16" ht="15">
      <c r="A18" s="12"/>
      <c r="B18" s="42">
        <v>541</v>
      </c>
      <c r="C18" s="19" t="s">
        <v>41</v>
      </c>
      <c r="D18" s="43">
        <v>490364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490364</v>
      </c>
      <c r="O18" s="44">
        <f t="shared" si="2"/>
        <v>103.91269336723882</v>
      </c>
      <c r="P18" s="9"/>
    </row>
    <row r="19" spans="1:16" ht="15.75">
      <c r="A19" s="26" t="s">
        <v>42</v>
      </c>
      <c r="B19" s="27"/>
      <c r="C19" s="28"/>
      <c r="D19" s="29">
        <f aca="true" t="shared" si="6" ref="D19:M19">SUM(D20:D20)</f>
        <v>13614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13614</v>
      </c>
      <c r="O19" s="41">
        <f t="shared" si="2"/>
        <v>2.884933248569612</v>
      </c>
      <c r="P19" s="10"/>
    </row>
    <row r="20" spans="1:16" ht="15">
      <c r="A20" s="12"/>
      <c r="B20" s="42">
        <v>569</v>
      </c>
      <c r="C20" s="19" t="s">
        <v>43</v>
      </c>
      <c r="D20" s="43">
        <v>13614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13614</v>
      </c>
      <c r="O20" s="44">
        <f t="shared" si="2"/>
        <v>2.884933248569612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50007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50007</v>
      </c>
      <c r="O21" s="41">
        <f t="shared" si="2"/>
        <v>10.596948506039416</v>
      </c>
      <c r="P21" s="9"/>
    </row>
    <row r="22" spans="1:16" ht="15">
      <c r="A22" s="12"/>
      <c r="B22" s="42">
        <v>572</v>
      </c>
      <c r="C22" s="19" t="s">
        <v>33</v>
      </c>
      <c r="D22" s="43">
        <v>50007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50007</v>
      </c>
      <c r="O22" s="44">
        <f t="shared" si="2"/>
        <v>10.596948506039416</v>
      </c>
      <c r="P22" s="9"/>
    </row>
    <row r="23" spans="1:16" ht="15.75">
      <c r="A23" s="26" t="s">
        <v>35</v>
      </c>
      <c r="B23" s="27"/>
      <c r="C23" s="28"/>
      <c r="D23" s="29">
        <f aca="true" t="shared" si="8" ref="D23:M23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128500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128500</v>
      </c>
      <c r="O23" s="41">
        <f t="shared" si="2"/>
        <v>27.230345412163594</v>
      </c>
      <c r="P23" s="9"/>
    </row>
    <row r="24" spans="1:16" ht="15.75" thickBot="1">
      <c r="A24" s="12"/>
      <c r="B24" s="42">
        <v>581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128500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128500</v>
      </c>
      <c r="O24" s="44">
        <f t="shared" si="2"/>
        <v>27.230345412163594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1803899</v>
      </c>
      <c r="E25" s="14">
        <f aca="true" t="shared" si="9" ref="E25:M25">SUM(E5,E12,E14,E17,E19,E21,E23)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478323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2282222</v>
      </c>
      <c r="O25" s="35">
        <f t="shared" si="2"/>
        <v>483.62407289680016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51</v>
      </c>
      <c r="M27" s="93"/>
      <c r="N27" s="93"/>
      <c r="O27" s="39">
        <v>4719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2022-07-06T19:58:44Z</cp:lastPrinted>
  <dcterms:created xsi:type="dcterms:W3CDTF">2000-08-31T21:26:31Z</dcterms:created>
  <dcterms:modified xsi:type="dcterms:W3CDTF">2022-07-06T20:05:34Z</dcterms:modified>
  <cp:category/>
  <cp:version/>
  <cp:contentType/>
  <cp:contentStatus/>
</cp:coreProperties>
</file>