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'2007'!$A$1:$O$25</definedName>
    <definedName name="_xlnm.Print_Area" localSheetId="14">'2008'!$A$1:$O$28</definedName>
    <definedName name="_xlnm.Print_Area" localSheetId="13">'2009'!$A$1:$O$25</definedName>
    <definedName name="_xlnm.Print_Area" localSheetId="12">'2010'!$A$1:$O$27</definedName>
    <definedName name="_xlnm.Print_Area" localSheetId="11">'2011'!$A$1:$O$28</definedName>
    <definedName name="_xlnm.Print_Area" localSheetId="10">'2012'!$A$1:$O$26</definedName>
    <definedName name="_xlnm.Print_Area" localSheetId="9">'2013'!$A$1:$O$24</definedName>
    <definedName name="_xlnm.Print_Area" localSheetId="8">'2014'!$A$1:$O$26</definedName>
    <definedName name="_xlnm.Print_Area" localSheetId="7">'2015'!$A$1:$O$24</definedName>
    <definedName name="_xlnm.Print_Area" localSheetId="6">'2016'!$A$1:$O$26</definedName>
    <definedName name="_xlnm.Print_Area" localSheetId="5">'2017'!$A$1:$O$26</definedName>
    <definedName name="_xlnm.Print_Area" localSheetId="4">'2018'!$A$1:$O$26</definedName>
    <definedName name="_xlnm.Print_Area" localSheetId="3">'2019'!$A$1:$O$26</definedName>
    <definedName name="_xlnm.Print_Area" localSheetId="2">'2020'!$A$1:$O$26</definedName>
    <definedName name="_xlnm.Print_Area" localSheetId="1">'2021'!$A$1:$P$26</definedName>
    <definedName name="_xlnm.Print_Area" localSheetId="0">'2022'!$A$1:$P$26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8" l="1"/>
  <c r="F22" i="48"/>
  <c r="G22" i="48"/>
  <c r="H22" i="48"/>
  <c r="I22" i="48"/>
  <c r="J22" i="48"/>
  <c r="K22" i="48"/>
  <c r="L22" i="48"/>
  <c r="M22" i="48"/>
  <c r="N22" i="48"/>
  <c r="D22" i="48"/>
  <c r="O21" i="48" l="1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0" i="48" l="1"/>
  <c r="P20" i="48" s="1"/>
  <c r="O16" i="48"/>
  <c r="P16" i="48" s="1"/>
  <c r="O18" i="48"/>
  <c r="P18" i="48" s="1"/>
  <c r="O14" i="48"/>
  <c r="P14" i="48" s="1"/>
  <c r="O11" i="48"/>
  <c r="P11" i="48" s="1"/>
  <c r="O7" i="48"/>
  <c r="P7" i="48" s="1"/>
  <c r="O5" i="48"/>
  <c r="P5" i="48" s="1"/>
  <c r="L22" i="47"/>
  <c r="O21" i="47"/>
  <c r="P21" i="47" s="1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/>
  <c r="N18" i="47"/>
  <c r="M18" i="47"/>
  <c r="L18" i="47"/>
  <c r="K18" i="47"/>
  <c r="J18" i="47"/>
  <c r="I18" i="47"/>
  <c r="O18" i="47" s="1"/>
  <c r="P18" i="47" s="1"/>
  <c r="H18" i="47"/>
  <c r="G18" i="47"/>
  <c r="F18" i="47"/>
  <c r="E18" i="47"/>
  <c r="D18" i="47"/>
  <c r="O17" i="47"/>
  <c r="P17" i="47" s="1"/>
  <c r="N16" i="47"/>
  <c r="M16" i="47"/>
  <c r="L16" i="47"/>
  <c r="K16" i="47"/>
  <c r="J16" i="47"/>
  <c r="O16" i="47" s="1"/>
  <c r="P16" i="47" s="1"/>
  <c r="I16" i="47"/>
  <c r="H16" i="47"/>
  <c r="G16" i="47"/>
  <c r="F16" i="47"/>
  <c r="F22" i="47" s="1"/>
  <c r="E16" i="47"/>
  <c r="D16" i="47"/>
  <c r="O15" i="47"/>
  <c r="P15" i="47"/>
  <c r="N14" i="47"/>
  <c r="M14" i="47"/>
  <c r="L14" i="47"/>
  <c r="K14" i="47"/>
  <c r="O14" i="47" s="1"/>
  <c r="P14" i="47" s="1"/>
  <c r="J14" i="47"/>
  <c r="I14" i="47"/>
  <c r="H14" i="47"/>
  <c r="G14" i="47"/>
  <c r="F14" i="47"/>
  <c r="E14" i="47"/>
  <c r="D14" i="47"/>
  <c r="O13" i="47"/>
  <c r="P13" i="47" s="1"/>
  <c r="O12" i="47"/>
  <c r="P12" i="47"/>
  <c r="N11" i="47"/>
  <c r="O11" i="47" s="1"/>
  <c r="P11" i="47" s="1"/>
  <c r="M11" i="47"/>
  <c r="L11" i="47"/>
  <c r="K11" i="47"/>
  <c r="K22" i="47" s="1"/>
  <c r="J11" i="47"/>
  <c r="I11" i="47"/>
  <c r="H11" i="47"/>
  <c r="G11" i="47"/>
  <c r="F11" i="47"/>
  <c r="E11" i="47"/>
  <c r="D11" i="47"/>
  <c r="O10" i="47"/>
  <c r="P10" i="47"/>
  <c r="O9" i="47"/>
  <c r="P9" i="47" s="1"/>
  <c r="O8" i="47"/>
  <c r="P8" i="47" s="1"/>
  <c r="N7" i="47"/>
  <c r="M7" i="47"/>
  <c r="M22" i="47" s="1"/>
  <c r="L7" i="47"/>
  <c r="K7" i="47"/>
  <c r="J7" i="47"/>
  <c r="I7" i="47"/>
  <c r="H7" i="47"/>
  <c r="G7" i="47"/>
  <c r="O7" i="47" s="1"/>
  <c r="P7" i="47" s="1"/>
  <c r="F7" i="47"/>
  <c r="E7" i="47"/>
  <c r="D7" i="47"/>
  <c r="D22" i="47" s="1"/>
  <c r="O6" i="47"/>
  <c r="P6" i="47" s="1"/>
  <c r="N5" i="47"/>
  <c r="N22" i="47" s="1"/>
  <c r="M5" i="47"/>
  <c r="L5" i="47"/>
  <c r="K5" i="47"/>
  <c r="J5" i="47"/>
  <c r="J22" i="47" s="1"/>
  <c r="I5" i="47"/>
  <c r="I22" i="47" s="1"/>
  <c r="H5" i="47"/>
  <c r="H22" i="47" s="1"/>
  <c r="G5" i="47"/>
  <c r="G22" i="47" s="1"/>
  <c r="F5" i="47"/>
  <c r="E5" i="47"/>
  <c r="E22" i="47" s="1"/>
  <c r="D5" i="47"/>
  <c r="K22" i="46"/>
  <c r="L22" i="46"/>
  <c r="N21" i="46"/>
  <c r="O21" i="46" s="1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 s="1"/>
  <c r="M18" i="46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 s="1"/>
  <c r="M16" i="46"/>
  <c r="L16" i="46"/>
  <c r="K16" i="46"/>
  <c r="J16" i="46"/>
  <c r="I16" i="46"/>
  <c r="H16" i="46"/>
  <c r="G16" i="46"/>
  <c r="F16" i="46"/>
  <c r="N16" i="46" s="1"/>
  <c r="O16" i="46" s="1"/>
  <c r="E16" i="46"/>
  <c r="D16" i="46"/>
  <c r="N15" i="46"/>
  <c r="O15" i="46" s="1"/>
  <c r="M14" i="46"/>
  <c r="L14" i="46"/>
  <c r="K14" i="46"/>
  <c r="J14" i="46"/>
  <c r="I14" i="46"/>
  <c r="H14" i="46"/>
  <c r="G14" i="46"/>
  <c r="F14" i="46"/>
  <c r="N14" i="46" s="1"/>
  <c r="O14" i="46" s="1"/>
  <c r="E14" i="46"/>
  <c r="D14" i="46"/>
  <c r="N13" i="46"/>
  <c r="O13" i="46" s="1"/>
  <c r="N12" i="46"/>
  <c r="O12" i="46"/>
  <c r="M11" i="46"/>
  <c r="L11" i="46"/>
  <c r="K11" i="46"/>
  <c r="J11" i="46"/>
  <c r="I11" i="46"/>
  <c r="H11" i="46"/>
  <c r="N11" i="46" s="1"/>
  <c r="O11" i="46" s="1"/>
  <c r="G11" i="46"/>
  <c r="F11" i="46"/>
  <c r="E11" i="46"/>
  <c r="D11" i="46"/>
  <c r="N10" i="46"/>
  <c r="O10" i="46"/>
  <c r="N9" i="46"/>
  <c r="O9" i="46"/>
  <c r="N8" i="46"/>
  <c r="O8" i="46" s="1"/>
  <c r="M7" i="46"/>
  <c r="L7" i="46"/>
  <c r="N7" i="46" s="1"/>
  <c r="O7" i="46" s="1"/>
  <c r="K7" i="46"/>
  <c r="J7" i="46"/>
  <c r="I7" i="46"/>
  <c r="H7" i="46"/>
  <c r="G7" i="46"/>
  <c r="F7" i="46"/>
  <c r="E7" i="46"/>
  <c r="D7" i="46"/>
  <c r="N6" i="46"/>
  <c r="O6" i="46" s="1"/>
  <c r="M5" i="46"/>
  <c r="M22" i="46" s="1"/>
  <c r="L5" i="46"/>
  <c r="N5" i="46" s="1"/>
  <c r="O5" i="46" s="1"/>
  <c r="K5" i="46"/>
  <c r="J5" i="46"/>
  <c r="J22" i="46" s="1"/>
  <c r="I5" i="46"/>
  <c r="I22" i="46" s="1"/>
  <c r="H5" i="46"/>
  <c r="H22" i="46" s="1"/>
  <c r="G5" i="46"/>
  <c r="G22" i="46" s="1"/>
  <c r="F5" i="46"/>
  <c r="F22" i="46" s="1"/>
  <c r="E5" i="46"/>
  <c r="E22" i="46" s="1"/>
  <c r="D5" i="46"/>
  <c r="D22" i="46" s="1"/>
  <c r="N22" i="46" s="1"/>
  <c r="O22" i="46" s="1"/>
  <c r="G22" i="45"/>
  <c r="H22" i="45"/>
  <c r="N21" i="45"/>
  <c r="O21" i="45"/>
  <c r="M20" i="45"/>
  <c r="L20" i="45"/>
  <c r="K20" i="45"/>
  <c r="J20" i="45"/>
  <c r="N20" i="45" s="1"/>
  <c r="O20" i="45" s="1"/>
  <c r="I20" i="45"/>
  <c r="H20" i="45"/>
  <c r="G20" i="45"/>
  <c r="F20" i="45"/>
  <c r="E20" i="45"/>
  <c r="D20" i="45"/>
  <c r="N19" i="45"/>
  <c r="O19" i="45"/>
  <c r="M18" i="45"/>
  <c r="L18" i="45"/>
  <c r="K18" i="45"/>
  <c r="J18" i="45"/>
  <c r="N18" i="45" s="1"/>
  <c r="O18" i="45" s="1"/>
  <c r="I18" i="45"/>
  <c r="H18" i="45"/>
  <c r="G18" i="45"/>
  <c r="F18" i="45"/>
  <c r="E18" i="45"/>
  <c r="D18" i="45"/>
  <c r="N17" i="45"/>
  <c r="O17" i="45"/>
  <c r="M16" i="45"/>
  <c r="L16" i="45"/>
  <c r="K16" i="45"/>
  <c r="J16" i="45"/>
  <c r="N16" i="45" s="1"/>
  <c r="O16" i="45" s="1"/>
  <c r="I16" i="45"/>
  <c r="H16" i="45"/>
  <c r="G16" i="45"/>
  <c r="F16" i="45"/>
  <c r="E16" i="45"/>
  <c r="D16" i="45"/>
  <c r="N15" i="45"/>
  <c r="O15" i="45"/>
  <c r="M14" i="45"/>
  <c r="L14" i="45"/>
  <c r="K14" i="45"/>
  <c r="K22" i="45" s="1"/>
  <c r="J14" i="45"/>
  <c r="N14" i="45" s="1"/>
  <c r="O14" i="45" s="1"/>
  <c r="I14" i="45"/>
  <c r="H14" i="45"/>
  <c r="G14" i="45"/>
  <c r="F14" i="45"/>
  <c r="E14" i="45"/>
  <c r="D14" i="45"/>
  <c r="N13" i="45"/>
  <c r="O13" i="45"/>
  <c r="N12" i="45"/>
  <c r="O12" i="45" s="1"/>
  <c r="M11" i="45"/>
  <c r="L11" i="45"/>
  <c r="N11" i="45" s="1"/>
  <c r="O11" i="45" s="1"/>
  <c r="K11" i="45"/>
  <c r="J11" i="45"/>
  <c r="I11" i="45"/>
  <c r="I22" i="45" s="1"/>
  <c r="H11" i="45"/>
  <c r="G11" i="45"/>
  <c r="F11" i="45"/>
  <c r="E11" i="45"/>
  <c r="D11" i="45"/>
  <c r="N10" i="45"/>
  <c r="O10" i="45" s="1"/>
  <c r="N9" i="45"/>
  <c r="O9" i="45"/>
  <c r="N8" i="45"/>
  <c r="O8" i="45" s="1"/>
  <c r="M7" i="45"/>
  <c r="L7" i="45"/>
  <c r="K7" i="45"/>
  <c r="J7" i="45"/>
  <c r="I7" i="45"/>
  <c r="H7" i="45"/>
  <c r="G7" i="45"/>
  <c r="F7" i="45"/>
  <c r="E7" i="45"/>
  <c r="D7" i="45"/>
  <c r="N7" i="45" s="1"/>
  <c r="O7" i="45" s="1"/>
  <c r="N6" i="45"/>
  <c r="O6" i="45" s="1"/>
  <c r="M5" i="45"/>
  <c r="M22" i="45" s="1"/>
  <c r="L5" i="45"/>
  <c r="L22" i="45" s="1"/>
  <c r="K5" i="45"/>
  <c r="J5" i="45"/>
  <c r="J22" i="45" s="1"/>
  <c r="I5" i="45"/>
  <c r="H5" i="45"/>
  <c r="G5" i="45"/>
  <c r="F5" i="45"/>
  <c r="F22" i="45" s="1"/>
  <c r="E5" i="45"/>
  <c r="E22" i="45" s="1"/>
  <c r="D5" i="45"/>
  <c r="D22" i="45" s="1"/>
  <c r="G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M11" i="44"/>
  <c r="L11" i="44"/>
  <c r="K11" i="44"/>
  <c r="J11" i="44"/>
  <c r="J22" i="44" s="1"/>
  <c r="I11" i="44"/>
  <c r="H11" i="44"/>
  <c r="G11" i="44"/>
  <c r="F11" i="44"/>
  <c r="E11" i="44"/>
  <c r="D11" i="44"/>
  <c r="N11" i="44" s="1"/>
  <c r="O11" i="44" s="1"/>
  <c r="N10" i="44"/>
  <c r="O10" i="44" s="1"/>
  <c r="N9" i="44"/>
  <c r="O9" i="44" s="1"/>
  <c r="N8" i="44"/>
  <c r="O8" i="44"/>
  <c r="M7" i="44"/>
  <c r="L7" i="44"/>
  <c r="K7" i="44"/>
  <c r="J7" i="44"/>
  <c r="I7" i="44"/>
  <c r="H7" i="44"/>
  <c r="N7" i="44" s="1"/>
  <c r="O7" i="44" s="1"/>
  <c r="G7" i="44"/>
  <c r="F7" i="44"/>
  <c r="E7" i="44"/>
  <c r="D7" i="44"/>
  <c r="N6" i="44"/>
  <c r="O6" i="44"/>
  <c r="M5" i="44"/>
  <c r="M22" i="44" s="1"/>
  <c r="L5" i="44"/>
  <c r="L22" i="44" s="1"/>
  <c r="K5" i="44"/>
  <c r="K22" i="44" s="1"/>
  <c r="J5" i="44"/>
  <c r="I5" i="44"/>
  <c r="I22" i="44" s="1"/>
  <c r="H5" i="44"/>
  <c r="N5" i="44" s="1"/>
  <c r="O5" i="44" s="1"/>
  <c r="G5" i="44"/>
  <c r="F5" i="44"/>
  <c r="F22" i="44" s="1"/>
  <c r="E5" i="44"/>
  <c r="E22" i="44" s="1"/>
  <c r="D5" i="44"/>
  <c r="D22" i="44" s="1"/>
  <c r="K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N16" i="43" s="1"/>
  <c r="O16" i="43" s="1"/>
  <c r="E16" i="43"/>
  <c r="D16" i="43"/>
  <c r="N15" i="43"/>
  <c r="O15" i="43" s="1"/>
  <c r="M14" i="43"/>
  <c r="L14" i="43"/>
  <c r="K14" i="43"/>
  <c r="J14" i="43"/>
  <c r="I14" i="43"/>
  <c r="H14" i="43"/>
  <c r="G14" i="43"/>
  <c r="F14" i="43"/>
  <c r="N14" i="43" s="1"/>
  <c r="O14" i="43" s="1"/>
  <c r="E14" i="43"/>
  <c r="D14" i="43"/>
  <c r="N13" i="43"/>
  <c r="O13" i="43" s="1"/>
  <c r="N12" i="43"/>
  <c r="O12" i="43"/>
  <c r="M11" i="43"/>
  <c r="L11" i="43"/>
  <c r="K11" i="43"/>
  <c r="J11" i="43"/>
  <c r="I11" i="43"/>
  <c r="H11" i="43"/>
  <c r="N11" i="43" s="1"/>
  <c r="O11" i="43" s="1"/>
  <c r="G11" i="43"/>
  <c r="F11" i="43"/>
  <c r="E11" i="43"/>
  <c r="D11" i="43"/>
  <c r="N10" i="43"/>
  <c r="O10" i="43"/>
  <c r="N9" i="43"/>
  <c r="O9" i="43"/>
  <c r="N8" i="43"/>
  <c r="O8" i="43" s="1"/>
  <c r="M7" i="43"/>
  <c r="L7" i="43"/>
  <c r="N7" i="43" s="1"/>
  <c r="O7" i="43" s="1"/>
  <c r="K7" i="43"/>
  <c r="J7" i="43"/>
  <c r="I7" i="43"/>
  <c r="H7" i="43"/>
  <c r="G7" i="43"/>
  <c r="F7" i="43"/>
  <c r="E7" i="43"/>
  <c r="D7" i="43"/>
  <c r="N6" i="43"/>
  <c r="O6" i="43" s="1"/>
  <c r="M5" i="43"/>
  <c r="M22" i="43" s="1"/>
  <c r="L5" i="43"/>
  <c r="N5" i="43" s="1"/>
  <c r="O5" i="43" s="1"/>
  <c r="K5" i="43"/>
  <c r="J5" i="43"/>
  <c r="J22" i="43" s="1"/>
  <c r="I5" i="43"/>
  <c r="I22" i="43" s="1"/>
  <c r="H5" i="43"/>
  <c r="H22" i="43" s="1"/>
  <c r="G5" i="43"/>
  <c r="G22" i="43" s="1"/>
  <c r="F5" i="43"/>
  <c r="F22" i="43" s="1"/>
  <c r="E5" i="43"/>
  <c r="E22" i="43" s="1"/>
  <c r="D5" i="43"/>
  <c r="D22" i="43" s="1"/>
  <c r="G22" i="42"/>
  <c r="H22" i="42"/>
  <c r="N21" i="42"/>
  <c r="O21" i="42"/>
  <c r="M20" i="42"/>
  <c r="L20" i="42"/>
  <c r="K20" i="42"/>
  <c r="J20" i="42"/>
  <c r="N20" i="42" s="1"/>
  <c r="O20" i="42" s="1"/>
  <c r="I20" i="42"/>
  <c r="H20" i="42"/>
  <c r="G20" i="42"/>
  <c r="F20" i="42"/>
  <c r="E20" i="42"/>
  <c r="D20" i="42"/>
  <c r="N19" i="42"/>
  <c r="O19" i="42"/>
  <c r="M18" i="42"/>
  <c r="L18" i="42"/>
  <c r="K18" i="42"/>
  <c r="J18" i="42"/>
  <c r="N18" i="42" s="1"/>
  <c r="O18" i="42" s="1"/>
  <c r="I18" i="42"/>
  <c r="H18" i="42"/>
  <c r="G18" i="42"/>
  <c r="F18" i="42"/>
  <c r="E18" i="42"/>
  <c r="D18" i="42"/>
  <c r="N17" i="42"/>
  <c r="O17" i="42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/>
  <c r="M14" i="42"/>
  <c r="L14" i="42"/>
  <c r="K14" i="42"/>
  <c r="K22" i="42" s="1"/>
  <c r="J14" i="42"/>
  <c r="N14" i="42" s="1"/>
  <c r="O14" i="42" s="1"/>
  <c r="I14" i="42"/>
  <c r="H14" i="42"/>
  <c r="G14" i="42"/>
  <c r="F14" i="42"/>
  <c r="E14" i="42"/>
  <c r="D14" i="42"/>
  <c r="N13" i="42"/>
  <c r="O13" i="42"/>
  <c r="N12" i="42"/>
  <c r="O12" i="42" s="1"/>
  <c r="M11" i="42"/>
  <c r="L11" i="42"/>
  <c r="N11" i="42" s="1"/>
  <c r="O11" i="42" s="1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M7" i="42"/>
  <c r="L7" i="42"/>
  <c r="K7" i="42"/>
  <c r="J7" i="42"/>
  <c r="I7" i="42"/>
  <c r="H7" i="42"/>
  <c r="G7" i="42"/>
  <c r="F7" i="42"/>
  <c r="E7" i="42"/>
  <c r="D7" i="42"/>
  <c r="N7" i="42" s="1"/>
  <c r="O7" i="42" s="1"/>
  <c r="N6" i="42"/>
  <c r="O6" i="42" s="1"/>
  <c r="M5" i="42"/>
  <c r="M22" i="42" s="1"/>
  <c r="L5" i="42"/>
  <c r="L22" i="42" s="1"/>
  <c r="K5" i="42"/>
  <c r="J5" i="42"/>
  <c r="J22" i="42" s="1"/>
  <c r="I5" i="42"/>
  <c r="I22" i="42" s="1"/>
  <c r="H5" i="42"/>
  <c r="G5" i="42"/>
  <c r="F5" i="42"/>
  <c r="F22" i="42" s="1"/>
  <c r="E5" i="42"/>
  <c r="E22" i="42" s="1"/>
  <c r="D5" i="42"/>
  <c r="D22" i="42" s="1"/>
  <c r="N22" i="42" s="1"/>
  <c r="O22" i="42" s="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M15" i="41"/>
  <c r="L15" i="41"/>
  <c r="K15" i="41"/>
  <c r="J15" i="41"/>
  <c r="I15" i="41"/>
  <c r="H15" i="41"/>
  <c r="H21" i="41" s="1"/>
  <c r="G15" i="41"/>
  <c r="F15" i="41"/>
  <c r="E15" i="41"/>
  <c r="D15" i="4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N11" i="41" s="1"/>
  <c r="O11" i="41" s="1"/>
  <c r="E11" i="41"/>
  <c r="D11" i="41"/>
  <c r="N10" i="41"/>
  <c r="O10" i="41" s="1"/>
  <c r="N9" i="41"/>
  <c r="O9" i="41"/>
  <c r="N8" i="41"/>
  <c r="O8" i="41" s="1"/>
  <c r="M7" i="41"/>
  <c r="L7" i="41"/>
  <c r="K7" i="41"/>
  <c r="J7" i="41"/>
  <c r="N7" i="41" s="1"/>
  <c r="O7" i="41" s="1"/>
  <c r="I7" i="41"/>
  <c r="H7" i="41"/>
  <c r="G7" i="41"/>
  <c r="F7" i="41"/>
  <c r="E7" i="41"/>
  <c r="D7" i="41"/>
  <c r="N6" i="41"/>
  <c r="O6" i="41" s="1"/>
  <c r="M5" i="41"/>
  <c r="M21" i="41" s="1"/>
  <c r="L5" i="41"/>
  <c r="L21" i="41" s="1"/>
  <c r="K5" i="41"/>
  <c r="K21" i="41" s="1"/>
  <c r="J5" i="41"/>
  <c r="N5" i="41" s="1"/>
  <c r="O5" i="41" s="1"/>
  <c r="I5" i="41"/>
  <c r="I21" i="41" s="1"/>
  <c r="H5" i="41"/>
  <c r="G5" i="41"/>
  <c r="G21" i="41" s="1"/>
  <c r="F5" i="41"/>
  <c r="F21" i="41" s="1"/>
  <c r="E5" i="41"/>
  <c r="E21" i="41" s="1"/>
  <c r="D5" i="41"/>
  <c r="D21" i="41" s="1"/>
  <c r="J20" i="40"/>
  <c r="M20" i="40"/>
  <c r="N19" i="40"/>
  <c r="O19" i="40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/>
  <c r="M16" i="40"/>
  <c r="L16" i="40"/>
  <c r="K16" i="40"/>
  <c r="J16" i="40"/>
  <c r="I16" i="40"/>
  <c r="H16" i="40"/>
  <c r="N16" i="40" s="1"/>
  <c r="O16" i="40" s="1"/>
  <c r="G16" i="40"/>
  <c r="F16" i="40"/>
  <c r="E16" i="40"/>
  <c r="D16" i="40"/>
  <c r="N15" i="40"/>
  <c r="O15" i="40"/>
  <c r="M14" i="40"/>
  <c r="L14" i="40"/>
  <c r="K14" i="40"/>
  <c r="J14" i="40"/>
  <c r="I14" i="40"/>
  <c r="I20" i="40" s="1"/>
  <c r="H14" i="40"/>
  <c r="N14" i="40" s="1"/>
  <c r="O14" i="40" s="1"/>
  <c r="G14" i="40"/>
  <c r="F14" i="40"/>
  <c r="E14" i="40"/>
  <c r="D14" i="40"/>
  <c r="N13" i="40"/>
  <c r="O13" i="40"/>
  <c r="N12" i="40"/>
  <c r="O12" i="40" s="1"/>
  <c r="M11" i="40"/>
  <c r="L11" i="40"/>
  <c r="K11" i="40"/>
  <c r="J11" i="40"/>
  <c r="N11" i="40" s="1"/>
  <c r="O11" i="40" s="1"/>
  <c r="I11" i="40"/>
  <c r="H11" i="40"/>
  <c r="G11" i="40"/>
  <c r="F11" i="40"/>
  <c r="E11" i="40"/>
  <c r="D11" i="40"/>
  <c r="D20" i="40" s="1"/>
  <c r="N10" i="40"/>
  <c r="O10" i="40" s="1"/>
  <c r="N9" i="40"/>
  <c r="O9" i="40" s="1"/>
  <c r="N8" i="40"/>
  <c r="O8" i="40"/>
  <c r="M7" i="40"/>
  <c r="L7" i="40"/>
  <c r="K7" i="40"/>
  <c r="J7" i="40"/>
  <c r="I7" i="40"/>
  <c r="H7" i="40"/>
  <c r="G7" i="40"/>
  <c r="F7" i="40"/>
  <c r="E7" i="40"/>
  <c r="D7" i="40"/>
  <c r="N6" i="40"/>
  <c r="O6" i="40"/>
  <c r="M5" i="40"/>
  <c r="L5" i="40"/>
  <c r="L20" i="40" s="1"/>
  <c r="K5" i="40"/>
  <c r="K20" i="40" s="1"/>
  <c r="J5" i="40"/>
  <c r="I5" i="40"/>
  <c r="H5" i="40"/>
  <c r="H20" i="40" s="1"/>
  <c r="G5" i="40"/>
  <c r="G20" i="40" s="1"/>
  <c r="F5" i="40"/>
  <c r="F20" i="40" s="1"/>
  <c r="E5" i="40"/>
  <c r="E20" i="40" s="1"/>
  <c r="D5" i="40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M18" i="39"/>
  <c r="L18" i="39"/>
  <c r="K18" i="39"/>
  <c r="J18" i="39"/>
  <c r="I18" i="39"/>
  <c r="H18" i="39"/>
  <c r="G18" i="39"/>
  <c r="F18" i="39"/>
  <c r="N18" i="39"/>
  <c r="O18" i="39"/>
  <c r="E18" i="39"/>
  <c r="D18" i="39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6" i="39" s="1"/>
  <c r="O16" i="39" s="1"/>
  <c r="N15" i="39"/>
  <c r="O15" i="39"/>
  <c r="M14" i="39"/>
  <c r="L14" i="39"/>
  <c r="K14" i="39"/>
  <c r="J14" i="39"/>
  <c r="I14" i="39"/>
  <c r="H14" i="39"/>
  <c r="H22" i="39" s="1"/>
  <c r="G14" i="39"/>
  <c r="F14" i="39"/>
  <c r="E14" i="39"/>
  <c r="D14" i="39"/>
  <c r="D22" i="39" s="1"/>
  <c r="N13" i="39"/>
  <c r="O13" i="39" s="1"/>
  <c r="N12" i="39"/>
  <c r="O12" i="39" s="1"/>
  <c r="M11" i="39"/>
  <c r="M22" i="39" s="1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/>
  <c r="N9" i="39"/>
  <c r="O9" i="39" s="1"/>
  <c r="N8" i="39"/>
  <c r="O8" i="39" s="1"/>
  <c r="M7" i="39"/>
  <c r="L7" i="39"/>
  <c r="L22" i="39" s="1"/>
  <c r="K7" i="39"/>
  <c r="J7" i="39"/>
  <c r="I7" i="39"/>
  <c r="H7" i="39"/>
  <c r="G7" i="39"/>
  <c r="G22" i="39" s="1"/>
  <c r="F7" i="39"/>
  <c r="F22" i="39" s="1"/>
  <c r="E7" i="39"/>
  <c r="D7" i="39"/>
  <c r="N6" i="39"/>
  <c r="O6" i="39"/>
  <c r="M5" i="39"/>
  <c r="L5" i="39"/>
  <c r="K5" i="39"/>
  <c r="K22" i="39"/>
  <c r="J5" i="39"/>
  <c r="J22" i="39" s="1"/>
  <c r="I5" i="39"/>
  <c r="I22" i="39" s="1"/>
  <c r="H5" i="39"/>
  <c r="G5" i="39"/>
  <c r="F5" i="39"/>
  <c r="E5" i="39"/>
  <c r="E22" i="39"/>
  <c r="D5" i="39"/>
  <c r="N23" i="38"/>
  <c r="O23" i="38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/>
  <c r="M20" i="38"/>
  <c r="L20" i="38"/>
  <c r="K20" i="38"/>
  <c r="J20" i="38"/>
  <c r="I20" i="38"/>
  <c r="H20" i="38"/>
  <c r="N20" i="38" s="1"/>
  <c r="O20" i="38" s="1"/>
  <c r="G20" i="38"/>
  <c r="F20" i="38"/>
  <c r="E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L16" i="38"/>
  <c r="N16" i="38" s="1"/>
  <c r="O16" i="38" s="1"/>
  <c r="K16" i="38"/>
  <c r="J16" i="38"/>
  <c r="I16" i="38"/>
  <c r="I24" i="38" s="1"/>
  <c r="H16" i="38"/>
  <c r="H24" i="38" s="1"/>
  <c r="G16" i="38"/>
  <c r="F16" i="38"/>
  <c r="E16" i="38"/>
  <c r="D16" i="38"/>
  <c r="N15" i="38"/>
  <c r="O15" i="38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N11" i="38" s="1"/>
  <c r="O11" i="38" s="1"/>
  <c r="E11" i="38"/>
  <c r="D11" i="38"/>
  <c r="N10" i="38"/>
  <c r="O10" i="38" s="1"/>
  <c r="N9" i="38"/>
  <c r="O9" i="38"/>
  <c r="N8" i="38"/>
  <c r="O8" i="38"/>
  <c r="M7" i="38"/>
  <c r="L7" i="38"/>
  <c r="K7" i="38"/>
  <c r="J7" i="38"/>
  <c r="J24" i="38" s="1"/>
  <c r="I7" i="38"/>
  <c r="H7" i="38"/>
  <c r="G7" i="38"/>
  <c r="F7" i="38"/>
  <c r="F24" i="38" s="1"/>
  <c r="E7" i="38"/>
  <c r="D7" i="38"/>
  <c r="N7" i="38" s="1"/>
  <c r="O7" i="38" s="1"/>
  <c r="N6" i="38"/>
  <c r="O6" i="38"/>
  <c r="M5" i="38"/>
  <c r="M24" i="38"/>
  <c r="L5" i="38"/>
  <c r="L24" i="38" s="1"/>
  <c r="K5" i="38"/>
  <c r="K24" i="38" s="1"/>
  <c r="J5" i="38"/>
  <c r="I5" i="38"/>
  <c r="H5" i="38"/>
  <c r="G5" i="38"/>
  <c r="G24" i="38"/>
  <c r="F5" i="38"/>
  <c r="E5" i="38"/>
  <c r="E24" i="38" s="1"/>
  <c r="D5" i="38"/>
  <c r="D24" i="38"/>
  <c r="N19" i="37"/>
  <c r="O19" i="37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E20" i="37" s="1"/>
  <c r="D14" i="37"/>
  <c r="N14" i="37" s="1"/>
  <c r="O14" i="37" s="1"/>
  <c r="N13" i="37"/>
  <c r="O13" i="37" s="1"/>
  <c r="N12" i="37"/>
  <c r="O12" i="37"/>
  <c r="M11" i="37"/>
  <c r="L11" i="37"/>
  <c r="K11" i="37"/>
  <c r="J11" i="37"/>
  <c r="I11" i="37"/>
  <c r="I20" i="37" s="1"/>
  <c r="H11" i="37"/>
  <c r="G11" i="37"/>
  <c r="F11" i="37"/>
  <c r="E11" i="37"/>
  <c r="D11" i="37"/>
  <c r="N11" i="37" s="1"/>
  <c r="O11" i="37" s="1"/>
  <c r="N10" i="37"/>
  <c r="O10" i="37"/>
  <c r="N9" i="37"/>
  <c r="O9" i="37"/>
  <c r="N8" i="37"/>
  <c r="O8" i="37" s="1"/>
  <c r="M7" i="37"/>
  <c r="M20" i="37" s="1"/>
  <c r="L7" i="37"/>
  <c r="K7" i="37"/>
  <c r="J7" i="37"/>
  <c r="I7" i="37"/>
  <c r="H7" i="37"/>
  <c r="G7" i="37"/>
  <c r="F7" i="37"/>
  <c r="N7" i="37" s="1"/>
  <c r="O7" i="37" s="1"/>
  <c r="F20" i="37"/>
  <c r="E7" i="37"/>
  <c r="D7" i="37"/>
  <c r="N6" i="37"/>
  <c r="O6" i="37"/>
  <c r="M5" i="37"/>
  <c r="L5" i="37"/>
  <c r="L20" i="37" s="1"/>
  <c r="K5" i="37"/>
  <c r="K20" i="37"/>
  <c r="J5" i="37"/>
  <c r="J20" i="37" s="1"/>
  <c r="I5" i="37"/>
  <c r="H5" i="37"/>
  <c r="H20" i="37" s="1"/>
  <c r="G5" i="37"/>
  <c r="G20" i="37" s="1"/>
  <c r="F5" i="37"/>
  <c r="N5" i="37" s="1"/>
  <c r="O5" i="37" s="1"/>
  <c r="E5" i="37"/>
  <c r="D5" i="37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N18" i="36" s="1"/>
  <c r="O18" i="36" s="1"/>
  <c r="D18" i="36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M14" i="36"/>
  <c r="L14" i="36"/>
  <c r="K14" i="36"/>
  <c r="J14" i="36"/>
  <c r="I14" i="36"/>
  <c r="H14" i="36"/>
  <c r="G14" i="36"/>
  <c r="F14" i="36"/>
  <c r="N14" i="36" s="1"/>
  <c r="O14" i="36" s="1"/>
  <c r="E14" i="36"/>
  <c r="D14" i="36"/>
  <c r="N13" i="36"/>
  <c r="O13" i="36" s="1"/>
  <c r="N12" i="36"/>
  <c r="O12" i="36"/>
  <c r="M11" i="36"/>
  <c r="N11" i="36" s="1"/>
  <c r="O11" i="36" s="1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 s="1"/>
  <c r="M7" i="36"/>
  <c r="L7" i="36"/>
  <c r="K7" i="36"/>
  <c r="J7" i="36"/>
  <c r="J22" i="36"/>
  <c r="I7" i="36"/>
  <c r="H7" i="36"/>
  <c r="G7" i="36"/>
  <c r="N7" i="36" s="1"/>
  <c r="O7" i="36" s="1"/>
  <c r="F7" i="36"/>
  <c r="E7" i="36"/>
  <c r="D7" i="36"/>
  <c r="N6" i="36"/>
  <c r="O6" i="36"/>
  <c r="M5" i="36"/>
  <c r="M22" i="36" s="1"/>
  <c r="L5" i="36"/>
  <c r="L22" i="36" s="1"/>
  <c r="K5" i="36"/>
  <c r="K22" i="36" s="1"/>
  <c r="J5" i="36"/>
  <c r="I5" i="36"/>
  <c r="I22" i="36" s="1"/>
  <c r="H5" i="36"/>
  <c r="H22" i="36" s="1"/>
  <c r="G5" i="36"/>
  <c r="F5" i="36"/>
  <c r="F22" i="36" s="1"/>
  <c r="E5" i="36"/>
  <c r="E22" i="36" s="1"/>
  <c r="D5" i="36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M20" i="35"/>
  <c r="L20" i="35"/>
  <c r="K20" i="35"/>
  <c r="J20" i="35"/>
  <c r="I20" i="35"/>
  <c r="H20" i="35"/>
  <c r="H24" i="35" s="1"/>
  <c r="G20" i="35"/>
  <c r="F20" i="35"/>
  <c r="E20" i="35"/>
  <c r="N20" i="35" s="1"/>
  <c r="O20" i="35" s="1"/>
  <c r="D20" i="35"/>
  <c r="N19" i="35"/>
  <c r="O19" i="35" s="1"/>
  <c r="M18" i="35"/>
  <c r="L18" i="35"/>
  <c r="K18" i="35"/>
  <c r="N18" i="35" s="1"/>
  <c r="O18" i="35" s="1"/>
  <c r="J18" i="35"/>
  <c r="I18" i="35"/>
  <c r="H18" i="35"/>
  <c r="G18" i="35"/>
  <c r="F18" i="35"/>
  <c r="E18" i="35"/>
  <c r="D18" i="35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N13" i="35"/>
  <c r="O13" i="35" s="1"/>
  <c r="N12" i="35"/>
  <c r="O12" i="35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 s="1"/>
  <c r="N8" i="35"/>
  <c r="O8" i="35" s="1"/>
  <c r="M7" i="35"/>
  <c r="L7" i="35"/>
  <c r="K7" i="35"/>
  <c r="J7" i="35"/>
  <c r="I7" i="35"/>
  <c r="H7" i="35"/>
  <c r="G7" i="35"/>
  <c r="F7" i="35"/>
  <c r="E7" i="35"/>
  <c r="E24" i="35" s="1"/>
  <c r="D7" i="35"/>
  <c r="N6" i="35"/>
  <c r="O6" i="35" s="1"/>
  <c r="M5" i="35"/>
  <c r="M24" i="35" s="1"/>
  <c r="L5" i="35"/>
  <c r="L24" i="35"/>
  <c r="K5" i="35"/>
  <c r="K24" i="35" s="1"/>
  <c r="J5" i="35"/>
  <c r="J24" i="35"/>
  <c r="I5" i="35"/>
  <c r="I24" i="35" s="1"/>
  <c r="H5" i="35"/>
  <c r="G5" i="35"/>
  <c r="F5" i="35"/>
  <c r="F24" i="35" s="1"/>
  <c r="E5" i="35"/>
  <c r="D5" i="35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/>
  <c r="O17" i="34"/>
  <c r="D17" i="34"/>
  <c r="N16" i="34"/>
  <c r="O16" i="34" s="1"/>
  <c r="M15" i="34"/>
  <c r="L15" i="34"/>
  <c r="K15" i="34"/>
  <c r="J15" i="34"/>
  <c r="I15" i="34"/>
  <c r="H15" i="34"/>
  <c r="G15" i="34"/>
  <c r="F15" i="34"/>
  <c r="E15" i="34"/>
  <c r="E23" i="34" s="1"/>
  <c r="D15" i="34"/>
  <c r="N15" i="34" s="1"/>
  <c r="O15" i="34" s="1"/>
  <c r="N14" i="34"/>
  <c r="O14" i="34" s="1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/>
  <c r="N9" i="34"/>
  <c r="O9" i="34" s="1"/>
  <c r="N8" i="34"/>
  <c r="O8" i="34"/>
  <c r="M7" i="34"/>
  <c r="L7" i="34"/>
  <c r="K7" i="34"/>
  <c r="J7" i="34"/>
  <c r="I7" i="34"/>
  <c r="H7" i="34"/>
  <c r="G7" i="34"/>
  <c r="F7" i="34"/>
  <c r="E7" i="34"/>
  <c r="D7" i="34"/>
  <c r="N7" i="34" s="1"/>
  <c r="O7" i="34" s="1"/>
  <c r="N6" i="34"/>
  <c r="O6" i="34" s="1"/>
  <c r="M5" i="34"/>
  <c r="M23" i="34" s="1"/>
  <c r="L5" i="34"/>
  <c r="L23" i="34"/>
  <c r="K5" i="34"/>
  <c r="K23" i="34"/>
  <c r="J5" i="34"/>
  <c r="I5" i="34"/>
  <c r="I23" i="34"/>
  <c r="H5" i="34"/>
  <c r="H23" i="34"/>
  <c r="G5" i="34"/>
  <c r="G23" i="34"/>
  <c r="F5" i="34"/>
  <c r="F23" i="34" s="1"/>
  <c r="E5" i="34"/>
  <c r="D5" i="34"/>
  <c r="D23" i="34"/>
  <c r="E19" i="33"/>
  <c r="F19" i="33"/>
  <c r="G19" i="33"/>
  <c r="H19" i="33"/>
  <c r="I19" i="33"/>
  <c r="J19" i="33"/>
  <c r="K19" i="33"/>
  <c r="L19" i="33"/>
  <c r="M19" i="33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K15" i="33"/>
  <c r="L15" i="33"/>
  <c r="M15" i="33"/>
  <c r="E11" i="33"/>
  <c r="F11" i="33"/>
  <c r="G11" i="33"/>
  <c r="G21" i="33"/>
  <c r="H11" i="33"/>
  <c r="I11" i="33"/>
  <c r="J11" i="33"/>
  <c r="K11" i="33"/>
  <c r="L11" i="33"/>
  <c r="M11" i="33"/>
  <c r="E7" i="33"/>
  <c r="F7" i="33"/>
  <c r="G7" i="33"/>
  <c r="H7" i="33"/>
  <c r="I7" i="33"/>
  <c r="J7" i="33"/>
  <c r="K7" i="33"/>
  <c r="L7" i="33"/>
  <c r="M7" i="33"/>
  <c r="E5" i="33"/>
  <c r="E21" i="33" s="1"/>
  <c r="F5" i="33"/>
  <c r="F21" i="33" s="1"/>
  <c r="G5" i="33"/>
  <c r="H5" i="33"/>
  <c r="I5" i="33"/>
  <c r="I21" i="33" s="1"/>
  <c r="J5" i="33"/>
  <c r="J21" i="33"/>
  <c r="K5" i="33"/>
  <c r="K21" i="33" s="1"/>
  <c r="L5" i="33"/>
  <c r="L21" i="33" s="1"/>
  <c r="M5" i="33"/>
  <c r="M21" i="33" s="1"/>
  <c r="D19" i="33"/>
  <c r="N19" i="33"/>
  <c r="O19" i="33" s="1"/>
  <c r="D17" i="33"/>
  <c r="D21" i="33" s="1"/>
  <c r="D15" i="33"/>
  <c r="N15" i="33" s="1"/>
  <c r="O15" i="33" s="1"/>
  <c r="D11" i="33"/>
  <c r="D7" i="33"/>
  <c r="N7" i="33" s="1"/>
  <c r="O7" i="33" s="1"/>
  <c r="D5" i="33"/>
  <c r="N5" i="33" s="1"/>
  <c r="O5" i="33" s="1"/>
  <c r="N18" i="33"/>
  <c r="O18" i="33"/>
  <c r="N20" i="33"/>
  <c r="O20" i="33"/>
  <c r="N16" i="33"/>
  <c r="O16" i="33" s="1"/>
  <c r="N9" i="33"/>
  <c r="O9" i="33" s="1"/>
  <c r="N10" i="33"/>
  <c r="O10" i="33" s="1"/>
  <c r="N6" i="33"/>
  <c r="O6" i="33" s="1"/>
  <c r="N12" i="33"/>
  <c r="O12" i="33"/>
  <c r="N13" i="33"/>
  <c r="O13" i="33"/>
  <c r="N14" i="33"/>
  <c r="O14" i="33" s="1"/>
  <c r="N8" i="33"/>
  <c r="O8" i="33" s="1"/>
  <c r="H21" i="33"/>
  <c r="J23" i="34"/>
  <c r="N5" i="38"/>
  <c r="O5" i="38" s="1"/>
  <c r="N5" i="39"/>
  <c r="O5" i="39" s="1"/>
  <c r="D22" i="36"/>
  <c r="N11" i="33"/>
  <c r="O11" i="33" s="1"/>
  <c r="G24" i="35"/>
  <c r="D24" i="35"/>
  <c r="N5" i="34"/>
  <c r="O5" i="34" s="1"/>
  <c r="N5" i="40"/>
  <c r="O5" i="40"/>
  <c r="N7" i="40"/>
  <c r="O7" i="40"/>
  <c r="N15" i="41"/>
  <c r="O15" i="41" s="1"/>
  <c r="N19" i="41"/>
  <c r="O19" i="41"/>
  <c r="N17" i="41"/>
  <c r="O17" i="41"/>
  <c r="N16" i="44"/>
  <c r="O16" i="44" s="1"/>
  <c r="N18" i="44"/>
  <c r="O18" i="44" s="1"/>
  <c r="N20" i="44"/>
  <c r="O20" i="44" s="1"/>
  <c r="N14" i="44"/>
  <c r="O14" i="44"/>
  <c r="O22" i="48" l="1"/>
  <c r="P22" i="48" s="1"/>
  <c r="N21" i="33"/>
  <c r="O21" i="33" s="1"/>
  <c r="O22" i="47"/>
  <c r="P22" i="47" s="1"/>
  <c r="N24" i="38"/>
  <c r="O24" i="38" s="1"/>
  <c r="N22" i="39"/>
  <c r="O22" i="39" s="1"/>
  <c r="N22" i="44"/>
  <c r="O22" i="44" s="1"/>
  <c r="N20" i="40"/>
  <c r="O20" i="40" s="1"/>
  <c r="N24" i="35"/>
  <c r="O24" i="35" s="1"/>
  <c r="N23" i="34"/>
  <c r="O23" i="34" s="1"/>
  <c r="N22" i="45"/>
  <c r="O22" i="45" s="1"/>
  <c r="O5" i="47"/>
  <c r="P5" i="47" s="1"/>
  <c r="H22" i="44"/>
  <c r="D20" i="37"/>
  <c r="N20" i="37" s="1"/>
  <c r="O20" i="37" s="1"/>
  <c r="N5" i="35"/>
  <c r="O5" i="35" s="1"/>
  <c r="N7" i="39"/>
  <c r="O7" i="39" s="1"/>
  <c r="N14" i="39"/>
  <c r="O14" i="39" s="1"/>
  <c r="N17" i="33"/>
  <c r="O17" i="33" s="1"/>
  <c r="N7" i="35"/>
  <c r="O7" i="35" s="1"/>
  <c r="L22" i="43"/>
  <c r="N22" i="43" s="1"/>
  <c r="O22" i="43" s="1"/>
  <c r="N5" i="36"/>
  <c r="O5" i="36" s="1"/>
  <c r="G22" i="36"/>
  <c r="N22" i="36" s="1"/>
  <c r="O22" i="36" s="1"/>
  <c r="N5" i="45"/>
  <c r="O5" i="45" s="1"/>
  <c r="N5" i="42"/>
  <c r="O5" i="42" s="1"/>
  <c r="J21" i="41"/>
  <c r="N21" i="41" s="1"/>
  <c r="O21" i="41" s="1"/>
</calcChain>
</file>

<file path=xl/sharedStrings.xml><?xml version="1.0" encoding="utf-8"?>
<sst xmlns="http://schemas.openxmlformats.org/spreadsheetml/2006/main" count="609" uniqueCount="81">
  <si>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</si>
  <si>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</si>
  <si>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</si>
  <si>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</si>
  <si>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</si>
  <si>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</si>
  <si>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</si>
  <si>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</si>
  <si>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</si>
  <si>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</si>
  <si>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</si>
  <si>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</si>
  <si>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</si>
  <si>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</si>
  <si>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</si>
  <si>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</si>
  <si>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</si>
  <si>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</si>
  <si>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</si>
  <si>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</si>
  <si>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</si>
  <si>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</si>
  <si>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</si>
  <si>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Ambulance and Rescue Services</t>
  </si>
  <si>
    <t>Physical Environment</t>
  </si>
  <si>
    <t>Garbage / Solid Waste Control Services</t>
  </si>
  <si>
    <t>Sewer / Wastewater Services</t>
  </si>
  <si>
    <t>Water-Sewer Combination Services</t>
  </si>
  <si>
    <t>Transportation</t>
  </si>
  <si>
    <t>Road and Street Facilities</t>
  </si>
  <si>
    <t>Human Services</t>
  </si>
  <si>
    <t>Health Services</t>
  </si>
  <si>
    <t>Culture / Recreation</t>
  </si>
  <si>
    <t>Parks and Recreation</t>
  </si>
  <si>
    <t>2009 Municipal Population:</t>
  </si>
  <si>
    <t>Sneads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</si>
  <si>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</si>
  <si>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</si>
  <si>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</si>
  <si>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</si>
  <si>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</si>
  <si>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</si>
  <si>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Water Utility Services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</si>
  <si>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</si>
  <si>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</si>
  <si>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</si>
  <si>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</si>
  <si>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</si>
  <si>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</si>
  <si>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</si>
  <si>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</si>
  <si>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</si>
  <si>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Water / Sewer Services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</si>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</sst>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199631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199631</v>
      </c>
      <c r="P5" s="30">
        <f>(O5/P$24)</f>
        <v>117.22313564298297</v>
      </c>
      <c r="Q5" s="6"/>
    </row>
    <row r="6" spans="1:134">
      <c r="A6" s="12"/>
      <c r="B6" s="42">
        <v>513</v>
      </c>
      <c r="C6" s="19" t="s">
        <v>19</v>
      </c>
      <c r="D6" s="43">
        <v>199631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199631</v>
      </c>
      <c r="P6" s="44">
        <f>(O6/P$24)</f>
        <v>117.22313564298297</v>
      </c>
      <c r="Q6" s="9"/>
    </row>
    <row r="7" spans="1:134" ht="15.75">
      <c r="A7" s="26" t="s">
        <v>20</v>
      </c>
      <c r="B7" s="27"/>
      <c r="C7" s="28"/>
      <c r="D7" s="29">
        <f>SUM(D8:D10)</f>
        <v>623985</v>
      </c>
      <c r="E7" s="29">
        <f>SUM(E8:E10)</f>
        <v>0</v>
      </c>
      <c r="F7" s="29">
        <f>SUM(F8:F10)</f>
        <v>0</v>
      </c>
      <c r="G7" s="29">
        <f>SUM(G8:G10)</f>
        <v>0</v>
      </c>
      <c r="H7" s="29">
        <f>SUM(H8:H10)</f>
        <v>0</v>
      </c>
      <c r="I7" s="29">
        <f>SUM(I8:I10)</f>
        <v>0</v>
      </c>
      <c r="J7" s="29">
        <f>SUM(J8:J10)</f>
        <v>0</v>
      </c>
      <c r="K7" s="29">
        <f>SUM(K8:K10)</f>
        <v>0</v>
      </c>
      <c r="L7" s="29">
        <f>SUM(L8:L10)</f>
        <v>0</v>
      </c>
      <c r="M7" s="29">
        <f>SUM(M8:M10)</f>
        <v>0</v>
      </c>
      <c r="N7" s="29">
        <f>SUM(N8:N10)</f>
        <v>0</v>
      </c>
      <c r="O7" s="40">
        <f>SUM(D7:N7)</f>
        <v>623985</v>
      </c>
      <c r="P7" s="41">
        <f>(O7/P$24)</f>
        <v>366.40340575455082</v>
      </c>
      <c r="Q7" s="10"/>
    </row>
    <row r="8" spans="1:134">
      <c r="A8" s="12"/>
      <c r="B8" s="42">
        <v>521</v>
      </c>
      <c r="C8" s="19" t="s">
        <v>21</v>
      </c>
      <c r="D8" s="43">
        <v>560945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560945</v>
      </c>
      <c r="P8" s="44">
        <f>(O8/P$24)</f>
        <v>329.38637698179684</v>
      </c>
      <c r="Q8" s="9"/>
    </row>
    <row r="9" spans="1:134">
      <c r="A9" s="12"/>
      <c r="B9" s="42">
        <v>522</v>
      </c>
      <c r="C9" s="19" t="s">
        <v>22</v>
      </c>
      <c r="D9" s="43">
        <v>58589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58589</v>
      </c>
      <c r="P9" s="44">
        <f>(O9/P$24)</f>
        <v>34.403405754550789</v>
      </c>
      <c r="Q9" s="9"/>
    </row>
    <row r="10" spans="1:134">
      <c r="A10" s="12"/>
      <c r="B10" s="42">
        <v>526</v>
      </c>
      <c r="C10" s="19" t="s">
        <v>23</v>
      </c>
      <c r="D10" s="43">
        <v>4451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4451</v>
      </c>
      <c r="P10" s="44">
        <f>(O10/P$24)</f>
        <v>2.613623018203171</v>
      </c>
      <c r="Q10" s="9"/>
    </row>
    <row r="11" spans="1:134" ht="15.75">
      <c r="A11" s="26" t="s">
        <v>24</v>
      </c>
      <c r="B11" s="27"/>
      <c r="C11" s="28"/>
      <c r="D11" s="29">
        <f>SUM(D12:D13)</f>
        <v>8903</v>
      </c>
      <c r="E11" s="29">
        <f>SUM(E12:E13)</f>
        <v>0</v>
      </c>
      <c r="F11" s="29">
        <f>SUM(F12:F13)</f>
        <v>0</v>
      </c>
      <c r="G11" s="29">
        <f>SUM(G12:G13)</f>
        <v>0</v>
      </c>
      <c r="H11" s="29">
        <f>SUM(H12:H13)</f>
        <v>0</v>
      </c>
      <c r="I11" s="29">
        <f>SUM(I12:I13)</f>
        <v>1933968</v>
      </c>
      <c r="J11" s="29">
        <f>SUM(J12:J13)</f>
        <v>0</v>
      </c>
      <c r="K11" s="29">
        <f>SUM(K12:K13)</f>
        <v>0</v>
      </c>
      <c r="L11" s="29">
        <f>SUM(L12:L13)</f>
        <v>0</v>
      </c>
      <c r="M11" s="29">
        <f>SUM(M12:M13)</f>
        <v>0</v>
      </c>
      <c r="N11" s="29">
        <f>SUM(N12:N13)</f>
        <v>0</v>
      </c>
      <c r="O11" s="40">
        <f>SUM(D11:N11)</f>
        <v>1942871</v>
      </c>
      <c r="P11" s="41">
        <f>(O11/P$24)</f>
        <v>1140.8520258367587</v>
      </c>
      <c r="Q11" s="10"/>
    </row>
    <row r="12" spans="1:134">
      <c r="A12" s="12"/>
      <c r="B12" s="42">
        <v>534</v>
      </c>
      <c r="C12" s="19" t="s">
        <v>25</v>
      </c>
      <c r="D12" s="43">
        <v>8903</v>
      </c>
      <c r="E12" s="43">
        <v>0</v>
      </c>
      <c r="F12" s="43">
        <v>0</v>
      </c>
      <c r="G12" s="43">
        <v>0</v>
      </c>
      <c r="H12" s="43">
        <v>0</v>
      </c>
      <c r="I12" s="43">
        <v>241491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ref="O12:O19" si="2">SUM(D12:N12)</f>
        <v>250394</v>
      </c>
      <c r="P12" s="44">
        <f>(O12/P$24)</f>
        <v>147.03112155020551</v>
      </c>
      <c r="Q12" s="9"/>
    </row>
    <row r="13" spans="1:134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1692477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1692477</v>
      </c>
      <c r="P13" s="44">
        <f>(O13/P$24)</f>
        <v>993.82090428655317</v>
      </c>
      <c r="Q13" s="9"/>
    </row>
    <row r="14" spans="1:134" ht="15.75">
      <c r="A14" s="26" t="s">
        <v>28</v>
      </c>
      <c r="B14" s="27"/>
      <c r="C14" s="28"/>
      <c r="D14" s="29">
        <f>SUM(D15:D15)</f>
        <v>161556</v>
      </c>
      <c r="E14" s="29">
        <f>SUM(E15:E15)</f>
        <v>140444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302000</v>
      </c>
      <c r="P14" s="41">
        <f>(O14/P$24)</f>
        <v>177.33411626541397</v>
      </c>
      <c r="Q14" s="10"/>
    </row>
    <row r="15" spans="1:134">
      <c r="A15" s="12"/>
      <c r="B15" s="42">
        <v>541</v>
      </c>
      <c r="C15" s="19" t="s">
        <v>29</v>
      </c>
      <c r="D15" s="43">
        <v>161556</v>
      </c>
      <c r="E15" s="43">
        <v>140444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302000</v>
      </c>
      <c r="P15" s="44">
        <f>(O15/P$24)</f>
        <v>177.33411626541397</v>
      </c>
      <c r="Q15" s="9"/>
    </row>
    <row r="16" spans="1:134" ht="15.75">
      <c r="A16" s="26" t="s">
        <v>30</v>
      </c>
      <c r="B16" s="27"/>
      <c r="C16" s="28"/>
      <c r="D16" s="29">
        <f>SUM(D17:D17)</f>
        <v>13374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 t="shared" si="2"/>
        <v>13374</v>
      </c>
      <c r="P16" s="41">
        <f>(O16/P$24)</f>
        <v>7.8532002348796244</v>
      </c>
      <c r="Q16" s="10"/>
    </row>
    <row r="17" spans="1:120">
      <c r="A17" s="12"/>
      <c r="B17" s="42">
        <v>562</v>
      </c>
      <c r="C17" s="19" t="s">
        <v>31</v>
      </c>
      <c r="D17" s="43">
        <v>13374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13374</v>
      </c>
      <c r="P17" s="44">
        <f>(O17/P$24)</f>
        <v>7.8532002348796244</v>
      </c>
      <c r="Q17" s="9"/>
    </row>
    <row r="18" spans="1:120" ht="15.75">
      <c r="A18" s="26" t="s">
        <v>32</v>
      </c>
      <c r="B18" s="27"/>
      <c r="C18" s="28"/>
      <c r="D18" s="29">
        <f>SUM(D19:D19)</f>
        <v>13037</v>
      </c>
      <c r="E18" s="29">
        <f>SUM(E19:E19)</f>
        <v>190994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204031</v>
      </c>
      <c r="P18" s="41">
        <f>(O18/P$24)</f>
        <v>119.80681150910158</v>
      </c>
      <c r="Q18" s="9"/>
    </row>
    <row r="19" spans="1:120">
      <c r="A19" s="12"/>
      <c r="B19" s="42">
        <v>572</v>
      </c>
      <c r="C19" s="19" t="s">
        <v>33</v>
      </c>
      <c r="D19" s="43">
        <v>13037</v>
      </c>
      <c r="E19" s="43">
        <v>190994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204031</v>
      </c>
      <c r="P19" s="44">
        <f>(O19/P$24)</f>
        <v>119.80681150910158</v>
      </c>
      <c r="Q19" s="9"/>
    </row>
    <row r="20" spans="1:120" ht="15.75">
      <c r="A20" s="26" t="s">
        <v>37</v>
      </c>
      <c r="B20" s="27"/>
      <c r="C20" s="28"/>
      <c r="D20" s="29">
        <f>SUM(D21:D21)</f>
        <v>209150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209150</v>
      </c>
      <c r="P20" s="41">
        <f>(O20/P$24)</f>
        <v>122.8126834997064</v>
      </c>
      <c r="Q20" s="9"/>
    </row>
    <row r="21" spans="1:120" ht="15.75" thickBot="1">
      <c r="A21" s="12"/>
      <c r="B21" s="42">
        <v>581</v>
      </c>
      <c r="C21" s="19" t="s">
        <v>77</v>
      </c>
      <c r="D21" s="43">
        <v>209150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209150</v>
      </c>
      <c r="P21" s="44">
        <f>(O21/P$24)</f>
        <v>122.8126834997064</v>
      </c>
      <c r="Q21" s="9"/>
    </row>
    <row r="22" spans="1:120" ht="16.5" thickBot="1">
      <c r="A22" s="13" t="s">
        <v>10</v>
      </c>
      <c r="B22" s="21"/>
      <c r="C22" s="20"/>
      <c r="D22" s="14">
        <f>SUM(D5,D7,D11,D14,D16,D18,D20)</f>
        <v>1229636</v>
      </c>
      <c r="E22" s="14">
        <f t="shared" ref="E22:N22" si="3">SUM(E5,E7,E11,E14,E16,E18,E20)</f>
        <v>331438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1933968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>SUM(D22:N22)</f>
        <v>3495042</v>
      </c>
      <c r="P22" s="35">
        <f>(O22/P$24)</f>
        <v>2052.2853787433942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80</v>
      </c>
      <c r="N24" s="90"/>
      <c r="O24" s="90"/>
      <c r="P24" s="39">
        <v>1703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108707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108707</v>
      </c>
      <c r="O5" s="30">
        <f t="shared" ref="O5:O20" si="2">(N5/O$22)</f>
        <v>56.441848390446523</v>
      </c>
      <c r="P5" s="6"/>
    </row>
    <row r="6" spans="1:133">
      <c r="A6" s="12"/>
      <c r="B6" s="42">
        <v>513</v>
      </c>
      <c r="C6" s="19" t="s">
        <v>19</v>
      </c>
      <c r="D6" s="43">
        <v>108707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108707</v>
      </c>
      <c r="O6" s="44">
        <f t="shared" si="2"/>
        <v>56.441848390446523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467944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467944</v>
      </c>
      <c r="O7" s="41">
        <f t="shared" si="2"/>
        <v>242.96157840083075</v>
      </c>
      <c r="P7" s="10"/>
    </row>
    <row r="8" spans="1:133">
      <c r="A8" s="12"/>
      <c r="B8" s="42">
        <v>521</v>
      </c>
      <c r="C8" s="19" t="s">
        <v>21</v>
      </c>
      <c r="D8" s="43">
        <v>417622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417622</v>
      </c>
      <c r="O8" s="44">
        <f t="shared" si="2"/>
        <v>216.83385254413292</v>
      </c>
      <c r="P8" s="9"/>
    </row>
    <row r="9" spans="1:133">
      <c r="A9" s="12"/>
      <c r="B9" s="42">
        <v>522</v>
      </c>
      <c r="C9" s="19" t="s">
        <v>22</v>
      </c>
      <c r="D9" s="43">
        <v>46362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46362</v>
      </c>
      <c r="O9" s="44">
        <f t="shared" si="2"/>
        <v>24.07165109034268</v>
      </c>
      <c r="P9" s="9"/>
    </row>
    <row r="10" spans="1:133">
      <c r="A10" s="12"/>
      <c r="B10" s="42">
        <v>526</v>
      </c>
      <c r="C10" s="19" t="s">
        <v>23</v>
      </c>
      <c r="D10" s="43">
        <v>3960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3960</v>
      </c>
      <c r="O10" s="44">
        <f t="shared" si="2"/>
        <v>2.05607476635514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18044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1362524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1380568</v>
      </c>
      <c r="O11" s="41">
        <f t="shared" si="2"/>
        <v>716.80581516095538</v>
      </c>
      <c r="P11" s="10"/>
    </row>
    <row r="12" spans="1:133">
      <c r="A12" s="12"/>
      <c r="B12" s="42">
        <v>534</v>
      </c>
      <c r="C12" s="19" t="s">
        <v>25</v>
      </c>
      <c r="D12" s="43">
        <v>18044</v>
      </c>
      <c r="E12" s="43">
        <v>0</v>
      </c>
      <c r="F12" s="43">
        <v>0</v>
      </c>
      <c r="G12" s="43">
        <v>0</v>
      </c>
      <c r="H12" s="43">
        <v>0</v>
      </c>
      <c r="I12" s="43">
        <v>212879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230923</v>
      </c>
      <c r="O12" s="44">
        <f t="shared" si="2"/>
        <v>119.89771547248182</v>
      </c>
      <c r="P12" s="9"/>
    </row>
    <row r="13" spans="1:133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1149645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1149645</v>
      </c>
      <c r="O13" s="44">
        <f t="shared" si="2"/>
        <v>596.9080996884735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104203</v>
      </c>
      <c r="E14" s="29">
        <f t="shared" si="5"/>
        <v>93719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197922</v>
      </c>
      <c r="O14" s="41">
        <f t="shared" si="2"/>
        <v>102.7632398753894</v>
      </c>
      <c r="P14" s="10"/>
    </row>
    <row r="15" spans="1:133">
      <c r="A15" s="12"/>
      <c r="B15" s="42">
        <v>541</v>
      </c>
      <c r="C15" s="19" t="s">
        <v>29</v>
      </c>
      <c r="D15" s="43">
        <v>104203</v>
      </c>
      <c r="E15" s="43">
        <v>93719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197922</v>
      </c>
      <c r="O15" s="44">
        <f t="shared" si="2"/>
        <v>102.7632398753894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5710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5710</v>
      </c>
      <c r="O16" s="41">
        <f t="shared" si="2"/>
        <v>2.964693665628245</v>
      </c>
      <c r="P16" s="10"/>
    </row>
    <row r="17" spans="1:119">
      <c r="A17" s="12"/>
      <c r="B17" s="42">
        <v>562</v>
      </c>
      <c r="C17" s="19" t="s">
        <v>31</v>
      </c>
      <c r="D17" s="43">
        <v>5710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5710</v>
      </c>
      <c r="O17" s="44">
        <f t="shared" si="2"/>
        <v>2.964693665628245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46859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46859</v>
      </c>
      <c r="O18" s="41">
        <f t="shared" si="2"/>
        <v>24.32969885773624</v>
      </c>
      <c r="P18" s="9"/>
    </row>
    <row r="19" spans="1:119" ht="15.75" thickBot="1">
      <c r="A19" s="12"/>
      <c r="B19" s="42">
        <v>572</v>
      </c>
      <c r="C19" s="19" t="s">
        <v>33</v>
      </c>
      <c r="D19" s="43">
        <v>46859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46859</v>
      </c>
      <c r="O19" s="44">
        <f t="shared" si="2"/>
        <v>24.32969885773624</v>
      </c>
      <c r="P19" s="9"/>
    </row>
    <row r="20" spans="1:119" ht="16.5" thickBot="1">
      <c r="A20" s="13" t="s">
        <v>10</v>
      </c>
      <c r="B20" s="21"/>
      <c r="C20" s="20"/>
      <c r="D20" s="14">
        <f>SUM(D5,D7,D11,D14,D16,D18)</f>
        <v>751467</v>
      </c>
      <c r="E20" s="14">
        <f t="shared" ref="E20:M20" si="8">SUM(E5,E7,E11,E14,E16,E18)</f>
        <v>93719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1362524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2207710</v>
      </c>
      <c r="O20" s="35">
        <f t="shared" si="2"/>
        <v>1146.2668743509864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47</v>
      </c>
      <c r="M22" s="90"/>
      <c r="N22" s="90"/>
      <c r="O22" s="39">
        <v>1926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126434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126434</v>
      </c>
      <c r="O5" s="30">
        <f t="shared" ref="O5:O22" si="2">(N5/O$24)</f>
        <v>66.33473242392445</v>
      </c>
      <c r="P5" s="6"/>
    </row>
    <row r="6" spans="1:133">
      <c r="A6" s="12"/>
      <c r="B6" s="42">
        <v>513</v>
      </c>
      <c r="C6" s="19" t="s">
        <v>19</v>
      </c>
      <c r="D6" s="43">
        <v>126434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126434</v>
      </c>
      <c r="O6" s="44">
        <f t="shared" si="2"/>
        <v>66.33473242392445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504099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504099</v>
      </c>
      <c r="O7" s="41">
        <f t="shared" si="2"/>
        <v>264.48006295907658</v>
      </c>
      <c r="P7" s="10"/>
    </row>
    <row r="8" spans="1:133">
      <c r="A8" s="12"/>
      <c r="B8" s="42">
        <v>521</v>
      </c>
      <c r="C8" s="19" t="s">
        <v>21</v>
      </c>
      <c r="D8" s="43">
        <v>456013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456013</v>
      </c>
      <c r="O8" s="44">
        <f t="shared" si="2"/>
        <v>239.25131164742916</v>
      </c>
      <c r="P8" s="9"/>
    </row>
    <row r="9" spans="1:133">
      <c r="A9" s="12"/>
      <c r="B9" s="42">
        <v>522</v>
      </c>
      <c r="C9" s="19" t="s">
        <v>22</v>
      </c>
      <c r="D9" s="43">
        <v>44337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44337</v>
      </c>
      <c r="O9" s="44">
        <f t="shared" si="2"/>
        <v>23.261804826862541</v>
      </c>
      <c r="P9" s="9"/>
    </row>
    <row r="10" spans="1:133">
      <c r="A10" s="12"/>
      <c r="B10" s="42">
        <v>526</v>
      </c>
      <c r="C10" s="19" t="s">
        <v>23</v>
      </c>
      <c r="D10" s="43">
        <v>3749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3749</v>
      </c>
      <c r="O10" s="44">
        <f t="shared" si="2"/>
        <v>1.9669464847848899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16144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1367522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1383666</v>
      </c>
      <c r="O11" s="41">
        <f t="shared" si="2"/>
        <v>725.95278069254982</v>
      </c>
      <c r="P11" s="10"/>
    </row>
    <row r="12" spans="1:133">
      <c r="A12" s="12"/>
      <c r="B12" s="42">
        <v>534</v>
      </c>
      <c r="C12" s="19" t="s">
        <v>25</v>
      </c>
      <c r="D12" s="43">
        <v>16144</v>
      </c>
      <c r="E12" s="43">
        <v>0</v>
      </c>
      <c r="F12" s="43">
        <v>0</v>
      </c>
      <c r="G12" s="43">
        <v>0</v>
      </c>
      <c r="H12" s="43">
        <v>0</v>
      </c>
      <c r="I12" s="43">
        <v>204638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220782</v>
      </c>
      <c r="O12" s="44">
        <f t="shared" si="2"/>
        <v>115.83525708289612</v>
      </c>
      <c r="P12" s="9"/>
    </row>
    <row r="13" spans="1:133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1162884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1162884</v>
      </c>
      <c r="O13" s="44">
        <f t="shared" si="2"/>
        <v>610.11752360965374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155765</v>
      </c>
      <c r="E14" s="29">
        <f t="shared" si="5"/>
        <v>126019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281784</v>
      </c>
      <c r="O14" s="41">
        <f t="shared" si="2"/>
        <v>147.84050367261281</v>
      </c>
      <c r="P14" s="10"/>
    </row>
    <row r="15" spans="1:133">
      <c r="A15" s="12"/>
      <c r="B15" s="42">
        <v>541</v>
      </c>
      <c r="C15" s="19" t="s">
        <v>29</v>
      </c>
      <c r="D15" s="43">
        <v>155765</v>
      </c>
      <c r="E15" s="43">
        <v>126019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281784</v>
      </c>
      <c r="O15" s="44">
        <f t="shared" si="2"/>
        <v>147.84050367261281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5450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5450</v>
      </c>
      <c r="O16" s="41">
        <f t="shared" si="2"/>
        <v>2.8593913955928647</v>
      </c>
      <c r="P16" s="10"/>
    </row>
    <row r="17" spans="1:119">
      <c r="A17" s="12"/>
      <c r="B17" s="42">
        <v>562</v>
      </c>
      <c r="C17" s="19" t="s">
        <v>31</v>
      </c>
      <c r="D17" s="43">
        <v>5450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5450</v>
      </c>
      <c r="O17" s="44">
        <f t="shared" si="2"/>
        <v>2.8593913955928647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83861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83861</v>
      </c>
      <c r="O18" s="41">
        <f t="shared" si="2"/>
        <v>43.998426023084996</v>
      </c>
      <c r="P18" s="9"/>
    </row>
    <row r="19" spans="1:119">
      <c r="A19" s="12"/>
      <c r="B19" s="42">
        <v>572</v>
      </c>
      <c r="C19" s="19" t="s">
        <v>33</v>
      </c>
      <c r="D19" s="43">
        <v>83861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83861</v>
      </c>
      <c r="O19" s="44">
        <f t="shared" si="2"/>
        <v>43.998426023084996</v>
      </c>
      <c r="P19" s="9"/>
    </row>
    <row r="20" spans="1:119" ht="15.75">
      <c r="A20" s="26" t="s">
        <v>37</v>
      </c>
      <c r="B20" s="27"/>
      <c r="C20" s="28"/>
      <c r="D20" s="29">
        <f t="shared" ref="D20:M20" si="8">SUM(D21:D21)</f>
        <v>0</v>
      </c>
      <c r="E20" s="29">
        <f t="shared" si="8"/>
        <v>0</v>
      </c>
      <c r="F20" s="29">
        <f t="shared" si="8"/>
        <v>0</v>
      </c>
      <c r="G20" s="29">
        <f t="shared" si="8"/>
        <v>1737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1737</v>
      </c>
      <c r="O20" s="41">
        <f t="shared" si="2"/>
        <v>0.91133263378803775</v>
      </c>
      <c r="P20" s="9"/>
    </row>
    <row r="21" spans="1:119" ht="15.75" thickBot="1">
      <c r="A21" s="12"/>
      <c r="B21" s="42">
        <v>581</v>
      </c>
      <c r="C21" s="19" t="s">
        <v>38</v>
      </c>
      <c r="D21" s="43">
        <v>0</v>
      </c>
      <c r="E21" s="43">
        <v>0</v>
      </c>
      <c r="F21" s="43">
        <v>0</v>
      </c>
      <c r="G21" s="43">
        <v>1737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1737</v>
      </c>
      <c r="O21" s="44">
        <f t="shared" si="2"/>
        <v>0.91133263378803775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891753</v>
      </c>
      <c r="E22" s="14">
        <f t="shared" ref="E22:M22" si="9">SUM(E5,E7,E11,E14,E16,E18,E20)</f>
        <v>126019</v>
      </c>
      <c r="F22" s="14">
        <f t="shared" si="9"/>
        <v>0</v>
      </c>
      <c r="G22" s="14">
        <f t="shared" si="9"/>
        <v>1737</v>
      </c>
      <c r="H22" s="14">
        <f t="shared" si="9"/>
        <v>0</v>
      </c>
      <c r="I22" s="14">
        <f t="shared" si="9"/>
        <v>1367522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2387031</v>
      </c>
      <c r="O22" s="35">
        <f t="shared" si="2"/>
        <v>1252.3772298006295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45</v>
      </c>
      <c r="M24" s="90"/>
      <c r="N24" s="90"/>
      <c r="O24" s="39">
        <v>1906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130701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130701</v>
      </c>
      <c r="O5" s="30">
        <f t="shared" ref="O5:O24" si="2">(N5/O$26)</f>
        <v>70.193877551020407</v>
      </c>
      <c r="P5" s="6"/>
    </row>
    <row r="6" spans="1:133">
      <c r="A6" s="12"/>
      <c r="B6" s="42">
        <v>513</v>
      </c>
      <c r="C6" s="19" t="s">
        <v>19</v>
      </c>
      <c r="D6" s="43">
        <v>130701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130701</v>
      </c>
      <c r="O6" s="44">
        <f t="shared" si="2"/>
        <v>70.193877551020407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518066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518066</v>
      </c>
      <c r="O7" s="41">
        <f t="shared" si="2"/>
        <v>278.23093447905478</v>
      </c>
      <c r="P7" s="10"/>
    </row>
    <row r="8" spans="1:133">
      <c r="A8" s="12"/>
      <c r="B8" s="42">
        <v>521</v>
      </c>
      <c r="C8" s="19" t="s">
        <v>21</v>
      </c>
      <c r="D8" s="43">
        <v>434033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434033</v>
      </c>
      <c r="O8" s="44">
        <f t="shared" si="2"/>
        <v>233.10042964554242</v>
      </c>
      <c r="P8" s="9"/>
    </row>
    <row r="9" spans="1:133">
      <c r="A9" s="12"/>
      <c r="B9" s="42">
        <v>522</v>
      </c>
      <c r="C9" s="19" t="s">
        <v>22</v>
      </c>
      <c r="D9" s="43">
        <v>52618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52618</v>
      </c>
      <c r="O9" s="44">
        <f t="shared" si="2"/>
        <v>28.258861439312568</v>
      </c>
      <c r="P9" s="9"/>
    </row>
    <row r="10" spans="1:133">
      <c r="A10" s="12"/>
      <c r="B10" s="42">
        <v>526</v>
      </c>
      <c r="C10" s="19" t="s">
        <v>23</v>
      </c>
      <c r="D10" s="43">
        <v>31415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31415</v>
      </c>
      <c r="O10" s="44">
        <f t="shared" si="2"/>
        <v>16.871643394199786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6308</v>
      </c>
      <c r="E11" s="29">
        <f t="shared" si="4"/>
        <v>0</v>
      </c>
      <c r="F11" s="29">
        <f t="shared" si="4"/>
        <v>0</v>
      </c>
      <c r="G11" s="29">
        <f t="shared" si="4"/>
        <v>1125713</v>
      </c>
      <c r="H11" s="29">
        <f t="shared" si="4"/>
        <v>0</v>
      </c>
      <c r="I11" s="29">
        <f t="shared" si="4"/>
        <v>1351397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2483418</v>
      </c>
      <c r="O11" s="41">
        <f t="shared" si="2"/>
        <v>1333.7368421052631</v>
      </c>
      <c r="P11" s="10"/>
    </row>
    <row r="12" spans="1:133">
      <c r="A12" s="12"/>
      <c r="B12" s="42">
        <v>533</v>
      </c>
      <c r="C12" s="19" t="s">
        <v>42</v>
      </c>
      <c r="D12" s="43">
        <v>6308</v>
      </c>
      <c r="E12" s="43">
        <v>0</v>
      </c>
      <c r="F12" s="43">
        <v>0</v>
      </c>
      <c r="G12" s="43">
        <v>0</v>
      </c>
      <c r="H12" s="43">
        <v>0</v>
      </c>
      <c r="I12" s="43">
        <v>89665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95973</v>
      </c>
      <c r="O12" s="44">
        <f t="shared" si="2"/>
        <v>51.542964554242751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97244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97244</v>
      </c>
      <c r="O13" s="44">
        <f t="shared" si="2"/>
        <v>52.225563909774436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1125713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1125713</v>
      </c>
      <c r="O14" s="44">
        <f t="shared" si="2"/>
        <v>604.57196562835657</v>
      </c>
      <c r="P14" s="9"/>
    </row>
    <row r="15" spans="1:133">
      <c r="A15" s="12"/>
      <c r="B15" s="42">
        <v>536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1164488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1164488</v>
      </c>
      <c r="O15" s="44">
        <f t="shared" si="2"/>
        <v>625.39634801288935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161076</v>
      </c>
      <c r="E16" s="29">
        <f t="shared" si="5"/>
        <v>97784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258860</v>
      </c>
      <c r="O16" s="41">
        <f t="shared" si="2"/>
        <v>139.02255639097746</v>
      </c>
      <c r="P16" s="10"/>
    </row>
    <row r="17" spans="1:119">
      <c r="A17" s="12"/>
      <c r="B17" s="42">
        <v>541</v>
      </c>
      <c r="C17" s="19" t="s">
        <v>29</v>
      </c>
      <c r="D17" s="43">
        <v>161076</v>
      </c>
      <c r="E17" s="43">
        <v>97784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258860</v>
      </c>
      <c r="O17" s="44">
        <f t="shared" si="2"/>
        <v>139.02255639097746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7738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7738</v>
      </c>
      <c r="O18" s="41">
        <f t="shared" si="2"/>
        <v>4.1557465091299681</v>
      </c>
      <c r="P18" s="10"/>
    </row>
    <row r="19" spans="1:119">
      <c r="A19" s="12"/>
      <c r="B19" s="42">
        <v>562</v>
      </c>
      <c r="C19" s="19" t="s">
        <v>31</v>
      </c>
      <c r="D19" s="43">
        <v>7738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7738</v>
      </c>
      <c r="O19" s="44">
        <f t="shared" si="2"/>
        <v>4.1557465091299681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75134</v>
      </c>
      <c r="E20" s="29">
        <f t="shared" si="7"/>
        <v>0</v>
      </c>
      <c r="F20" s="29">
        <f t="shared" si="7"/>
        <v>0</v>
      </c>
      <c r="G20" s="29">
        <f t="shared" si="7"/>
        <v>172961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248095</v>
      </c>
      <c r="O20" s="41">
        <f t="shared" si="2"/>
        <v>133.24113856068743</v>
      </c>
      <c r="P20" s="9"/>
    </row>
    <row r="21" spans="1:119">
      <c r="A21" s="12"/>
      <c r="B21" s="42">
        <v>572</v>
      </c>
      <c r="C21" s="19" t="s">
        <v>33</v>
      </c>
      <c r="D21" s="43">
        <v>75134</v>
      </c>
      <c r="E21" s="43">
        <v>0</v>
      </c>
      <c r="F21" s="43">
        <v>0</v>
      </c>
      <c r="G21" s="43">
        <v>172961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248095</v>
      </c>
      <c r="O21" s="44">
        <f t="shared" si="2"/>
        <v>133.24113856068743</v>
      </c>
      <c r="P21" s="9"/>
    </row>
    <row r="22" spans="1:119" ht="15.75">
      <c r="A22" s="26" t="s">
        <v>37</v>
      </c>
      <c r="B22" s="27"/>
      <c r="C22" s="28"/>
      <c r="D22" s="29">
        <f t="shared" ref="D22:M22" si="8">SUM(D23:D23)</f>
        <v>0</v>
      </c>
      <c r="E22" s="29">
        <f t="shared" si="8"/>
        <v>0</v>
      </c>
      <c r="F22" s="29">
        <f t="shared" si="8"/>
        <v>0</v>
      </c>
      <c r="G22" s="29">
        <f t="shared" si="8"/>
        <v>2496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2496</v>
      </c>
      <c r="O22" s="41">
        <f t="shared" si="2"/>
        <v>1.3404940923737916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0</v>
      </c>
      <c r="E23" s="43">
        <v>0</v>
      </c>
      <c r="F23" s="43">
        <v>0</v>
      </c>
      <c r="G23" s="43">
        <v>2496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2496</v>
      </c>
      <c r="O23" s="44">
        <f t="shared" si="2"/>
        <v>1.3404940923737916</v>
      </c>
      <c r="P23" s="9"/>
    </row>
    <row r="24" spans="1:119" ht="16.5" thickBot="1">
      <c r="A24" s="13" t="s">
        <v>10</v>
      </c>
      <c r="B24" s="21"/>
      <c r="C24" s="20"/>
      <c r="D24" s="14">
        <f>SUM(D5,D7,D11,D16,D18,D20,D22)</f>
        <v>899023</v>
      </c>
      <c r="E24" s="14">
        <f t="shared" ref="E24:M24" si="9">SUM(E5,E7,E11,E16,E18,E20,E22)</f>
        <v>97784</v>
      </c>
      <c r="F24" s="14">
        <f t="shared" si="9"/>
        <v>0</v>
      </c>
      <c r="G24" s="14">
        <f t="shared" si="9"/>
        <v>1301170</v>
      </c>
      <c r="H24" s="14">
        <f t="shared" si="9"/>
        <v>0</v>
      </c>
      <c r="I24" s="14">
        <f t="shared" si="9"/>
        <v>1351397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3649374</v>
      </c>
      <c r="O24" s="35">
        <f t="shared" si="2"/>
        <v>1959.9215896885071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43</v>
      </c>
      <c r="M26" s="90"/>
      <c r="N26" s="90"/>
      <c r="O26" s="39">
        <v>1862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125181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125181</v>
      </c>
      <c r="O5" s="30">
        <f t="shared" ref="O5:O23" si="2">(N5/O$25)</f>
        <v>67.70200108166577</v>
      </c>
      <c r="P5" s="6"/>
    </row>
    <row r="6" spans="1:133">
      <c r="A6" s="12"/>
      <c r="B6" s="42">
        <v>513</v>
      </c>
      <c r="C6" s="19" t="s">
        <v>19</v>
      </c>
      <c r="D6" s="43">
        <v>125181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125181</v>
      </c>
      <c r="O6" s="44">
        <f t="shared" si="2"/>
        <v>67.70200108166577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461736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461736</v>
      </c>
      <c r="O7" s="41">
        <f t="shared" si="2"/>
        <v>249.72201189832342</v>
      </c>
      <c r="P7" s="10"/>
    </row>
    <row r="8" spans="1:133">
      <c r="A8" s="12"/>
      <c r="B8" s="42">
        <v>521</v>
      </c>
      <c r="C8" s="19" t="s">
        <v>21</v>
      </c>
      <c r="D8" s="43">
        <v>397883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397883</v>
      </c>
      <c r="O8" s="44">
        <f t="shared" si="2"/>
        <v>215.18820984315846</v>
      </c>
      <c r="P8" s="9"/>
    </row>
    <row r="9" spans="1:133">
      <c r="A9" s="12"/>
      <c r="B9" s="42">
        <v>522</v>
      </c>
      <c r="C9" s="19" t="s">
        <v>22</v>
      </c>
      <c r="D9" s="43">
        <v>57549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57549</v>
      </c>
      <c r="O9" s="44">
        <f t="shared" si="2"/>
        <v>31.12439156300703</v>
      </c>
      <c r="P9" s="9"/>
    </row>
    <row r="10" spans="1:133">
      <c r="A10" s="12"/>
      <c r="B10" s="42">
        <v>526</v>
      </c>
      <c r="C10" s="19" t="s">
        <v>23</v>
      </c>
      <c r="D10" s="43">
        <v>6304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6304</v>
      </c>
      <c r="O10" s="44">
        <f t="shared" si="2"/>
        <v>3.4094104921579231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4541</v>
      </c>
      <c r="E11" s="29">
        <f t="shared" si="4"/>
        <v>0</v>
      </c>
      <c r="F11" s="29">
        <f t="shared" si="4"/>
        <v>0</v>
      </c>
      <c r="G11" s="29">
        <f t="shared" si="4"/>
        <v>1164733</v>
      </c>
      <c r="H11" s="29">
        <f t="shared" si="4"/>
        <v>0</v>
      </c>
      <c r="I11" s="29">
        <f t="shared" si="4"/>
        <v>1339777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2509051</v>
      </c>
      <c r="O11" s="41">
        <f t="shared" si="2"/>
        <v>1356.9772850189293</v>
      </c>
      <c r="P11" s="10"/>
    </row>
    <row r="12" spans="1:133">
      <c r="A12" s="12"/>
      <c r="B12" s="42">
        <v>534</v>
      </c>
      <c r="C12" s="19" t="s">
        <v>25</v>
      </c>
      <c r="D12" s="43">
        <v>4541</v>
      </c>
      <c r="E12" s="43">
        <v>0</v>
      </c>
      <c r="F12" s="43">
        <v>0</v>
      </c>
      <c r="G12" s="43">
        <v>0</v>
      </c>
      <c r="H12" s="43">
        <v>0</v>
      </c>
      <c r="I12" s="43">
        <v>189714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194255</v>
      </c>
      <c r="O12" s="44">
        <f t="shared" si="2"/>
        <v>105.05949161709032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1164733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1164733</v>
      </c>
      <c r="O13" s="44">
        <f t="shared" si="2"/>
        <v>629.92590589507847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1150063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1150063</v>
      </c>
      <c r="O14" s="44">
        <f t="shared" si="2"/>
        <v>621.99188750676046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118855</v>
      </c>
      <c r="E15" s="29">
        <f t="shared" si="5"/>
        <v>114356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233211</v>
      </c>
      <c r="O15" s="41">
        <f t="shared" si="2"/>
        <v>126.12817739318551</v>
      </c>
      <c r="P15" s="10"/>
    </row>
    <row r="16" spans="1:133">
      <c r="A16" s="12"/>
      <c r="B16" s="42">
        <v>541</v>
      </c>
      <c r="C16" s="19" t="s">
        <v>29</v>
      </c>
      <c r="D16" s="43">
        <v>118855</v>
      </c>
      <c r="E16" s="43">
        <v>114356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233211</v>
      </c>
      <c r="O16" s="44">
        <f t="shared" si="2"/>
        <v>126.12817739318551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7269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7269</v>
      </c>
      <c r="O17" s="41">
        <f t="shared" si="2"/>
        <v>3.9313142239048133</v>
      </c>
      <c r="P17" s="10"/>
    </row>
    <row r="18" spans="1:119">
      <c r="A18" s="12"/>
      <c r="B18" s="42">
        <v>562</v>
      </c>
      <c r="C18" s="19" t="s">
        <v>31</v>
      </c>
      <c r="D18" s="43">
        <v>7269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7269</v>
      </c>
      <c r="O18" s="44">
        <f t="shared" si="2"/>
        <v>3.9313142239048133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113209</v>
      </c>
      <c r="E19" s="29">
        <f t="shared" si="7"/>
        <v>0</v>
      </c>
      <c r="F19" s="29">
        <f t="shared" si="7"/>
        <v>0</v>
      </c>
      <c r="G19" s="29">
        <f t="shared" si="7"/>
        <v>98398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211607</v>
      </c>
      <c r="O19" s="41">
        <f t="shared" si="2"/>
        <v>114.44402379664683</v>
      </c>
      <c r="P19" s="9"/>
    </row>
    <row r="20" spans="1:119">
      <c r="A20" s="12"/>
      <c r="B20" s="42">
        <v>572</v>
      </c>
      <c r="C20" s="19" t="s">
        <v>33</v>
      </c>
      <c r="D20" s="43">
        <v>113209</v>
      </c>
      <c r="E20" s="43">
        <v>0</v>
      </c>
      <c r="F20" s="43">
        <v>0</v>
      </c>
      <c r="G20" s="43">
        <v>98398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211607</v>
      </c>
      <c r="O20" s="44">
        <f t="shared" si="2"/>
        <v>114.44402379664683</v>
      </c>
      <c r="P20" s="9"/>
    </row>
    <row r="21" spans="1:119" ht="15.75">
      <c r="A21" s="26" t="s">
        <v>37</v>
      </c>
      <c r="B21" s="27"/>
      <c r="C21" s="28"/>
      <c r="D21" s="29">
        <f t="shared" ref="D21:M21" si="8">SUM(D22:D22)</f>
        <v>0</v>
      </c>
      <c r="E21" s="29">
        <f t="shared" si="8"/>
        <v>0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14245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14245</v>
      </c>
      <c r="O21" s="41">
        <f t="shared" si="2"/>
        <v>7.7041644131963221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14245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14245</v>
      </c>
      <c r="O22" s="44">
        <f t="shared" si="2"/>
        <v>7.7041644131963221</v>
      </c>
      <c r="P22" s="9"/>
    </row>
    <row r="23" spans="1:119" ht="16.5" thickBot="1">
      <c r="A23" s="13" t="s">
        <v>10</v>
      </c>
      <c r="B23" s="21"/>
      <c r="C23" s="20"/>
      <c r="D23" s="14">
        <f>SUM(D5,D7,D11,D15,D17,D19,D21)</f>
        <v>830791</v>
      </c>
      <c r="E23" s="14">
        <f t="shared" ref="E23:M23" si="9">SUM(E5,E7,E11,E15,E17,E19,E21)</f>
        <v>114356</v>
      </c>
      <c r="F23" s="14">
        <f t="shared" si="9"/>
        <v>0</v>
      </c>
      <c r="G23" s="14">
        <f t="shared" si="9"/>
        <v>1263131</v>
      </c>
      <c r="H23" s="14">
        <f t="shared" si="9"/>
        <v>0</v>
      </c>
      <c r="I23" s="14">
        <f t="shared" si="9"/>
        <v>1354022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3562300</v>
      </c>
      <c r="O23" s="35">
        <f t="shared" si="2"/>
        <v>1926.6089778258518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39</v>
      </c>
      <c r="M25" s="90"/>
      <c r="N25" s="90"/>
      <c r="O25" s="39">
        <v>1849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109892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109892</v>
      </c>
      <c r="O5" s="30">
        <f t="shared" ref="O5:O21" si="2">(N5/O$23)</f>
        <v>55.222110552763816</v>
      </c>
      <c r="P5" s="6"/>
    </row>
    <row r="6" spans="1:133">
      <c r="A6" s="12"/>
      <c r="B6" s="42">
        <v>513</v>
      </c>
      <c r="C6" s="19" t="s">
        <v>19</v>
      </c>
      <c r="D6" s="43">
        <v>109892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109892</v>
      </c>
      <c r="O6" s="44">
        <f t="shared" si="2"/>
        <v>55.222110552763816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454853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454853</v>
      </c>
      <c r="O7" s="41">
        <f t="shared" si="2"/>
        <v>228.56934673366834</v>
      </c>
      <c r="P7" s="10"/>
    </row>
    <row r="8" spans="1:133">
      <c r="A8" s="12"/>
      <c r="B8" s="42">
        <v>521</v>
      </c>
      <c r="C8" s="19" t="s">
        <v>21</v>
      </c>
      <c r="D8" s="43">
        <v>396382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396382</v>
      </c>
      <c r="O8" s="44">
        <f t="shared" si="2"/>
        <v>199.18693467336684</v>
      </c>
      <c r="P8" s="9"/>
    </row>
    <row r="9" spans="1:133">
      <c r="A9" s="12"/>
      <c r="B9" s="42">
        <v>522</v>
      </c>
      <c r="C9" s="19" t="s">
        <v>22</v>
      </c>
      <c r="D9" s="43">
        <v>53251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53251</v>
      </c>
      <c r="O9" s="44">
        <f t="shared" si="2"/>
        <v>26.759296482412061</v>
      </c>
      <c r="P9" s="9"/>
    </row>
    <row r="10" spans="1:133">
      <c r="A10" s="12"/>
      <c r="B10" s="42">
        <v>526</v>
      </c>
      <c r="C10" s="19" t="s">
        <v>23</v>
      </c>
      <c r="D10" s="43">
        <v>5220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5220</v>
      </c>
      <c r="O10" s="44">
        <f t="shared" si="2"/>
        <v>2.6231155778894473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3404</v>
      </c>
      <c r="E11" s="29">
        <f t="shared" si="4"/>
        <v>0</v>
      </c>
      <c r="F11" s="29">
        <f t="shared" si="4"/>
        <v>0</v>
      </c>
      <c r="G11" s="29">
        <f t="shared" si="4"/>
        <v>205061</v>
      </c>
      <c r="H11" s="29">
        <f t="shared" si="4"/>
        <v>0</v>
      </c>
      <c r="I11" s="29">
        <f t="shared" si="4"/>
        <v>1222377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1430842</v>
      </c>
      <c r="O11" s="41">
        <f t="shared" si="2"/>
        <v>719.01608040201006</v>
      </c>
      <c r="P11" s="10"/>
    </row>
    <row r="12" spans="1:133">
      <c r="A12" s="12"/>
      <c r="B12" s="42">
        <v>534</v>
      </c>
      <c r="C12" s="19" t="s">
        <v>25</v>
      </c>
      <c r="D12" s="43">
        <v>3404</v>
      </c>
      <c r="E12" s="43">
        <v>0</v>
      </c>
      <c r="F12" s="43">
        <v>0</v>
      </c>
      <c r="G12" s="43">
        <v>0</v>
      </c>
      <c r="H12" s="43">
        <v>0</v>
      </c>
      <c r="I12" s="43">
        <v>174320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177724</v>
      </c>
      <c r="O12" s="44">
        <f t="shared" si="2"/>
        <v>89.308542713567846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205061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205061</v>
      </c>
      <c r="O13" s="44">
        <f t="shared" si="2"/>
        <v>103.04572864321608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1048057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1048057</v>
      </c>
      <c r="O14" s="44">
        <f t="shared" si="2"/>
        <v>526.66180904522616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99126</v>
      </c>
      <c r="E15" s="29">
        <f t="shared" si="5"/>
        <v>105010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204136</v>
      </c>
      <c r="O15" s="41">
        <f t="shared" si="2"/>
        <v>102.58090452261307</v>
      </c>
      <c r="P15" s="10"/>
    </row>
    <row r="16" spans="1:133">
      <c r="A16" s="12"/>
      <c r="B16" s="42">
        <v>541</v>
      </c>
      <c r="C16" s="19" t="s">
        <v>29</v>
      </c>
      <c r="D16" s="43">
        <v>99126</v>
      </c>
      <c r="E16" s="43">
        <v>105010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204136</v>
      </c>
      <c r="O16" s="44">
        <f t="shared" si="2"/>
        <v>102.58090452261307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3760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3760</v>
      </c>
      <c r="O17" s="41">
        <f t="shared" si="2"/>
        <v>1.8894472361809045</v>
      </c>
      <c r="P17" s="10"/>
    </row>
    <row r="18" spans="1:119">
      <c r="A18" s="12"/>
      <c r="B18" s="42">
        <v>562</v>
      </c>
      <c r="C18" s="19" t="s">
        <v>31</v>
      </c>
      <c r="D18" s="43">
        <v>3760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3760</v>
      </c>
      <c r="O18" s="44">
        <f t="shared" si="2"/>
        <v>1.8894472361809045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39379</v>
      </c>
      <c r="E19" s="29">
        <f t="shared" si="7"/>
        <v>0</v>
      </c>
      <c r="F19" s="29">
        <f t="shared" si="7"/>
        <v>0</v>
      </c>
      <c r="G19" s="29">
        <f t="shared" si="7"/>
        <v>190140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229519</v>
      </c>
      <c r="O19" s="41">
        <f t="shared" si="2"/>
        <v>115.33618090452261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39379</v>
      </c>
      <c r="E20" s="43">
        <v>0</v>
      </c>
      <c r="F20" s="43">
        <v>0</v>
      </c>
      <c r="G20" s="43">
        <v>190140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229519</v>
      </c>
      <c r="O20" s="44">
        <f t="shared" si="2"/>
        <v>115.33618090452261</v>
      </c>
      <c r="P20" s="9"/>
    </row>
    <row r="21" spans="1:119" ht="16.5" thickBot="1">
      <c r="A21" s="13" t="s">
        <v>10</v>
      </c>
      <c r="B21" s="21"/>
      <c r="C21" s="20"/>
      <c r="D21" s="14">
        <f>SUM(D5,D7,D11,D15,D17,D19)</f>
        <v>710414</v>
      </c>
      <c r="E21" s="14">
        <f t="shared" ref="E21:M21" si="8">SUM(E5,E7,E11,E15,E17,E19)</f>
        <v>105010</v>
      </c>
      <c r="F21" s="14">
        <f t="shared" si="8"/>
        <v>0</v>
      </c>
      <c r="G21" s="14">
        <f t="shared" si="8"/>
        <v>395201</v>
      </c>
      <c r="H21" s="14">
        <f t="shared" si="8"/>
        <v>0</v>
      </c>
      <c r="I21" s="14">
        <f t="shared" si="8"/>
        <v>1222377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2433002</v>
      </c>
      <c r="O21" s="35">
        <f t="shared" si="2"/>
        <v>1222.6140703517588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1990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110035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110035</v>
      </c>
      <c r="O5" s="30">
        <f t="shared" ref="O5:O24" si="2">(N5/O$26)</f>
        <v>55.405337361530712</v>
      </c>
      <c r="P5" s="6"/>
    </row>
    <row r="6" spans="1:133">
      <c r="A6" s="12"/>
      <c r="B6" s="42">
        <v>513</v>
      </c>
      <c r="C6" s="19" t="s">
        <v>19</v>
      </c>
      <c r="D6" s="43">
        <v>110035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110035</v>
      </c>
      <c r="O6" s="44">
        <f t="shared" si="2"/>
        <v>55.405337361530712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451631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451631</v>
      </c>
      <c r="O7" s="41">
        <f t="shared" si="2"/>
        <v>227.40735146022155</v>
      </c>
      <c r="P7" s="10"/>
    </row>
    <row r="8" spans="1:133">
      <c r="A8" s="12"/>
      <c r="B8" s="42">
        <v>521</v>
      </c>
      <c r="C8" s="19" t="s">
        <v>21</v>
      </c>
      <c r="D8" s="43">
        <v>398499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398499</v>
      </c>
      <c r="O8" s="44">
        <f t="shared" si="2"/>
        <v>200.65407854984895</v>
      </c>
      <c r="P8" s="9"/>
    </row>
    <row r="9" spans="1:133">
      <c r="A9" s="12"/>
      <c r="B9" s="42">
        <v>522</v>
      </c>
      <c r="C9" s="19" t="s">
        <v>22</v>
      </c>
      <c r="D9" s="43">
        <v>48402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48402</v>
      </c>
      <c r="O9" s="44">
        <f t="shared" si="2"/>
        <v>24.371601208459214</v>
      </c>
      <c r="P9" s="9"/>
    </row>
    <row r="10" spans="1:133">
      <c r="A10" s="12"/>
      <c r="B10" s="42">
        <v>526</v>
      </c>
      <c r="C10" s="19" t="s">
        <v>23</v>
      </c>
      <c r="D10" s="43">
        <v>4730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4730</v>
      </c>
      <c r="O10" s="44">
        <f t="shared" si="2"/>
        <v>2.3816717019133939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SUM(D12:D15)</f>
        <v>4877</v>
      </c>
      <c r="E11" s="29">
        <f t="shared" si="4"/>
        <v>0</v>
      </c>
      <c r="F11" s="29">
        <f t="shared" si="4"/>
        <v>0</v>
      </c>
      <c r="G11" s="29">
        <f t="shared" si="4"/>
        <v>406379</v>
      </c>
      <c r="H11" s="29">
        <f t="shared" si="4"/>
        <v>0</v>
      </c>
      <c r="I11" s="29">
        <f t="shared" si="4"/>
        <v>1210886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1622142</v>
      </c>
      <c r="O11" s="41">
        <f t="shared" si="2"/>
        <v>816.78851963746229</v>
      </c>
      <c r="P11" s="10"/>
    </row>
    <row r="12" spans="1:133">
      <c r="A12" s="12"/>
      <c r="B12" s="42">
        <v>533</v>
      </c>
      <c r="C12" s="19" t="s">
        <v>42</v>
      </c>
      <c r="D12" s="43">
        <v>0</v>
      </c>
      <c r="E12" s="43">
        <v>0</v>
      </c>
      <c r="F12" s="43">
        <v>0</v>
      </c>
      <c r="G12" s="43">
        <v>221655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221655</v>
      </c>
      <c r="O12" s="44">
        <f t="shared" si="2"/>
        <v>111.60876132930514</v>
      </c>
      <c r="P12" s="9"/>
    </row>
    <row r="13" spans="1:133">
      <c r="A13" s="12"/>
      <c r="B13" s="42">
        <v>534</v>
      </c>
      <c r="C13" s="19" t="s">
        <v>25</v>
      </c>
      <c r="D13" s="43">
        <v>4877</v>
      </c>
      <c r="E13" s="43">
        <v>0</v>
      </c>
      <c r="F13" s="43">
        <v>0</v>
      </c>
      <c r="G13" s="43">
        <v>0</v>
      </c>
      <c r="H13" s="43">
        <v>0</v>
      </c>
      <c r="I13" s="43">
        <v>181704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186581</v>
      </c>
      <c r="O13" s="44">
        <f t="shared" si="2"/>
        <v>93.948136958710975</v>
      </c>
      <c r="P13" s="9"/>
    </row>
    <row r="14" spans="1:133">
      <c r="A14" s="12"/>
      <c r="B14" s="42">
        <v>535</v>
      </c>
      <c r="C14" s="19" t="s">
        <v>26</v>
      </c>
      <c r="D14" s="43">
        <v>0</v>
      </c>
      <c r="E14" s="43">
        <v>0</v>
      </c>
      <c r="F14" s="43">
        <v>0</v>
      </c>
      <c r="G14" s="43">
        <v>184724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184724</v>
      </c>
      <c r="O14" s="44">
        <f t="shared" si="2"/>
        <v>93.013091641490433</v>
      </c>
      <c r="P14" s="9"/>
    </row>
    <row r="15" spans="1:133">
      <c r="A15" s="12"/>
      <c r="B15" s="42">
        <v>536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1029182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1029182</v>
      </c>
      <c r="O15" s="44">
        <f t="shared" si="2"/>
        <v>518.21852970795567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SUM(D17:D17)</f>
        <v>96401</v>
      </c>
      <c r="E16" s="29">
        <f t="shared" si="5"/>
        <v>161881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258282</v>
      </c>
      <c r="O16" s="41">
        <f t="shared" si="2"/>
        <v>130.05135951661632</v>
      </c>
      <c r="P16" s="10"/>
    </row>
    <row r="17" spans="1:119">
      <c r="A17" s="12"/>
      <c r="B17" s="42">
        <v>541</v>
      </c>
      <c r="C17" s="19" t="s">
        <v>29</v>
      </c>
      <c r="D17" s="43">
        <v>96401</v>
      </c>
      <c r="E17" s="43">
        <v>161881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258282</v>
      </c>
      <c r="O17" s="44">
        <f t="shared" si="2"/>
        <v>130.05135951661632</v>
      </c>
      <c r="P17" s="9"/>
    </row>
    <row r="18" spans="1:119" ht="15.75">
      <c r="A18" s="26" t="s">
        <v>30</v>
      </c>
      <c r="B18" s="27"/>
      <c r="C18" s="28"/>
      <c r="D18" s="29">
        <f t="shared" ref="D18:M18" si="6">SUM(D19:D19)</f>
        <v>3450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3450</v>
      </c>
      <c r="O18" s="41">
        <f t="shared" si="2"/>
        <v>1.7371601208459215</v>
      </c>
      <c r="P18" s="10"/>
    </row>
    <row r="19" spans="1:119">
      <c r="A19" s="12"/>
      <c r="B19" s="42">
        <v>562</v>
      </c>
      <c r="C19" s="19" t="s">
        <v>31</v>
      </c>
      <c r="D19" s="43">
        <v>3450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3450</v>
      </c>
      <c r="O19" s="44">
        <f t="shared" si="2"/>
        <v>1.7371601208459215</v>
      </c>
      <c r="P19" s="9"/>
    </row>
    <row r="20" spans="1:119" ht="15.75">
      <c r="A20" s="26" t="s">
        <v>32</v>
      </c>
      <c r="B20" s="27"/>
      <c r="C20" s="28"/>
      <c r="D20" s="29">
        <f t="shared" ref="D20:M20" si="7">SUM(D21:D21)</f>
        <v>27954</v>
      </c>
      <c r="E20" s="29">
        <f t="shared" si="7"/>
        <v>9974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37928</v>
      </c>
      <c r="O20" s="41">
        <f t="shared" si="2"/>
        <v>19.097683786505538</v>
      </c>
      <c r="P20" s="9"/>
    </row>
    <row r="21" spans="1:119">
      <c r="A21" s="12"/>
      <c r="B21" s="42">
        <v>572</v>
      </c>
      <c r="C21" s="19" t="s">
        <v>33</v>
      </c>
      <c r="D21" s="43">
        <v>27954</v>
      </c>
      <c r="E21" s="43">
        <v>9974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37928</v>
      </c>
      <c r="O21" s="44">
        <f t="shared" si="2"/>
        <v>19.097683786505538</v>
      </c>
      <c r="P21" s="9"/>
    </row>
    <row r="22" spans="1:119" ht="15.75">
      <c r="A22" s="26" t="s">
        <v>37</v>
      </c>
      <c r="B22" s="27"/>
      <c r="C22" s="28"/>
      <c r="D22" s="29">
        <f t="shared" ref="D22:M22" si="8">SUM(D23:D23)</f>
        <v>0</v>
      </c>
      <c r="E22" s="29">
        <f t="shared" si="8"/>
        <v>0</v>
      </c>
      <c r="F22" s="29">
        <f t="shared" si="8"/>
        <v>0</v>
      </c>
      <c r="G22" s="29">
        <f t="shared" si="8"/>
        <v>1941</v>
      </c>
      <c r="H22" s="29">
        <f t="shared" si="8"/>
        <v>0</v>
      </c>
      <c r="I22" s="29">
        <f t="shared" si="8"/>
        <v>50100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52041</v>
      </c>
      <c r="O22" s="41">
        <f t="shared" si="2"/>
        <v>26.203927492447129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0</v>
      </c>
      <c r="E23" s="43">
        <v>0</v>
      </c>
      <c r="F23" s="43">
        <v>0</v>
      </c>
      <c r="G23" s="43">
        <v>1941</v>
      </c>
      <c r="H23" s="43">
        <v>0</v>
      </c>
      <c r="I23" s="43">
        <v>50100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52041</v>
      </c>
      <c r="O23" s="44">
        <f t="shared" si="2"/>
        <v>26.203927492447129</v>
      </c>
      <c r="P23" s="9"/>
    </row>
    <row r="24" spans="1:119" ht="16.5" thickBot="1">
      <c r="A24" s="13" t="s">
        <v>10</v>
      </c>
      <c r="B24" s="21"/>
      <c r="C24" s="20"/>
      <c r="D24" s="14">
        <f>SUM(D5,D7,D11,D16,D18,D20,D22)</f>
        <v>694348</v>
      </c>
      <c r="E24" s="14">
        <f t="shared" ref="E24:M24" si="9">SUM(E5,E7,E11,E16,E18,E20,E22)</f>
        <v>171855</v>
      </c>
      <c r="F24" s="14">
        <f t="shared" si="9"/>
        <v>0</v>
      </c>
      <c r="G24" s="14">
        <f t="shared" si="9"/>
        <v>408320</v>
      </c>
      <c r="H24" s="14">
        <f t="shared" si="9"/>
        <v>0</v>
      </c>
      <c r="I24" s="14">
        <f t="shared" si="9"/>
        <v>1260986</v>
      </c>
      <c r="J24" s="14">
        <f t="shared" si="9"/>
        <v>0</v>
      </c>
      <c r="K24" s="14">
        <f t="shared" si="9"/>
        <v>0</v>
      </c>
      <c r="L24" s="14">
        <f t="shared" si="9"/>
        <v>0</v>
      </c>
      <c r="M24" s="14">
        <f t="shared" si="9"/>
        <v>0</v>
      </c>
      <c r="N24" s="14">
        <f t="shared" si="1"/>
        <v>2535509</v>
      </c>
      <c r="O24" s="35">
        <f t="shared" si="2"/>
        <v>1276.6913393756295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49</v>
      </c>
      <c r="M26" s="90"/>
      <c r="N26" s="90"/>
      <c r="O26" s="39">
        <v>1986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101906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101906</v>
      </c>
      <c r="O5" s="30">
        <f t="shared" ref="O5:O21" si="2">(N5/O$23)</f>
        <v>51.676470588235297</v>
      </c>
      <c r="P5" s="6"/>
    </row>
    <row r="6" spans="1:133">
      <c r="A6" s="12"/>
      <c r="B6" s="42">
        <v>513</v>
      </c>
      <c r="C6" s="19" t="s">
        <v>19</v>
      </c>
      <c r="D6" s="43">
        <v>101906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101906</v>
      </c>
      <c r="O6" s="44">
        <f t="shared" si="2"/>
        <v>51.676470588235297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423941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423941</v>
      </c>
      <c r="O7" s="41">
        <f t="shared" si="2"/>
        <v>214.98022312373226</v>
      </c>
      <c r="P7" s="10"/>
    </row>
    <row r="8" spans="1:133">
      <c r="A8" s="12"/>
      <c r="B8" s="42">
        <v>521</v>
      </c>
      <c r="C8" s="19" t="s">
        <v>21</v>
      </c>
      <c r="D8" s="43">
        <v>382303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382303</v>
      </c>
      <c r="O8" s="44">
        <f t="shared" si="2"/>
        <v>193.8656186612576</v>
      </c>
      <c r="P8" s="9"/>
    </row>
    <row r="9" spans="1:133">
      <c r="A9" s="12"/>
      <c r="B9" s="42">
        <v>522</v>
      </c>
      <c r="C9" s="19" t="s">
        <v>22</v>
      </c>
      <c r="D9" s="43">
        <v>37563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37563</v>
      </c>
      <c r="O9" s="44">
        <f t="shared" si="2"/>
        <v>19.048174442190671</v>
      </c>
      <c r="P9" s="9"/>
    </row>
    <row r="10" spans="1:133">
      <c r="A10" s="12"/>
      <c r="B10" s="42">
        <v>526</v>
      </c>
      <c r="C10" s="19" t="s">
        <v>23</v>
      </c>
      <c r="D10" s="43">
        <v>4075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4075</v>
      </c>
      <c r="O10" s="44">
        <f t="shared" si="2"/>
        <v>2.0664300202839758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3971</v>
      </c>
      <c r="E11" s="29">
        <f t="shared" si="4"/>
        <v>0</v>
      </c>
      <c r="F11" s="29">
        <f t="shared" si="4"/>
        <v>0</v>
      </c>
      <c r="G11" s="29">
        <f t="shared" si="4"/>
        <v>1265165</v>
      </c>
      <c r="H11" s="29">
        <f t="shared" si="4"/>
        <v>0</v>
      </c>
      <c r="I11" s="29">
        <f t="shared" si="4"/>
        <v>1182115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2451251</v>
      </c>
      <c r="O11" s="41">
        <f t="shared" si="2"/>
        <v>1243.0278904665315</v>
      </c>
      <c r="P11" s="10"/>
    </row>
    <row r="12" spans="1:133">
      <c r="A12" s="12"/>
      <c r="B12" s="42">
        <v>534</v>
      </c>
      <c r="C12" s="19" t="s">
        <v>25</v>
      </c>
      <c r="D12" s="43">
        <v>3971</v>
      </c>
      <c r="E12" s="43">
        <v>0</v>
      </c>
      <c r="F12" s="43">
        <v>0</v>
      </c>
      <c r="G12" s="43">
        <v>0</v>
      </c>
      <c r="H12" s="43">
        <v>0</v>
      </c>
      <c r="I12" s="43">
        <v>182228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186199</v>
      </c>
      <c r="O12" s="44">
        <f t="shared" si="2"/>
        <v>94.421399594320491</v>
      </c>
      <c r="P12" s="9"/>
    </row>
    <row r="13" spans="1:133">
      <c r="A13" s="12"/>
      <c r="B13" s="42">
        <v>535</v>
      </c>
      <c r="C13" s="19" t="s">
        <v>26</v>
      </c>
      <c r="D13" s="43">
        <v>0</v>
      </c>
      <c r="E13" s="43">
        <v>0</v>
      </c>
      <c r="F13" s="43">
        <v>0</v>
      </c>
      <c r="G13" s="43">
        <v>1257944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1257944</v>
      </c>
      <c r="O13" s="44">
        <f t="shared" si="2"/>
        <v>637.90263691683572</v>
      </c>
      <c r="P13" s="9"/>
    </row>
    <row r="14" spans="1:133">
      <c r="A14" s="12"/>
      <c r="B14" s="42">
        <v>536</v>
      </c>
      <c r="C14" s="19" t="s">
        <v>27</v>
      </c>
      <c r="D14" s="43">
        <v>0</v>
      </c>
      <c r="E14" s="43">
        <v>0</v>
      </c>
      <c r="F14" s="43">
        <v>0</v>
      </c>
      <c r="G14" s="43">
        <v>7221</v>
      </c>
      <c r="H14" s="43">
        <v>0</v>
      </c>
      <c r="I14" s="43">
        <v>999887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1007108</v>
      </c>
      <c r="O14" s="44">
        <f t="shared" si="2"/>
        <v>510.70385395537528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91583</v>
      </c>
      <c r="E15" s="29">
        <f t="shared" si="5"/>
        <v>160091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251674</v>
      </c>
      <c r="O15" s="41">
        <f t="shared" si="2"/>
        <v>127.6237322515213</v>
      </c>
      <c r="P15" s="10"/>
    </row>
    <row r="16" spans="1:133">
      <c r="A16" s="12"/>
      <c r="B16" s="42">
        <v>541</v>
      </c>
      <c r="C16" s="19" t="s">
        <v>29</v>
      </c>
      <c r="D16" s="43">
        <v>91583</v>
      </c>
      <c r="E16" s="43">
        <v>160091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251674</v>
      </c>
      <c r="O16" s="44">
        <f t="shared" si="2"/>
        <v>127.6237322515213</v>
      </c>
      <c r="P16" s="9"/>
    </row>
    <row r="17" spans="1:119" ht="15.75">
      <c r="A17" s="26" t="s">
        <v>30</v>
      </c>
      <c r="B17" s="27"/>
      <c r="C17" s="28"/>
      <c r="D17" s="29">
        <f t="shared" ref="D17:M17" si="6">SUM(D18:D18)</f>
        <v>3923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3923</v>
      </c>
      <c r="O17" s="41">
        <f t="shared" si="2"/>
        <v>1.9893509127789046</v>
      </c>
      <c r="P17" s="10"/>
    </row>
    <row r="18" spans="1:119">
      <c r="A18" s="12"/>
      <c r="B18" s="42">
        <v>562</v>
      </c>
      <c r="C18" s="19" t="s">
        <v>31</v>
      </c>
      <c r="D18" s="43">
        <v>3923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3923</v>
      </c>
      <c r="O18" s="44">
        <f t="shared" si="2"/>
        <v>1.9893509127789046</v>
      </c>
      <c r="P18" s="9"/>
    </row>
    <row r="19" spans="1:119" ht="15.75">
      <c r="A19" s="26" t="s">
        <v>32</v>
      </c>
      <c r="B19" s="27"/>
      <c r="C19" s="28"/>
      <c r="D19" s="29">
        <f t="shared" ref="D19:M19" si="7">SUM(D20:D20)</f>
        <v>40392</v>
      </c>
      <c r="E19" s="29">
        <f t="shared" si="7"/>
        <v>76017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116409</v>
      </c>
      <c r="O19" s="41">
        <f t="shared" si="2"/>
        <v>59.030933062880322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40392</v>
      </c>
      <c r="E20" s="43">
        <v>76017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116409</v>
      </c>
      <c r="O20" s="44">
        <f t="shared" si="2"/>
        <v>59.030933062880322</v>
      </c>
      <c r="P20" s="9"/>
    </row>
    <row r="21" spans="1:119" ht="16.5" thickBot="1">
      <c r="A21" s="13" t="s">
        <v>10</v>
      </c>
      <c r="B21" s="21"/>
      <c r="C21" s="20"/>
      <c r="D21" s="14">
        <f>SUM(D5,D7,D11,D15,D17,D19)</f>
        <v>665716</v>
      </c>
      <c r="E21" s="14">
        <f t="shared" ref="E21:M21" si="8">SUM(E5,E7,E11,E15,E17,E19)</f>
        <v>236108</v>
      </c>
      <c r="F21" s="14">
        <f t="shared" si="8"/>
        <v>0</v>
      </c>
      <c r="G21" s="14">
        <f t="shared" si="8"/>
        <v>1265165</v>
      </c>
      <c r="H21" s="14">
        <f t="shared" si="8"/>
        <v>0</v>
      </c>
      <c r="I21" s="14">
        <f t="shared" si="8"/>
        <v>1182115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3349104</v>
      </c>
      <c r="O21" s="35">
        <f t="shared" si="2"/>
        <v>1698.3286004056795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1972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75</v>
      </c>
      <c r="N4" s="32" t="s">
        <v>5</v>
      </c>
      <c r="O4" s="32" t="s">
        <v>76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SUM(D6:D6)</f>
        <v>207934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2" si="1">SUM(D5:N5)</f>
        <v>207934</v>
      </c>
      <c r="P5" s="30">
        <f t="shared" ref="P5:P22" si="2">(O5/P$24)</f>
        <v>121.81253661394258</v>
      </c>
      <c r="Q5" s="6"/>
    </row>
    <row r="6" spans="1:134">
      <c r="A6" s="12"/>
      <c r="B6" s="42">
        <v>513</v>
      </c>
      <c r="C6" s="19" t="s">
        <v>19</v>
      </c>
      <c r="D6" s="43">
        <v>207934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207934</v>
      </c>
      <c r="P6" s="44">
        <f t="shared" si="2"/>
        <v>121.81253661394258</v>
      </c>
      <c r="Q6" s="9"/>
    </row>
    <row r="7" spans="1:134" ht="15.75">
      <c r="A7" s="26" t="s">
        <v>20</v>
      </c>
      <c r="B7" s="27"/>
      <c r="C7" s="28"/>
      <c r="D7" s="29">
        <f t="shared" ref="D7:N7" si="3">SUM(D8:D10)</f>
        <v>765618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40">
        <f t="shared" si="1"/>
        <v>765618</v>
      </c>
      <c r="P7" s="41">
        <f t="shared" si="2"/>
        <v>448.51669595782073</v>
      </c>
      <c r="Q7" s="10"/>
    </row>
    <row r="8" spans="1:134">
      <c r="A8" s="12"/>
      <c r="B8" s="42">
        <v>521</v>
      </c>
      <c r="C8" s="19" t="s">
        <v>21</v>
      </c>
      <c r="D8" s="43">
        <v>523411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523411</v>
      </c>
      <c r="P8" s="44">
        <f t="shared" si="2"/>
        <v>306.62624487404804</v>
      </c>
      <c r="Q8" s="9"/>
    </row>
    <row r="9" spans="1:134">
      <c r="A9" s="12"/>
      <c r="B9" s="42">
        <v>522</v>
      </c>
      <c r="C9" s="19" t="s">
        <v>22</v>
      </c>
      <c r="D9" s="43">
        <v>237399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237399</v>
      </c>
      <c r="P9" s="44">
        <f t="shared" si="2"/>
        <v>139.0738137082601</v>
      </c>
      <c r="Q9" s="9"/>
    </row>
    <row r="10" spans="1:134">
      <c r="A10" s="12"/>
      <c r="B10" s="42">
        <v>526</v>
      </c>
      <c r="C10" s="19" t="s">
        <v>23</v>
      </c>
      <c r="D10" s="43">
        <v>4808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4808</v>
      </c>
      <c r="P10" s="44">
        <f t="shared" si="2"/>
        <v>2.8166373755125953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SUM(D12:D13)</f>
        <v>1299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1804902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1806201</v>
      </c>
      <c r="P11" s="41">
        <f t="shared" si="2"/>
        <v>1058.1142355008787</v>
      </c>
      <c r="Q11" s="10"/>
    </row>
    <row r="12" spans="1:134">
      <c r="A12" s="12"/>
      <c r="B12" s="42">
        <v>534</v>
      </c>
      <c r="C12" s="19" t="s">
        <v>25</v>
      </c>
      <c r="D12" s="43">
        <v>1299</v>
      </c>
      <c r="E12" s="43">
        <v>0</v>
      </c>
      <c r="F12" s="43">
        <v>0</v>
      </c>
      <c r="G12" s="43">
        <v>0</v>
      </c>
      <c r="H12" s="43">
        <v>0</v>
      </c>
      <c r="I12" s="43">
        <v>232994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234293</v>
      </c>
      <c r="P12" s="44">
        <f t="shared" si="2"/>
        <v>137.25424721734035</v>
      </c>
      <c r="Q12" s="9"/>
    </row>
    <row r="13" spans="1:134">
      <c r="A13" s="12"/>
      <c r="B13" s="42">
        <v>536</v>
      </c>
      <c r="C13" s="19" t="s">
        <v>27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1571908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1571908</v>
      </c>
      <c r="P13" s="44">
        <f t="shared" si="2"/>
        <v>920.85998828353843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173639</v>
      </c>
      <c r="E14" s="29">
        <f t="shared" si="5"/>
        <v>106735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280374</v>
      </c>
      <c r="P14" s="41">
        <f t="shared" si="2"/>
        <v>164.24956063268894</v>
      </c>
      <c r="Q14" s="10"/>
    </row>
    <row r="15" spans="1:134">
      <c r="A15" s="12"/>
      <c r="B15" s="42">
        <v>541</v>
      </c>
      <c r="C15" s="19" t="s">
        <v>29</v>
      </c>
      <c r="D15" s="43">
        <v>173639</v>
      </c>
      <c r="E15" s="43">
        <v>106735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280374</v>
      </c>
      <c r="P15" s="44">
        <f t="shared" si="2"/>
        <v>164.24956063268894</v>
      </c>
      <c r="Q15" s="9"/>
    </row>
    <row r="16" spans="1:134" ht="15.75">
      <c r="A16" s="26" t="s">
        <v>30</v>
      </c>
      <c r="B16" s="27"/>
      <c r="C16" s="28"/>
      <c r="D16" s="29">
        <f t="shared" ref="D16:N16" si="6">SUM(D17:D17)</f>
        <v>31832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31832</v>
      </c>
      <c r="P16" s="41">
        <f t="shared" si="2"/>
        <v>18.647920328060927</v>
      </c>
      <c r="Q16" s="10"/>
    </row>
    <row r="17" spans="1:120">
      <c r="A17" s="12"/>
      <c r="B17" s="42">
        <v>562</v>
      </c>
      <c r="C17" s="19" t="s">
        <v>31</v>
      </c>
      <c r="D17" s="43">
        <v>31832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31832</v>
      </c>
      <c r="P17" s="44">
        <f t="shared" si="2"/>
        <v>18.647920328060927</v>
      </c>
      <c r="Q17" s="9"/>
    </row>
    <row r="18" spans="1:120" ht="15.75">
      <c r="A18" s="26" t="s">
        <v>32</v>
      </c>
      <c r="B18" s="27"/>
      <c r="C18" s="28"/>
      <c r="D18" s="29">
        <f t="shared" ref="D18:N18" si="7">SUM(D19:D19)</f>
        <v>32472</v>
      </c>
      <c r="E18" s="29">
        <f t="shared" si="7"/>
        <v>308075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1"/>
        <v>340547</v>
      </c>
      <c r="P18" s="41">
        <f t="shared" si="2"/>
        <v>199.50029291154073</v>
      </c>
      <c r="Q18" s="9"/>
    </row>
    <row r="19" spans="1:120">
      <c r="A19" s="12"/>
      <c r="B19" s="42">
        <v>572</v>
      </c>
      <c r="C19" s="19" t="s">
        <v>33</v>
      </c>
      <c r="D19" s="43">
        <v>32472</v>
      </c>
      <c r="E19" s="43">
        <v>308075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340547</v>
      </c>
      <c r="P19" s="44">
        <f t="shared" si="2"/>
        <v>199.50029291154073</v>
      </c>
      <c r="Q19" s="9"/>
    </row>
    <row r="20" spans="1:120" ht="15.75">
      <c r="A20" s="26" t="s">
        <v>37</v>
      </c>
      <c r="B20" s="27"/>
      <c r="C20" s="28"/>
      <c r="D20" s="29">
        <f t="shared" ref="D20:N20" si="8">SUM(D21:D21)</f>
        <v>289729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8"/>
        <v>0</v>
      </c>
      <c r="O20" s="29">
        <f t="shared" si="1"/>
        <v>289729</v>
      </c>
      <c r="P20" s="41">
        <f t="shared" si="2"/>
        <v>169.72993555946104</v>
      </c>
      <c r="Q20" s="9"/>
    </row>
    <row r="21" spans="1:120" ht="15.75" thickBot="1">
      <c r="A21" s="12"/>
      <c r="B21" s="42">
        <v>581</v>
      </c>
      <c r="C21" s="19" t="s">
        <v>77</v>
      </c>
      <c r="D21" s="43">
        <v>289729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289729</v>
      </c>
      <c r="P21" s="44">
        <f t="shared" si="2"/>
        <v>169.72993555946104</v>
      </c>
      <c r="Q21" s="9"/>
    </row>
    <row r="22" spans="1:120" ht="16.5" thickBot="1">
      <c r="A22" s="13" t="s">
        <v>10</v>
      </c>
      <c r="B22" s="21"/>
      <c r="C22" s="20"/>
      <c r="D22" s="14">
        <f>SUM(D5,D7,D11,D14,D16,D18,D20)</f>
        <v>1502523</v>
      </c>
      <c r="E22" s="14">
        <f t="shared" ref="E22:N22" si="9">SUM(E5,E7,E11,E14,E16,E18,E20)</f>
        <v>414810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1804902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9"/>
        <v>0</v>
      </c>
      <c r="O22" s="14">
        <f t="shared" si="1"/>
        <v>3722235</v>
      </c>
      <c r="P22" s="35">
        <f t="shared" si="2"/>
        <v>2180.5711775043937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0" t="s">
        <v>78</v>
      </c>
      <c r="N24" s="90"/>
      <c r="O24" s="90"/>
      <c r="P24" s="39">
        <v>1707</v>
      </c>
    </row>
    <row r="25" spans="1:120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1:120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172870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172870</v>
      </c>
      <c r="O5" s="30">
        <f t="shared" ref="O5:O22" si="2">(N5/O$24)</f>
        <v>101.62845385067607</v>
      </c>
      <c r="P5" s="6"/>
    </row>
    <row r="6" spans="1:133">
      <c r="A6" s="12"/>
      <c r="B6" s="42">
        <v>513</v>
      </c>
      <c r="C6" s="19" t="s">
        <v>19</v>
      </c>
      <c r="D6" s="43">
        <v>172870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172870</v>
      </c>
      <c r="O6" s="44">
        <f t="shared" si="2"/>
        <v>101.62845385067607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724931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724931</v>
      </c>
      <c r="O7" s="41">
        <f t="shared" si="2"/>
        <v>426.1793062904174</v>
      </c>
      <c r="P7" s="10"/>
    </row>
    <row r="8" spans="1:133">
      <c r="A8" s="12"/>
      <c r="B8" s="42">
        <v>521</v>
      </c>
      <c r="C8" s="19" t="s">
        <v>21</v>
      </c>
      <c r="D8" s="43">
        <v>483016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483016</v>
      </c>
      <c r="O8" s="44">
        <f t="shared" si="2"/>
        <v>283.96002351557905</v>
      </c>
      <c r="P8" s="9"/>
    </row>
    <row r="9" spans="1:133">
      <c r="A9" s="12"/>
      <c r="B9" s="42">
        <v>522</v>
      </c>
      <c r="C9" s="19" t="s">
        <v>22</v>
      </c>
      <c r="D9" s="43">
        <v>237815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237815</v>
      </c>
      <c r="O9" s="44">
        <f t="shared" si="2"/>
        <v>139.80893592004702</v>
      </c>
      <c r="P9" s="9"/>
    </row>
    <row r="10" spans="1:133">
      <c r="A10" s="12"/>
      <c r="B10" s="42">
        <v>526</v>
      </c>
      <c r="C10" s="19" t="s">
        <v>23</v>
      </c>
      <c r="D10" s="43">
        <v>4100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4100</v>
      </c>
      <c r="O10" s="44">
        <f t="shared" si="2"/>
        <v>2.4103468547912992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1591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1502112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1503703</v>
      </c>
      <c r="O11" s="41">
        <f t="shared" si="2"/>
        <v>884.0111699000588</v>
      </c>
      <c r="P11" s="10"/>
    </row>
    <row r="12" spans="1:133">
      <c r="A12" s="12"/>
      <c r="B12" s="42">
        <v>534</v>
      </c>
      <c r="C12" s="19" t="s">
        <v>51</v>
      </c>
      <c r="D12" s="43">
        <v>1591</v>
      </c>
      <c r="E12" s="43">
        <v>0</v>
      </c>
      <c r="F12" s="43">
        <v>0</v>
      </c>
      <c r="G12" s="43">
        <v>0</v>
      </c>
      <c r="H12" s="43">
        <v>0</v>
      </c>
      <c r="I12" s="43">
        <v>218108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219699</v>
      </c>
      <c r="O12" s="44">
        <f t="shared" si="2"/>
        <v>129.15873015873015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1284004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1284004</v>
      </c>
      <c r="O13" s="44">
        <f t="shared" si="2"/>
        <v>754.85243974132868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1205642</v>
      </c>
      <c r="E14" s="29">
        <f t="shared" si="5"/>
        <v>107652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1313294</v>
      </c>
      <c r="O14" s="41">
        <f t="shared" si="2"/>
        <v>772.07172251616691</v>
      </c>
      <c r="P14" s="10"/>
    </row>
    <row r="15" spans="1:133">
      <c r="A15" s="12"/>
      <c r="B15" s="42">
        <v>541</v>
      </c>
      <c r="C15" s="19" t="s">
        <v>53</v>
      </c>
      <c r="D15" s="43">
        <v>1205642</v>
      </c>
      <c r="E15" s="43">
        <v>107652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1313294</v>
      </c>
      <c r="O15" s="44">
        <f t="shared" si="2"/>
        <v>772.07172251616691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22035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22035</v>
      </c>
      <c r="O16" s="41">
        <f t="shared" si="2"/>
        <v>12.954144620811288</v>
      </c>
      <c r="P16" s="10"/>
    </row>
    <row r="17" spans="1:119">
      <c r="A17" s="12"/>
      <c r="B17" s="42">
        <v>562</v>
      </c>
      <c r="C17" s="19" t="s">
        <v>54</v>
      </c>
      <c r="D17" s="43">
        <v>22035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22035</v>
      </c>
      <c r="O17" s="44">
        <f t="shared" si="2"/>
        <v>12.954144620811288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33547</v>
      </c>
      <c r="E18" s="29">
        <f t="shared" si="7"/>
        <v>177254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210801</v>
      </c>
      <c r="O18" s="41">
        <f t="shared" si="2"/>
        <v>123.92768959435627</v>
      </c>
      <c r="P18" s="9"/>
    </row>
    <row r="19" spans="1:119">
      <c r="A19" s="12"/>
      <c r="B19" s="42">
        <v>572</v>
      </c>
      <c r="C19" s="19" t="s">
        <v>55</v>
      </c>
      <c r="D19" s="43">
        <v>33547</v>
      </c>
      <c r="E19" s="43">
        <v>177254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210801</v>
      </c>
      <c r="O19" s="44">
        <f t="shared" si="2"/>
        <v>123.92768959435627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244212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129115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373327</v>
      </c>
      <c r="O20" s="41">
        <f t="shared" si="2"/>
        <v>219.47501469723693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244212</v>
      </c>
      <c r="E21" s="43">
        <v>0</v>
      </c>
      <c r="F21" s="43">
        <v>0</v>
      </c>
      <c r="G21" s="43">
        <v>0</v>
      </c>
      <c r="H21" s="43">
        <v>0</v>
      </c>
      <c r="I21" s="43">
        <v>129115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373327</v>
      </c>
      <c r="O21" s="44">
        <f t="shared" si="2"/>
        <v>219.47501469723693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2404828</v>
      </c>
      <c r="E22" s="14">
        <f t="shared" ref="E22:M22" si="9">SUM(E5,E7,E11,E14,E16,E18,E20)</f>
        <v>284906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1631227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4320961</v>
      </c>
      <c r="O22" s="35">
        <f t="shared" si="2"/>
        <v>2540.2475014697238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72</v>
      </c>
      <c r="M24" s="90"/>
      <c r="N24" s="90"/>
      <c r="O24" s="39">
        <v>1701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124682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124682</v>
      </c>
      <c r="O5" s="30">
        <f t="shared" ref="O5:O22" si="2">(N5/O$24)</f>
        <v>69.190899001109884</v>
      </c>
      <c r="P5" s="6"/>
    </row>
    <row r="6" spans="1:133">
      <c r="A6" s="12"/>
      <c r="B6" s="42">
        <v>513</v>
      </c>
      <c r="C6" s="19" t="s">
        <v>19</v>
      </c>
      <c r="D6" s="43">
        <v>124682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124682</v>
      </c>
      <c r="O6" s="44">
        <f t="shared" si="2"/>
        <v>69.190899001109884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596985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596985</v>
      </c>
      <c r="O7" s="41">
        <f t="shared" si="2"/>
        <v>331.29023307436182</v>
      </c>
      <c r="P7" s="10"/>
    </row>
    <row r="8" spans="1:133">
      <c r="A8" s="12"/>
      <c r="B8" s="42">
        <v>521</v>
      </c>
      <c r="C8" s="19" t="s">
        <v>21</v>
      </c>
      <c r="D8" s="43">
        <v>511189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511189</v>
      </c>
      <c r="O8" s="44">
        <f t="shared" si="2"/>
        <v>283.67869034406215</v>
      </c>
      <c r="P8" s="9"/>
    </row>
    <row r="9" spans="1:133">
      <c r="A9" s="12"/>
      <c r="B9" s="42">
        <v>522</v>
      </c>
      <c r="C9" s="19" t="s">
        <v>22</v>
      </c>
      <c r="D9" s="43">
        <v>81915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81915</v>
      </c>
      <c r="O9" s="44">
        <f t="shared" si="2"/>
        <v>45.457824639289676</v>
      </c>
      <c r="P9" s="9"/>
    </row>
    <row r="10" spans="1:133">
      <c r="A10" s="12"/>
      <c r="B10" s="42">
        <v>526</v>
      </c>
      <c r="C10" s="19" t="s">
        <v>23</v>
      </c>
      <c r="D10" s="43">
        <v>3881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3881</v>
      </c>
      <c r="O10" s="44">
        <f t="shared" si="2"/>
        <v>2.1537180910099889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6751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1629230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1635981</v>
      </c>
      <c r="O11" s="41">
        <f t="shared" si="2"/>
        <v>907.86958934517202</v>
      </c>
      <c r="P11" s="10"/>
    </row>
    <row r="12" spans="1:133">
      <c r="A12" s="12"/>
      <c r="B12" s="42">
        <v>534</v>
      </c>
      <c r="C12" s="19" t="s">
        <v>51</v>
      </c>
      <c r="D12" s="43">
        <v>6751</v>
      </c>
      <c r="E12" s="43">
        <v>0</v>
      </c>
      <c r="F12" s="43">
        <v>0</v>
      </c>
      <c r="G12" s="43">
        <v>0</v>
      </c>
      <c r="H12" s="43">
        <v>0</v>
      </c>
      <c r="I12" s="43">
        <v>251142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257893</v>
      </c>
      <c r="O12" s="44">
        <f t="shared" si="2"/>
        <v>143.11487236403997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1378088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1378088</v>
      </c>
      <c r="O13" s="44">
        <f t="shared" si="2"/>
        <v>764.75471698113211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119433</v>
      </c>
      <c r="E14" s="29">
        <f t="shared" si="5"/>
        <v>137722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257155</v>
      </c>
      <c r="O14" s="41">
        <f t="shared" si="2"/>
        <v>142.70532741398446</v>
      </c>
      <c r="P14" s="10"/>
    </row>
    <row r="15" spans="1:133">
      <c r="A15" s="12"/>
      <c r="B15" s="42">
        <v>541</v>
      </c>
      <c r="C15" s="19" t="s">
        <v>53</v>
      </c>
      <c r="D15" s="43">
        <v>119433</v>
      </c>
      <c r="E15" s="43">
        <v>137722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257155</v>
      </c>
      <c r="O15" s="44">
        <f t="shared" si="2"/>
        <v>142.70532741398446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7103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7103</v>
      </c>
      <c r="O16" s="41">
        <f t="shared" si="2"/>
        <v>3.9417314095449503</v>
      </c>
      <c r="P16" s="10"/>
    </row>
    <row r="17" spans="1:119">
      <c r="A17" s="12"/>
      <c r="B17" s="42">
        <v>562</v>
      </c>
      <c r="C17" s="19" t="s">
        <v>54</v>
      </c>
      <c r="D17" s="43">
        <v>7103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7103</v>
      </c>
      <c r="O17" s="44">
        <f t="shared" si="2"/>
        <v>3.9417314095449503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2055</v>
      </c>
      <c r="E18" s="29">
        <f t="shared" si="7"/>
        <v>176895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178950</v>
      </c>
      <c r="O18" s="41">
        <f t="shared" si="2"/>
        <v>99.306326304106548</v>
      </c>
      <c r="P18" s="9"/>
    </row>
    <row r="19" spans="1:119">
      <c r="A19" s="12"/>
      <c r="B19" s="42">
        <v>572</v>
      </c>
      <c r="C19" s="19" t="s">
        <v>55</v>
      </c>
      <c r="D19" s="43">
        <v>2055</v>
      </c>
      <c r="E19" s="43">
        <v>176895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178950</v>
      </c>
      <c r="O19" s="44">
        <f t="shared" si="2"/>
        <v>99.306326304106548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96194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4210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100404</v>
      </c>
      <c r="O20" s="41">
        <f t="shared" si="2"/>
        <v>55.718091009988903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96194</v>
      </c>
      <c r="E21" s="43">
        <v>0</v>
      </c>
      <c r="F21" s="43">
        <v>0</v>
      </c>
      <c r="G21" s="43">
        <v>0</v>
      </c>
      <c r="H21" s="43">
        <v>0</v>
      </c>
      <c r="I21" s="43">
        <v>4210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100404</v>
      </c>
      <c r="O21" s="44">
        <f t="shared" si="2"/>
        <v>55.718091009988903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953203</v>
      </c>
      <c r="E22" s="14">
        <f t="shared" ref="E22:M22" si="9">SUM(E5,E7,E11,E14,E16,E18,E20)</f>
        <v>314617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1633440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2901260</v>
      </c>
      <c r="O22" s="35">
        <f t="shared" si="2"/>
        <v>1610.0221975582685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70</v>
      </c>
      <c r="M24" s="90"/>
      <c r="N24" s="90"/>
      <c r="O24" s="39">
        <v>1802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120737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120737</v>
      </c>
      <c r="O5" s="30">
        <f t="shared" ref="O5:O22" si="2">(N5/O$24)</f>
        <v>63.780771262546224</v>
      </c>
      <c r="P5" s="6"/>
    </row>
    <row r="6" spans="1:133">
      <c r="A6" s="12"/>
      <c r="B6" s="42">
        <v>513</v>
      </c>
      <c r="C6" s="19" t="s">
        <v>19</v>
      </c>
      <c r="D6" s="43">
        <v>120737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120737</v>
      </c>
      <c r="O6" s="44">
        <f t="shared" si="2"/>
        <v>63.780771262546224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578015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578015</v>
      </c>
      <c r="O7" s="41">
        <f t="shared" si="2"/>
        <v>305.34337031167462</v>
      </c>
      <c r="P7" s="10"/>
    </row>
    <row r="8" spans="1:133">
      <c r="A8" s="12"/>
      <c r="B8" s="42">
        <v>521</v>
      </c>
      <c r="C8" s="19" t="s">
        <v>21</v>
      </c>
      <c r="D8" s="43">
        <v>485474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485474</v>
      </c>
      <c r="O8" s="44">
        <f t="shared" si="2"/>
        <v>256.45747490755417</v>
      </c>
      <c r="P8" s="9"/>
    </row>
    <row r="9" spans="1:133">
      <c r="A9" s="12"/>
      <c r="B9" s="42">
        <v>522</v>
      </c>
      <c r="C9" s="19" t="s">
        <v>22</v>
      </c>
      <c r="D9" s="43">
        <v>88046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88046</v>
      </c>
      <c r="O9" s="44">
        <f t="shared" si="2"/>
        <v>46.511357633386162</v>
      </c>
      <c r="P9" s="9"/>
    </row>
    <row r="10" spans="1:133">
      <c r="A10" s="12"/>
      <c r="B10" s="42">
        <v>526</v>
      </c>
      <c r="C10" s="19" t="s">
        <v>23</v>
      </c>
      <c r="D10" s="43">
        <v>4495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4495</v>
      </c>
      <c r="O10" s="44">
        <f t="shared" si="2"/>
        <v>2.3745377707342841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10209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1362430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1372639</v>
      </c>
      <c r="O11" s="41">
        <f t="shared" si="2"/>
        <v>725.11304807184365</v>
      </c>
      <c r="P11" s="10"/>
    </row>
    <row r="12" spans="1:133">
      <c r="A12" s="12"/>
      <c r="B12" s="42">
        <v>534</v>
      </c>
      <c r="C12" s="19" t="s">
        <v>51</v>
      </c>
      <c r="D12" s="43">
        <v>10209</v>
      </c>
      <c r="E12" s="43">
        <v>0</v>
      </c>
      <c r="F12" s="43">
        <v>0</v>
      </c>
      <c r="G12" s="43">
        <v>0</v>
      </c>
      <c r="H12" s="43">
        <v>0</v>
      </c>
      <c r="I12" s="43">
        <v>216096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226305</v>
      </c>
      <c r="O12" s="44">
        <f t="shared" si="2"/>
        <v>119.54833597464342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1146334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1146334</v>
      </c>
      <c r="O13" s="44">
        <f t="shared" si="2"/>
        <v>605.56471209720019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122254</v>
      </c>
      <c r="E14" s="29">
        <f t="shared" si="5"/>
        <v>126418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248672</v>
      </c>
      <c r="O14" s="41">
        <f t="shared" si="2"/>
        <v>131.36397253037507</v>
      </c>
      <c r="P14" s="10"/>
    </row>
    <row r="15" spans="1:133">
      <c r="A15" s="12"/>
      <c r="B15" s="42">
        <v>541</v>
      </c>
      <c r="C15" s="19" t="s">
        <v>53</v>
      </c>
      <c r="D15" s="43">
        <v>122254</v>
      </c>
      <c r="E15" s="43">
        <v>126418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248672</v>
      </c>
      <c r="O15" s="44">
        <f t="shared" si="2"/>
        <v>131.36397253037507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6203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6203</v>
      </c>
      <c r="O16" s="41">
        <f t="shared" si="2"/>
        <v>3.2768092974115159</v>
      </c>
      <c r="P16" s="10"/>
    </row>
    <row r="17" spans="1:119">
      <c r="A17" s="12"/>
      <c r="B17" s="42">
        <v>562</v>
      </c>
      <c r="C17" s="19" t="s">
        <v>54</v>
      </c>
      <c r="D17" s="43">
        <v>6203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6203</v>
      </c>
      <c r="O17" s="44">
        <f t="shared" si="2"/>
        <v>3.2768092974115159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3589</v>
      </c>
      <c r="E18" s="29">
        <f t="shared" si="7"/>
        <v>117605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121194</v>
      </c>
      <c r="O18" s="41">
        <f t="shared" si="2"/>
        <v>64.022187004754358</v>
      </c>
      <c r="P18" s="9"/>
    </row>
    <row r="19" spans="1:119">
      <c r="A19" s="12"/>
      <c r="B19" s="42">
        <v>572</v>
      </c>
      <c r="C19" s="19" t="s">
        <v>55</v>
      </c>
      <c r="D19" s="43">
        <v>3589</v>
      </c>
      <c r="E19" s="43">
        <v>117605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121194</v>
      </c>
      <c r="O19" s="44">
        <f t="shared" si="2"/>
        <v>64.022187004754358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75206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20000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95206</v>
      </c>
      <c r="O20" s="41">
        <f t="shared" si="2"/>
        <v>50.293713681986269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75206</v>
      </c>
      <c r="E21" s="43">
        <v>0</v>
      </c>
      <c r="F21" s="43">
        <v>0</v>
      </c>
      <c r="G21" s="43">
        <v>0</v>
      </c>
      <c r="H21" s="43">
        <v>0</v>
      </c>
      <c r="I21" s="43">
        <v>20000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95206</v>
      </c>
      <c r="O21" s="44">
        <f t="shared" si="2"/>
        <v>50.293713681986269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916213</v>
      </c>
      <c r="E22" s="14">
        <f t="shared" ref="E22:M22" si="9">SUM(E5,E7,E11,E14,E16,E18,E20)</f>
        <v>244023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1382430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2542666</v>
      </c>
      <c r="O22" s="35">
        <f t="shared" si="2"/>
        <v>1343.1938721605916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1893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173252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173252</v>
      </c>
      <c r="O5" s="30">
        <f t="shared" ref="O5:O22" si="2">(N5/O$24)</f>
        <v>90.188443519000515</v>
      </c>
      <c r="P5" s="6"/>
    </row>
    <row r="6" spans="1:133">
      <c r="A6" s="12"/>
      <c r="B6" s="42">
        <v>513</v>
      </c>
      <c r="C6" s="19" t="s">
        <v>19</v>
      </c>
      <c r="D6" s="43">
        <v>173252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173252</v>
      </c>
      <c r="O6" s="44">
        <f t="shared" si="2"/>
        <v>90.188443519000515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504750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504750</v>
      </c>
      <c r="O7" s="41">
        <f t="shared" si="2"/>
        <v>262.75377407600206</v>
      </c>
      <c r="P7" s="10"/>
    </row>
    <row r="8" spans="1:133">
      <c r="A8" s="12"/>
      <c r="B8" s="42">
        <v>521</v>
      </c>
      <c r="C8" s="19" t="s">
        <v>21</v>
      </c>
      <c r="D8" s="43">
        <v>435031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435031</v>
      </c>
      <c r="O8" s="44">
        <f t="shared" si="2"/>
        <v>226.46069755335762</v>
      </c>
      <c r="P8" s="9"/>
    </row>
    <row r="9" spans="1:133">
      <c r="A9" s="12"/>
      <c r="B9" s="42">
        <v>522</v>
      </c>
      <c r="C9" s="19" t="s">
        <v>22</v>
      </c>
      <c r="D9" s="43">
        <v>65327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65327</v>
      </c>
      <c r="O9" s="44">
        <f t="shared" si="2"/>
        <v>34.006767308693391</v>
      </c>
      <c r="P9" s="9"/>
    </row>
    <row r="10" spans="1:133">
      <c r="A10" s="12"/>
      <c r="B10" s="42">
        <v>526</v>
      </c>
      <c r="C10" s="19" t="s">
        <v>23</v>
      </c>
      <c r="D10" s="43">
        <v>4392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4392</v>
      </c>
      <c r="O10" s="44">
        <f t="shared" si="2"/>
        <v>2.2863092139510672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12522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1377411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1389933</v>
      </c>
      <c r="O11" s="41">
        <f t="shared" si="2"/>
        <v>723.54659031754295</v>
      </c>
      <c r="P11" s="10"/>
    </row>
    <row r="12" spans="1:133">
      <c r="A12" s="12"/>
      <c r="B12" s="42">
        <v>534</v>
      </c>
      <c r="C12" s="19" t="s">
        <v>51</v>
      </c>
      <c r="D12" s="43">
        <v>12522</v>
      </c>
      <c r="E12" s="43">
        <v>0</v>
      </c>
      <c r="F12" s="43">
        <v>0</v>
      </c>
      <c r="G12" s="43">
        <v>0</v>
      </c>
      <c r="H12" s="43">
        <v>0</v>
      </c>
      <c r="I12" s="43">
        <v>211244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223766</v>
      </c>
      <c r="O12" s="44">
        <f t="shared" si="2"/>
        <v>116.4841228526809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1166167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1166167</v>
      </c>
      <c r="O13" s="44">
        <f t="shared" si="2"/>
        <v>607.06246746486204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123485</v>
      </c>
      <c r="E14" s="29">
        <f t="shared" si="5"/>
        <v>139387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262872</v>
      </c>
      <c r="O14" s="41">
        <f t="shared" si="2"/>
        <v>136.84122852680895</v>
      </c>
      <c r="P14" s="10"/>
    </row>
    <row r="15" spans="1:133">
      <c r="A15" s="12"/>
      <c r="B15" s="42">
        <v>541</v>
      </c>
      <c r="C15" s="19" t="s">
        <v>53</v>
      </c>
      <c r="D15" s="43">
        <v>123485</v>
      </c>
      <c r="E15" s="43">
        <v>139387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262872</v>
      </c>
      <c r="O15" s="44">
        <f t="shared" si="2"/>
        <v>136.84122852680895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5509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5509</v>
      </c>
      <c r="O16" s="41">
        <f t="shared" si="2"/>
        <v>2.8677771993753254</v>
      </c>
      <c r="P16" s="10"/>
    </row>
    <row r="17" spans="1:119">
      <c r="A17" s="12"/>
      <c r="B17" s="42">
        <v>562</v>
      </c>
      <c r="C17" s="19" t="s">
        <v>54</v>
      </c>
      <c r="D17" s="43">
        <v>5509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5509</v>
      </c>
      <c r="O17" s="44">
        <f t="shared" si="2"/>
        <v>2.8677771993753254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3613</v>
      </c>
      <c r="E18" s="29">
        <f t="shared" si="7"/>
        <v>89510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93123</v>
      </c>
      <c r="O18" s="41">
        <f t="shared" si="2"/>
        <v>48.476314419573136</v>
      </c>
      <c r="P18" s="9"/>
    </row>
    <row r="19" spans="1:119">
      <c r="A19" s="12"/>
      <c r="B19" s="42">
        <v>572</v>
      </c>
      <c r="C19" s="19" t="s">
        <v>55</v>
      </c>
      <c r="D19" s="43">
        <v>3613</v>
      </c>
      <c r="E19" s="43">
        <v>89510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93123</v>
      </c>
      <c r="O19" s="44">
        <f t="shared" si="2"/>
        <v>48.476314419573136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63161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63161</v>
      </c>
      <c r="O20" s="41">
        <f t="shared" si="2"/>
        <v>32.879229567933365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63161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63161</v>
      </c>
      <c r="O21" s="44">
        <f t="shared" si="2"/>
        <v>32.879229567933365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886292</v>
      </c>
      <c r="E22" s="14">
        <f t="shared" ref="E22:M22" si="9">SUM(E5,E7,E11,E14,E16,E18,E20)</f>
        <v>228897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1377411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2492600</v>
      </c>
      <c r="O22" s="35">
        <f t="shared" si="2"/>
        <v>1297.5533576262364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66</v>
      </c>
      <c r="M24" s="90"/>
      <c r="N24" s="90"/>
      <c r="O24" s="39">
        <v>1921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135865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135865</v>
      </c>
      <c r="O5" s="30">
        <f t="shared" ref="O5:O22" si="2">(N5/O$24)</f>
        <v>70.505967825635707</v>
      </c>
      <c r="P5" s="6"/>
    </row>
    <row r="6" spans="1:133">
      <c r="A6" s="12"/>
      <c r="B6" s="42">
        <v>513</v>
      </c>
      <c r="C6" s="19" t="s">
        <v>19</v>
      </c>
      <c r="D6" s="43">
        <v>135865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135865</v>
      </c>
      <c r="O6" s="44">
        <f t="shared" si="2"/>
        <v>70.505967825635707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636032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636032</v>
      </c>
      <c r="O7" s="41">
        <f t="shared" si="2"/>
        <v>330.06331084587441</v>
      </c>
      <c r="P7" s="10"/>
    </row>
    <row r="8" spans="1:133">
      <c r="A8" s="12"/>
      <c r="B8" s="42">
        <v>521</v>
      </c>
      <c r="C8" s="19" t="s">
        <v>21</v>
      </c>
      <c r="D8" s="43">
        <v>577933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577933</v>
      </c>
      <c r="O8" s="44">
        <f t="shared" si="2"/>
        <v>299.9133367929424</v>
      </c>
      <c r="P8" s="9"/>
    </row>
    <row r="9" spans="1:133">
      <c r="A9" s="12"/>
      <c r="B9" s="42">
        <v>522</v>
      </c>
      <c r="C9" s="19" t="s">
        <v>22</v>
      </c>
      <c r="D9" s="43">
        <v>53285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53285</v>
      </c>
      <c r="O9" s="44">
        <f t="shared" si="2"/>
        <v>27.65179034769071</v>
      </c>
      <c r="P9" s="9"/>
    </row>
    <row r="10" spans="1:133">
      <c r="A10" s="12"/>
      <c r="B10" s="42">
        <v>526</v>
      </c>
      <c r="C10" s="19" t="s">
        <v>23</v>
      </c>
      <c r="D10" s="43">
        <v>4814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4814</v>
      </c>
      <c r="O10" s="44">
        <f t="shared" si="2"/>
        <v>2.4981837052413076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16929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1475886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1492815</v>
      </c>
      <c r="O11" s="41">
        <f t="shared" si="2"/>
        <v>774.68344577062794</v>
      </c>
      <c r="P11" s="10"/>
    </row>
    <row r="12" spans="1:133">
      <c r="A12" s="12"/>
      <c r="B12" s="42">
        <v>534</v>
      </c>
      <c r="C12" s="19" t="s">
        <v>51</v>
      </c>
      <c r="D12" s="43">
        <v>16929</v>
      </c>
      <c r="E12" s="43">
        <v>0</v>
      </c>
      <c r="F12" s="43">
        <v>0</v>
      </c>
      <c r="G12" s="43">
        <v>0</v>
      </c>
      <c r="H12" s="43">
        <v>0</v>
      </c>
      <c r="I12" s="43">
        <v>222164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239093</v>
      </c>
      <c r="O12" s="44">
        <f t="shared" si="2"/>
        <v>124.07524649714583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1253722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1253722</v>
      </c>
      <c r="O13" s="44">
        <f t="shared" si="2"/>
        <v>650.60819927348211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126116</v>
      </c>
      <c r="E14" s="29">
        <f t="shared" si="5"/>
        <v>111872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237988</v>
      </c>
      <c r="O14" s="41">
        <f t="shared" si="2"/>
        <v>123.5018162947587</v>
      </c>
      <c r="P14" s="10"/>
    </row>
    <row r="15" spans="1:133">
      <c r="A15" s="12"/>
      <c r="B15" s="42">
        <v>541</v>
      </c>
      <c r="C15" s="19" t="s">
        <v>53</v>
      </c>
      <c r="D15" s="43">
        <v>126116</v>
      </c>
      <c r="E15" s="43">
        <v>111872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237988</v>
      </c>
      <c r="O15" s="44">
        <f t="shared" si="2"/>
        <v>123.5018162947587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5376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5376</v>
      </c>
      <c r="O16" s="41">
        <f t="shared" si="2"/>
        <v>2.7898287493513232</v>
      </c>
      <c r="P16" s="10"/>
    </row>
    <row r="17" spans="1:119">
      <c r="A17" s="12"/>
      <c r="B17" s="42">
        <v>562</v>
      </c>
      <c r="C17" s="19" t="s">
        <v>54</v>
      </c>
      <c r="D17" s="43">
        <v>5376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5376</v>
      </c>
      <c r="O17" s="44">
        <f t="shared" si="2"/>
        <v>2.7898287493513232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78135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78135</v>
      </c>
      <c r="O18" s="41">
        <f t="shared" si="2"/>
        <v>40.547483134405809</v>
      </c>
      <c r="P18" s="9"/>
    </row>
    <row r="19" spans="1:119">
      <c r="A19" s="12"/>
      <c r="B19" s="42">
        <v>572</v>
      </c>
      <c r="C19" s="19" t="s">
        <v>55</v>
      </c>
      <c r="D19" s="43">
        <v>78135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78135</v>
      </c>
      <c r="O19" s="44">
        <f t="shared" si="2"/>
        <v>40.547483134405809</v>
      </c>
      <c r="P19" s="9"/>
    </row>
    <row r="20" spans="1:119" ht="15.75">
      <c r="A20" s="26" t="s">
        <v>56</v>
      </c>
      <c r="B20" s="27"/>
      <c r="C20" s="28"/>
      <c r="D20" s="29">
        <f t="shared" ref="D20:M20" si="8">SUM(D21:D21)</f>
        <v>12000</v>
      </c>
      <c r="E20" s="29">
        <f t="shared" si="8"/>
        <v>0</v>
      </c>
      <c r="F20" s="29">
        <f t="shared" si="8"/>
        <v>0</v>
      </c>
      <c r="G20" s="29">
        <f t="shared" si="8"/>
        <v>0</v>
      </c>
      <c r="H20" s="29">
        <f t="shared" si="8"/>
        <v>0</v>
      </c>
      <c r="I20" s="29">
        <f t="shared" si="8"/>
        <v>0</v>
      </c>
      <c r="J20" s="29">
        <f t="shared" si="8"/>
        <v>0</v>
      </c>
      <c r="K20" s="29">
        <f t="shared" si="8"/>
        <v>0</v>
      </c>
      <c r="L20" s="29">
        <f t="shared" si="8"/>
        <v>0</v>
      </c>
      <c r="M20" s="29">
        <f t="shared" si="8"/>
        <v>0</v>
      </c>
      <c r="N20" s="29">
        <f t="shared" si="1"/>
        <v>12000</v>
      </c>
      <c r="O20" s="41">
        <f t="shared" si="2"/>
        <v>6.2272963155163463</v>
      </c>
      <c r="P20" s="9"/>
    </row>
    <row r="21" spans="1:119" ht="15.75" thickBot="1">
      <c r="A21" s="12"/>
      <c r="B21" s="42">
        <v>581</v>
      </c>
      <c r="C21" s="19" t="s">
        <v>57</v>
      </c>
      <c r="D21" s="43">
        <v>12000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12000</v>
      </c>
      <c r="O21" s="44">
        <f t="shared" si="2"/>
        <v>6.2272963155163463</v>
      </c>
      <c r="P21" s="9"/>
    </row>
    <row r="22" spans="1:119" ht="16.5" thickBot="1">
      <c r="A22" s="13" t="s">
        <v>10</v>
      </c>
      <c r="B22" s="21"/>
      <c r="C22" s="20"/>
      <c r="D22" s="14">
        <f>SUM(D5,D7,D11,D14,D16,D18,D20)</f>
        <v>1010453</v>
      </c>
      <c r="E22" s="14">
        <f t="shared" ref="E22:M22" si="9">SUM(E5,E7,E11,E14,E16,E18,E20)</f>
        <v>111872</v>
      </c>
      <c r="F22" s="14">
        <f t="shared" si="9"/>
        <v>0</v>
      </c>
      <c r="G22" s="14">
        <f t="shared" si="9"/>
        <v>0</v>
      </c>
      <c r="H22" s="14">
        <f t="shared" si="9"/>
        <v>0</v>
      </c>
      <c r="I22" s="14">
        <f t="shared" si="9"/>
        <v>1475886</v>
      </c>
      <c r="J22" s="14">
        <f t="shared" si="9"/>
        <v>0</v>
      </c>
      <c r="K22" s="14">
        <f t="shared" si="9"/>
        <v>0</v>
      </c>
      <c r="L22" s="14">
        <f t="shared" si="9"/>
        <v>0</v>
      </c>
      <c r="M22" s="14">
        <f t="shared" si="9"/>
        <v>0</v>
      </c>
      <c r="N22" s="14">
        <f t="shared" si="1"/>
        <v>2598211</v>
      </c>
      <c r="O22" s="35">
        <f t="shared" si="2"/>
        <v>1348.3191489361702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64</v>
      </c>
      <c r="M24" s="90"/>
      <c r="N24" s="90"/>
      <c r="O24" s="39">
        <v>1927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146087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146087</v>
      </c>
      <c r="O5" s="30">
        <f t="shared" ref="O5:O20" si="2">(N5/O$22)</f>
        <v>76.525405971712942</v>
      </c>
      <c r="P5" s="6"/>
    </row>
    <row r="6" spans="1:133">
      <c r="A6" s="12"/>
      <c r="B6" s="42">
        <v>513</v>
      </c>
      <c r="C6" s="19" t="s">
        <v>19</v>
      </c>
      <c r="D6" s="43">
        <v>146087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146087</v>
      </c>
      <c r="O6" s="44">
        <f t="shared" si="2"/>
        <v>76.525405971712942</v>
      </c>
      <c r="P6" s="9"/>
    </row>
    <row r="7" spans="1:133" ht="15.75">
      <c r="A7" s="26" t="s">
        <v>20</v>
      </c>
      <c r="B7" s="27"/>
      <c r="C7" s="28"/>
      <c r="D7" s="29">
        <f t="shared" ref="D7:M7" si="3">SUM(D8:D10)</f>
        <v>570406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570406</v>
      </c>
      <c r="O7" s="41">
        <f t="shared" si="2"/>
        <v>298.79832372970139</v>
      </c>
      <c r="P7" s="10"/>
    </row>
    <row r="8" spans="1:133">
      <c r="A8" s="12"/>
      <c r="B8" s="42">
        <v>521</v>
      </c>
      <c r="C8" s="19" t="s">
        <v>21</v>
      </c>
      <c r="D8" s="43">
        <v>416199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416199</v>
      </c>
      <c r="O8" s="44">
        <f t="shared" si="2"/>
        <v>218.01938187532738</v>
      </c>
      <c r="P8" s="9"/>
    </row>
    <row r="9" spans="1:133">
      <c r="A9" s="12"/>
      <c r="B9" s="42">
        <v>522</v>
      </c>
      <c r="C9" s="19" t="s">
        <v>22</v>
      </c>
      <c r="D9" s="43">
        <v>149833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149833</v>
      </c>
      <c r="O9" s="44">
        <f t="shared" si="2"/>
        <v>78.487689889994755</v>
      </c>
      <c r="P9" s="9"/>
    </row>
    <row r="10" spans="1:133">
      <c r="A10" s="12"/>
      <c r="B10" s="42">
        <v>526</v>
      </c>
      <c r="C10" s="19" t="s">
        <v>23</v>
      </c>
      <c r="D10" s="43">
        <v>4374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4374</v>
      </c>
      <c r="O10" s="44">
        <f t="shared" si="2"/>
        <v>2.2912519643792559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9824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1370538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1380362</v>
      </c>
      <c r="O11" s="41">
        <f t="shared" si="2"/>
        <v>723.08119434258776</v>
      </c>
      <c r="P11" s="10"/>
    </row>
    <row r="12" spans="1:133">
      <c r="A12" s="12"/>
      <c r="B12" s="42">
        <v>534</v>
      </c>
      <c r="C12" s="19" t="s">
        <v>51</v>
      </c>
      <c r="D12" s="43">
        <v>9824</v>
      </c>
      <c r="E12" s="43">
        <v>0</v>
      </c>
      <c r="F12" s="43">
        <v>0</v>
      </c>
      <c r="G12" s="43">
        <v>0</v>
      </c>
      <c r="H12" s="43">
        <v>0</v>
      </c>
      <c r="I12" s="43">
        <v>217973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227797</v>
      </c>
      <c r="O12" s="44">
        <f t="shared" si="2"/>
        <v>119.32792037716082</v>
      </c>
      <c r="P12" s="9"/>
    </row>
    <row r="13" spans="1:133">
      <c r="A13" s="12"/>
      <c r="B13" s="42">
        <v>536</v>
      </c>
      <c r="C13" s="19" t="s">
        <v>52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1152565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1152565</v>
      </c>
      <c r="O13" s="44">
        <f t="shared" si="2"/>
        <v>603.75327396542696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170061</v>
      </c>
      <c r="E14" s="29">
        <f t="shared" si="5"/>
        <v>114052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284113</v>
      </c>
      <c r="O14" s="41">
        <f t="shared" si="2"/>
        <v>148.82818229439496</v>
      </c>
      <c r="P14" s="10"/>
    </row>
    <row r="15" spans="1:133">
      <c r="A15" s="12"/>
      <c r="B15" s="42">
        <v>541</v>
      </c>
      <c r="C15" s="19" t="s">
        <v>53</v>
      </c>
      <c r="D15" s="43">
        <v>170061</v>
      </c>
      <c r="E15" s="43">
        <v>114052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284113</v>
      </c>
      <c r="O15" s="44">
        <f t="shared" si="2"/>
        <v>148.82818229439496</v>
      </c>
      <c r="P15" s="9"/>
    </row>
    <row r="16" spans="1:133" ht="15.75">
      <c r="A16" s="26" t="s">
        <v>30</v>
      </c>
      <c r="B16" s="27"/>
      <c r="C16" s="28"/>
      <c r="D16" s="29">
        <f t="shared" ref="D16:M16" si="6">SUM(D17:D17)</f>
        <v>9589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9589</v>
      </c>
      <c r="O16" s="41">
        <f t="shared" si="2"/>
        <v>5.0230487166055529</v>
      </c>
      <c r="P16" s="10"/>
    </row>
    <row r="17" spans="1:119">
      <c r="A17" s="12"/>
      <c r="B17" s="42">
        <v>562</v>
      </c>
      <c r="C17" s="19" t="s">
        <v>54</v>
      </c>
      <c r="D17" s="43">
        <v>9589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9589</v>
      </c>
      <c r="O17" s="44">
        <f t="shared" si="2"/>
        <v>5.0230487166055529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48771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48771</v>
      </c>
      <c r="O18" s="41">
        <f t="shared" si="2"/>
        <v>25.547930853850183</v>
      </c>
      <c r="P18" s="9"/>
    </row>
    <row r="19" spans="1:119" ht="15.75" thickBot="1">
      <c r="A19" s="12"/>
      <c r="B19" s="42">
        <v>572</v>
      </c>
      <c r="C19" s="19" t="s">
        <v>55</v>
      </c>
      <c r="D19" s="43">
        <v>48771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48771</v>
      </c>
      <c r="O19" s="44">
        <f t="shared" si="2"/>
        <v>25.547930853850183</v>
      </c>
      <c r="P19" s="9"/>
    </row>
    <row r="20" spans="1:119" ht="16.5" thickBot="1">
      <c r="A20" s="13" t="s">
        <v>10</v>
      </c>
      <c r="B20" s="21"/>
      <c r="C20" s="20"/>
      <c r="D20" s="14">
        <f>SUM(D5,D7,D11,D14,D16,D18)</f>
        <v>954738</v>
      </c>
      <c r="E20" s="14">
        <f t="shared" ref="E20:M20" si="8">SUM(E5,E7,E11,E14,E16,E18)</f>
        <v>114052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1370538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2439328</v>
      </c>
      <c r="O20" s="35">
        <f t="shared" si="2"/>
        <v>1277.8040859088528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60</v>
      </c>
      <c r="M22" s="90"/>
      <c r="N22" s="90"/>
      <c r="O22" s="39">
        <v>1909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129490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129490</v>
      </c>
      <c r="O5" s="58">
        <f t="shared" ref="O5:O22" si="2">(N5/O$24)</f>
        <v>67.548252477829948</v>
      </c>
      <c r="P5" s="59"/>
    </row>
    <row r="6" spans="1:133">
      <c r="A6" s="61"/>
      <c r="B6" s="62">
        <v>513</v>
      </c>
      <c r="C6" s="63" t="s">
        <v>19</v>
      </c>
      <c r="D6" s="64">
        <v>129490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129490</v>
      </c>
      <c r="O6" s="65">
        <f t="shared" si="2"/>
        <v>67.548252477829948</v>
      </c>
      <c r="P6" s="66"/>
    </row>
    <row r="7" spans="1:133" ht="15.75">
      <c r="A7" s="67" t="s">
        <v>20</v>
      </c>
      <c r="B7" s="68"/>
      <c r="C7" s="69"/>
      <c r="D7" s="70">
        <f t="shared" ref="D7:M7" si="3">SUM(D8:D10)</f>
        <v>467098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467098</v>
      </c>
      <c r="O7" s="72">
        <f t="shared" si="2"/>
        <v>243.66092853416797</v>
      </c>
      <c r="P7" s="73"/>
    </row>
    <row r="8" spans="1:133">
      <c r="A8" s="61"/>
      <c r="B8" s="62">
        <v>521</v>
      </c>
      <c r="C8" s="63" t="s">
        <v>21</v>
      </c>
      <c r="D8" s="64">
        <v>415783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415783</v>
      </c>
      <c r="O8" s="65">
        <f t="shared" si="2"/>
        <v>216.8925404277517</v>
      </c>
      <c r="P8" s="66"/>
    </row>
    <row r="9" spans="1:133">
      <c r="A9" s="61"/>
      <c r="B9" s="62">
        <v>522</v>
      </c>
      <c r="C9" s="63" t="s">
        <v>22</v>
      </c>
      <c r="D9" s="64">
        <v>47213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47213</v>
      </c>
      <c r="O9" s="65">
        <f t="shared" si="2"/>
        <v>24.628586332811686</v>
      </c>
      <c r="P9" s="66"/>
    </row>
    <row r="10" spans="1:133">
      <c r="A10" s="61"/>
      <c r="B10" s="62">
        <v>526</v>
      </c>
      <c r="C10" s="63" t="s">
        <v>23</v>
      </c>
      <c r="D10" s="64">
        <v>4102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4102</v>
      </c>
      <c r="O10" s="65">
        <f t="shared" si="2"/>
        <v>2.1398017736045905</v>
      </c>
      <c r="P10" s="66"/>
    </row>
    <row r="11" spans="1:133" ht="15.75">
      <c r="A11" s="67" t="s">
        <v>24</v>
      </c>
      <c r="B11" s="68"/>
      <c r="C11" s="69"/>
      <c r="D11" s="70">
        <f t="shared" ref="D11:M11" si="4">SUM(D12:D13)</f>
        <v>18311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1392729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1411040</v>
      </c>
      <c r="O11" s="72">
        <f t="shared" si="2"/>
        <v>736.06677099634851</v>
      </c>
      <c r="P11" s="73"/>
    </row>
    <row r="12" spans="1:133">
      <c r="A12" s="61"/>
      <c r="B12" s="62">
        <v>534</v>
      </c>
      <c r="C12" s="63" t="s">
        <v>51</v>
      </c>
      <c r="D12" s="64">
        <v>18311</v>
      </c>
      <c r="E12" s="64">
        <v>0</v>
      </c>
      <c r="F12" s="64">
        <v>0</v>
      </c>
      <c r="G12" s="64">
        <v>0</v>
      </c>
      <c r="H12" s="64">
        <v>0</v>
      </c>
      <c r="I12" s="64">
        <v>208806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227117</v>
      </c>
      <c r="O12" s="65">
        <f t="shared" si="2"/>
        <v>118.47522170057381</v>
      </c>
      <c r="P12" s="66"/>
    </row>
    <row r="13" spans="1:133">
      <c r="A13" s="61"/>
      <c r="B13" s="62">
        <v>536</v>
      </c>
      <c r="C13" s="63" t="s">
        <v>52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1183923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1183923</v>
      </c>
      <c r="O13" s="65">
        <f t="shared" si="2"/>
        <v>617.5915492957746</v>
      </c>
      <c r="P13" s="66"/>
    </row>
    <row r="14" spans="1:133" ht="15.75">
      <c r="A14" s="67" t="s">
        <v>28</v>
      </c>
      <c r="B14" s="68"/>
      <c r="C14" s="69"/>
      <c r="D14" s="70">
        <f t="shared" ref="D14:M14" si="5">SUM(D15:D15)</f>
        <v>108588</v>
      </c>
      <c r="E14" s="70">
        <f t="shared" si="5"/>
        <v>180342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288930</v>
      </c>
      <c r="O14" s="72">
        <f t="shared" si="2"/>
        <v>150.71987480438185</v>
      </c>
      <c r="P14" s="73"/>
    </row>
    <row r="15" spans="1:133">
      <c r="A15" s="61"/>
      <c r="B15" s="62">
        <v>541</v>
      </c>
      <c r="C15" s="63" t="s">
        <v>53</v>
      </c>
      <c r="D15" s="64">
        <v>108588</v>
      </c>
      <c r="E15" s="64">
        <v>180342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288930</v>
      </c>
      <c r="O15" s="65">
        <f t="shared" si="2"/>
        <v>150.71987480438185</v>
      </c>
      <c r="P15" s="66"/>
    </row>
    <row r="16" spans="1:133" ht="15.75">
      <c r="A16" s="67" t="s">
        <v>30</v>
      </c>
      <c r="B16" s="68"/>
      <c r="C16" s="69"/>
      <c r="D16" s="70">
        <f t="shared" ref="D16:M16" si="6">SUM(D17:D17)</f>
        <v>5213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5213</v>
      </c>
      <c r="O16" s="72">
        <f t="shared" si="2"/>
        <v>2.7193531559728741</v>
      </c>
      <c r="P16" s="73"/>
    </row>
    <row r="17" spans="1:119">
      <c r="A17" s="61"/>
      <c r="B17" s="62">
        <v>562</v>
      </c>
      <c r="C17" s="63" t="s">
        <v>54</v>
      </c>
      <c r="D17" s="64">
        <v>5213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5213</v>
      </c>
      <c r="O17" s="65">
        <f t="shared" si="2"/>
        <v>2.7193531559728741</v>
      </c>
      <c r="P17" s="66"/>
    </row>
    <row r="18" spans="1:119" ht="15.75">
      <c r="A18" s="67" t="s">
        <v>32</v>
      </c>
      <c r="B18" s="68"/>
      <c r="C18" s="69"/>
      <c r="D18" s="70">
        <f t="shared" ref="D18:M18" si="7">SUM(D19:D19)</f>
        <v>189161</v>
      </c>
      <c r="E18" s="70">
        <f t="shared" si="7"/>
        <v>0</v>
      </c>
      <c r="F18" s="70">
        <f t="shared" si="7"/>
        <v>0</v>
      </c>
      <c r="G18" s="70">
        <f t="shared" si="7"/>
        <v>0</v>
      </c>
      <c r="H18" s="70">
        <f t="shared" si="7"/>
        <v>0</v>
      </c>
      <c r="I18" s="70">
        <f t="shared" si="7"/>
        <v>0</v>
      </c>
      <c r="J18" s="70">
        <f t="shared" si="7"/>
        <v>0</v>
      </c>
      <c r="K18" s="70">
        <f t="shared" si="7"/>
        <v>0</v>
      </c>
      <c r="L18" s="70">
        <f t="shared" si="7"/>
        <v>0</v>
      </c>
      <c r="M18" s="70">
        <f t="shared" si="7"/>
        <v>0</v>
      </c>
      <c r="N18" s="70">
        <f t="shared" si="1"/>
        <v>189161</v>
      </c>
      <c r="O18" s="72">
        <f t="shared" si="2"/>
        <v>98.675534689619198</v>
      </c>
      <c r="P18" s="66"/>
    </row>
    <row r="19" spans="1:119">
      <c r="A19" s="61"/>
      <c r="B19" s="62">
        <v>572</v>
      </c>
      <c r="C19" s="63" t="s">
        <v>55</v>
      </c>
      <c r="D19" s="64">
        <v>189161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189161</v>
      </c>
      <c r="O19" s="65">
        <f t="shared" si="2"/>
        <v>98.675534689619198</v>
      </c>
      <c r="P19" s="66"/>
    </row>
    <row r="20" spans="1:119" ht="15.75">
      <c r="A20" s="67" t="s">
        <v>56</v>
      </c>
      <c r="B20" s="68"/>
      <c r="C20" s="69"/>
      <c r="D20" s="70">
        <f t="shared" ref="D20:M20" si="8">SUM(D21:D21)</f>
        <v>40377</v>
      </c>
      <c r="E20" s="70">
        <f t="shared" si="8"/>
        <v>0</v>
      </c>
      <c r="F20" s="70">
        <f t="shared" si="8"/>
        <v>0</v>
      </c>
      <c r="G20" s="70">
        <f t="shared" si="8"/>
        <v>0</v>
      </c>
      <c r="H20" s="70">
        <f t="shared" si="8"/>
        <v>0</v>
      </c>
      <c r="I20" s="70">
        <f t="shared" si="8"/>
        <v>0</v>
      </c>
      <c r="J20" s="70">
        <f t="shared" si="8"/>
        <v>0</v>
      </c>
      <c r="K20" s="70">
        <f t="shared" si="8"/>
        <v>0</v>
      </c>
      <c r="L20" s="70">
        <f t="shared" si="8"/>
        <v>0</v>
      </c>
      <c r="M20" s="70">
        <f t="shared" si="8"/>
        <v>0</v>
      </c>
      <c r="N20" s="70">
        <f t="shared" si="1"/>
        <v>40377</v>
      </c>
      <c r="O20" s="72">
        <f t="shared" si="2"/>
        <v>21.062597809076681</v>
      </c>
      <c r="P20" s="66"/>
    </row>
    <row r="21" spans="1:119" ht="15.75" thickBot="1">
      <c r="A21" s="61"/>
      <c r="B21" s="62">
        <v>581</v>
      </c>
      <c r="C21" s="63" t="s">
        <v>57</v>
      </c>
      <c r="D21" s="64">
        <v>40377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40377</v>
      </c>
      <c r="O21" s="65">
        <f t="shared" si="2"/>
        <v>21.062597809076681</v>
      </c>
      <c r="P21" s="66"/>
    </row>
    <row r="22" spans="1:119" ht="16.5" thickBot="1">
      <c r="A22" s="74" t="s">
        <v>10</v>
      </c>
      <c r="B22" s="75"/>
      <c r="C22" s="76"/>
      <c r="D22" s="77">
        <f>SUM(D5,D7,D11,D14,D16,D18,D20)</f>
        <v>958238</v>
      </c>
      <c r="E22" s="77">
        <f t="shared" ref="E22:M22" si="9">SUM(E5,E7,E11,E14,E16,E18,E20)</f>
        <v>180342</v>
      </c>
      <c r="F22" s="77">
        <f t="shared" si="9"/>
        <v>0</v>
      </c>
      <c r="G22" s="77">
        <f t="shared" si="9"/>
        <v>0</v>
      </c>
      <c r="H22" s="77">
        <f t="shared" si="9"/>
        <v>0</v>
      </c>
      <c r="I22" s="77">
        <f t="shared" si="9"/>
        <v>1392729</v>
      </c>
      <c r="J22" s="77">
        <f t="shared" si="9"/>
        <v>0</v>
      </c>
      <c r="K22" s="77">
        <f t="shared" si="9"/>
        <v>0</v>
      </c>
      <c r="L22" s="77">
        <f t="shared" si="9"/>
        <v>0</v>
      </c>
      <c r="M22" s="77">
        <f t="shared" si="9"/>
        <v>0</v>
      </c>
      <c r="N22" s="77">
        <f t="shared" si="1"/>
        <v>2531309</v>
      </c>
      <c r="O22" s="78">
        <f t="shared" si="2"/>
        <v>1320.4533124673969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58</v>
      </c>
      <c r="M24" s="114"/>
      <c r="N24" s="114"/>
      <c r="O24" s="88">
        <v>1917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2023-10-16T20:41:51Z</cp:lastPrinted>
  <dcterms:created xsi:type="dcterms:W3CDTF">2000-08-31T21:26:31Z</dcterms:created>
  <dcterms:modified xsi:type="dcterms:W3CDTF">2023-10-16T20:41:54Z</dcterms:modified>
</cp:coreProperties>
</file>