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</sheets>
  <definedNames>
    <definedName name="_xlnm.Print_Area" localSheetId="14">'2008'!$A$1:$O$56</definedName>
    <definedName name="_xlnm.Print_Area" localSheetId="13">'2009'!$A$1:$O$57</definedName>
    <definedName name="_xlnm.Print_Area" localSheetId="12">'2010'!$A$1:$O$54</definedName>
    <definedName name="_xlnm.Print_Area" localSheetId="11">'2011'!$A$1:$O$53</definedName>
    <definedName name="_xlnm.Print_Area" localSheetId="10">'2012'!$A$1:$O$53</definedName>
    <definedName name="_xlnm.Print_Area" localSheetId="9">'2013'!$A$1:$O$52</definedName>
    <definedName name="_xlnm.Print_Area" localSheetId="8">'2014'!$A$1:$O$53</definedName>
    <definedName name="_xlnm.Print_Area" localSheetId="7">'2015'!$A$1:$O$54</definedName>
    <definedName name="_xlnm.Print_Area" localSheetId="6">'2016'!$A$1:$O$51</definedName>
    <definedName name="_xlnm.Print_Area" localSheetId="5">'2017'!$A$1:$O$61</definedName>
    <definedName name="_xlnm.Print_Area" localSheetId="4">'2018'!$A$1:$O$59</definedName>
    <definedName name="_xlnm.Print_Area" localSheetId="3">'2019'!$A$1:$O$62</definedName>
    <definedName name="_xlnm.Print_Area" localSheetId="2">'2020'!$A$1:$O$66</definedName>
    <definedName name="_xlnm.Print_Area" localSheetId="1">'2021'!$A$1:$P$66</definedName>
    <definedName name="_xlnm.Print_Area" localSheetId="0">'2022'!$A$1:$P$67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<sst xmlns="http://schemas.openxmlformats.org/spreadsheetml/2006/main" count="1046" uniqueCount="167">
  <si>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</si>
  <si>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</si>
  <si>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</si>
  <si>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</si>
  <si>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</si>
  <si>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</si>
  <si>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</si>
  <si>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</si>
  <si>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</si>
  <si>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</si>
  <si>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</si>
  <si>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</si>
  <si>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</si>
  <si>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</si>
  <si>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</si>
  <si>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</si>
  <si>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</si>
  <si>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</si>
  <si>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</si>
  <si>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Other Permits, Fees, and Special Assessments</t>
  </si>
  <si>
    <t>Federal Grant - Public Safety</t>
  </si>
  <si>
    <t>Intergovernmental Revenue</t>
  </si>
  <si>
    <t>State Grant - Public Safety</t>
  </si>
  <si>
    <t>State Grant - Physical Environment - Sewer / Wastewater</t>
  </si>
  <si>
    <t>State Grant - Physical Environment - Stormwater Management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</si>
  <si>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</si>
  <si>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</si>
  <si>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</si>
  <si>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</si>
  <si>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</si>
  <si>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</si>
  <si>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</si>
  <si>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</si>
  <si>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</si>
  <si>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</si>
  <si>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</si>
  <si>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</si>
  <si>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</si>
  <si>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</si>
  <si>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</si>
  <si>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</si>
  <si>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</si>
  <si>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</si>
  <si>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</si>
  <si>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</si>
  <si>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</si>
  <si>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</si>
  <si>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</si>
  <si>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</si>
  <si>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</si>
  <si>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</si>
  <si>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</si>
  <si>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</si>
  <si>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</si>
  <si>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</si>
  <si>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</si>
  <si>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</si>
  <si>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</si>
  <si>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</si>
  <si>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</si>
  <si>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</si>
  <si>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</si>
  <si>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</si>
  <si>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</si>
  <si>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</si>
  <si>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</si>
  <si>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General Gov't (Not Court-Related) - Recording Fees</t>
  </si>
  <si>
    <t>Rockledge Revenues Reported by Account Code and Fund Type</t>
  </si>
  <si>
    <t>Local Fiscal Year Ended September 30, 2010</t>
  </si>
  <si>
    <t>Fire Insurance Premium Tax for Firefighters' Pension</t>
  </si>
  <si>
    <t>Franchise Fee - Other</t>
  </si>
  <si>
    <t>Federal Grant - Physical Environment - Other Physical Environment</t>
  </si>
  <si>
    <t>State Grant - Physical Environment - Other Physical Environment</t>
  </si>
  <si>
    <t>State Shared Revenues - General Gov't - Sales and Uses Taxes to Counties</t>
  </si>
  <si>
    <t>Transportation (User Fees) - Other Transportation Charges</t>
  </si>
  <si>
    <t>Court-Ordered Judgments and Fines - As Decided by County Court Criminal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</si>
  <si>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</si>
  <si>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</si>
  <si>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</si>
  <si>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</si>
  <si>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Fire Protection</t>
  </si>
  <si>
    <t>2011 Municipal Population:</t>
  </si>
  <si>
    <t>Local Fiscal Year Ended September 30, 2012</t>
  </si>
  <si>
    <t>Judgments and Fines - Other Court-Ordered</t>
  </si>
  <si>
    <t>Interest and Other Earnings - Gain or Loss on Sale of Investments</t>
  </si>
  <si>
    <t>2012 Municipal Population:</t>
  </si>
  <si>
    <t>Local Fiscal Year Ended September 30, 2008</t>
  </si>
  <si>
    <t>Permits and Franchise Fees</t>
  </si>
  <si>
    <t>Other Permits and Fees</t>
  </si>
  <si>
    <t>State Grant - Human Services - Other Human Services</t>
  </si>
  <si>
    <t>Proprietary Non-Operating Sources - Capital Contributions from State Government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</si>
  <si>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</si>
  <si>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</si>
  <si>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</si>
  <si>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</si>
  <si>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</si>
  <si>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Grant - General Government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</si>
  <si>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</si>
  <si>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</si>
  <si>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</si>
  <si>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</si>
  <si>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</si>
  <si>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Transportation - Other Transportation Charges</t>
  </si>
  <si>
    <t>Culture / Recreation - Other Culture / Recreation Charges</t>
  </si>
  <si>
    <t>Sales - Sale of Surplus Materials and Scrap</t>
  </si>
  <si>
    <t>2013 Municipal Population:</t>
  </si>
  <si>
    <t>Local Fiscal Year Ended September 30, 2014</t>
  </si>
  <si>
    <t>Other Charges for Services</t>
  </si>
  <si>
    <t>2014 Municipal Population:</t>
  </si>
  <si>
    <t>Local Fiscal Year Ended September 30, 2015</t>
  </si>
  <si>
    <t>First Local Option Fuel Tax (1 to 6 Cents)</t>
  </si>
  <si>
    <t>Special Assessments - Capital Improvement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</si>
  <si>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</si>
  <si>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</si>
  <si>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</si>
  <si>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</si>
  <si>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General Government</t>
  </si>
  <si>
    <t>Federal Grant - Physical Environment - Water Supply System</t>
  </si>
  <si>
    <t>Federal Grant - Physical Environment - Garbage / Solid Waste</t>
  </si>
  <si>
    <t>Federal Grant - Other Federal Grants</t>
  </si>
  <si>
    <t>State Grant - Other</t>
  </si>
  <si>
    <t>Fines - Local Ordinance Violations</t>
  </si>
  <si>
    <t>Sale of Contraband Property Seized by Law Enforcement</t>
  </si>
  <si>
    <t>Rents and Royalties</t>
  </si>
  <si>
    <t>Sales - Disposition of Fixed Assets</t>
  </si>
  <si>
    <t>2017 Municipal Population:</t>
  </si>
  <si>
    <t>Local Fiscal Year Ended September 30, 2018</t>
  </si>
  <si>
    <t>General Government - Administrative Service Fees</t>
  </si>
  <si>
    <t>2018 Municipal Population:</t>
  </si>
  <si>
    <t>Local Fiscal Year Ended September 30, 2019</t>
  </si>
  <si>
    <t>Federal Grant - Physical Environment - Sewer / Wastewater</t>
  </si>
  <si>
    <t>State Shared Revenues - Transportation - Other Transportation</t>
  </si>
  <si>
    <t>General Government - Internal Service Fund Fees and Charges</t>
  </si>
  <si>
    <t>General Government - Other General Government Charges and Fees</t>
  </si>
  <si>
    <t>Public Safety - Protective Inspection Fees</t>
  </si>
  <si>
    <t>Culture / Recreation - Special Events</t>
  </si>
  <si>
    <t>Interest and Other Earnings - Dividends</t>
  </si>
  <si>
    <t>Proprietary Non-Operating - Other Grants and Donations</t>
  </si>
  <si>
    <t>Proprietary Non-Operating - Capital Contributions from Private Source</t>
  </si>
  <si>
    <t>2019 Municipal Population:</t>
  </si>
  <si>
    <t>Local Fiscal Year Ended September 30, 2020</t>
  </si>
  <si>
    <t>Impact Fees - Residential - Physical Environment</t>
  </si>
  <si>
    <t>Impact Fees - Commercial - Physical Environment</t>
  </si>
  <si>
    <t>Federal Grant - Human Services - Public Assistance</t>
  </si>
  <si>
    <t>Grants from Other Local Units - Physical Environment</t>
  </si>
  <si>
    <t>Grants from Other Local Units - Other</t>
  </si>
  <si>
    <t>2020 Municipal Population:</t>
  </si>
  <si>
    <t>Local Fiscal Year Ended September 30, 2021</t>
  </si>
  <si>
    <t>Impact Fees - Commercial - Transportation</t>
  </si>
  <si>
    <t>Contributions and Donations from Private Sources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</si>
  <si>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</si>
  <si>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</si>
  <si>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</si>
  <si>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</si>
  <si>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</si>
  <si>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</si>
  <si>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</si>
  <si>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</si>
  <si>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</si>
  <si>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</si>
  <si>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</si>
  <si>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</si>
  <si>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</si>
  <si>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Local Fiscal Year Ended September 30, 2022</t>
  </si>
  <si>
    <t>State Grant - Physical Environment - Garbage / Solid Waste</t>
  </si>
  <si>
    <t>Grants from Other Local Units - General Government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</si>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</sst>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152</v>
      </c>
      <c r="N4" s="35" t="s">
        <v>9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154</v>
      </c>
      <c r="B5" s="26"/>
      <c r="C5" s="26"/>
      <c r="D5" s="27">
        <f>SUM(D6:D14)</f>
        <v>15572083</v>
      </c>
      <c r="E5" s="27">
        <f>SUM(E6:E14)</f>
        <v>1054081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16626164</v>
      </c>
      <c r="P5" s="33">
        <f>(O5/P$65)</f>
        <v>583.3741754385965</v>
      </c>
      <c r="Q5" s="6"/>
    </row>
    <row r="6" spans="1:17" ht="15">
      <c r="A6" s="12"/>
      <c r="B6" s="25">
        <v>311</v>
      </c>
      <c r="C6" s="20" t="s">
        <v>2</v>
      </c>
      <c r="D6" s="46">
        <v>10370818</v>
      </c>
      <c r="E6" s="46">
        <v>1054081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11424899</v>
      </c>
      <c r="P6" s="47">
        <f>(O6/P$65)</f>
        <v>400.873649122807</v>
      </c>
      <c r="Q6" s="9"/>
    </row>
    <row r="7" spans="1:17" ht="15">
      <c r="A7" s="12"/>
      <c r="B7" s="25">
        <v>312.41</v>
      </c>
      <c r="C7" s="20" t="s">
        <v>155</v>
      </c>
      <c r="D7" s="46">
        <v>933318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933318</v>
      </c>
      <c r="P7" s="47">
        <f>(O7/P$65)</f>
        <v>32.748</v>
      </c>
      <c r="Q7" s="9"/>
    </row>
    <row r="8" spans="1:17" ht="15">
      <c r="A8" s="12"/>
      <c r="B8" s="25">
        <v>312.51</v>
      </c>
      <c r="C8" s="20" t="s">
        <v>63</v>
      </c>
      <c r="D8" s="46">
        <v>195911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195911</v>
      </c>
      <c r="P8" s="47">
        <f>(O8/P$65)</f>
        <v>6.874070175438597</v>
      </c>
      <c r="Q8" s="9"/>
    </row>
    <row r="9" spans="1:17" ht="15">
      <c r="A9" s="12"/>
      <c r="B9" s="25">
        <v>312.52</v>
      </c>
      <c r="C9" s="20" t="s">
        <v>93</v>
      </c>
      <c r="D9" s="46">
        <v>269833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269833</v>
      </c>
      <c r="P9" s="47">
        <f>(O9/P$65)</f>
        <v>9.467824561403509</v>
      </c>
      <c r="Q9" s="9"/>
    </row>
    <row r="10" spans="1:17" ht="15">
      <c r="A10" s="12"/>
      <c r="B10" s="25">
        <v>314.1</v>
      </c>
      <c r="C10" s="20" t="s">
        <v>11</v>
      </c>
      <c r="D10" s="46">
        <v>2430363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2430363</v>
      </c>
      <c r="P10" s="47">
        <f>(O10/P$65)</f>
        <v>85.2758947368421</v>
      </c>
      <c r="Q10" s="9"/>
    </row>
    <row r="11" spans="1:17" ht="15">
      <c r="A11" s="12"/>
      <c r="B11" s="25">
        <v>314.4</v>
      </c>
      <c r="C11" s="20" t="s">
        <v>12</v>
      </c>
      <c r="D11" s="46">
        <v>168407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168407</v>
      </c>
      <c r="P11" s="47">
        <f>(O11/P$65)</f>
        <v>5.909017543859649</v>
      </c>
      <c r="Q11" s="9"/>
    </row>
    <row r="12" spans="1:17" ht="15">
      <c r="A12" s="12"/>
      <c r="B12" s="25">
        <v>314.8</v>
      </c>
      <c r="C12" s="20" t="s">
        <v>13</v>
      </c>
      <c r="D12" s="46">
        <v>26929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26929</v>
      </c>
      <c r="P12" s="47">
        <f>(O12/P$65)</f>
        <v>0.9448771929824561</v>
      </c>
      <c r="Q12" s="9"/>
    </row>
    <row r="13" spans="1:17" ht="15">
      <c r="A13" s="12"/>
      <c r="B13" s="25">
        <v>315.1</v>
      </c>
      <c r="C13" s="20" t="s">
        <v>156</v>
      </c>
      <c r="D13" s="46">
        <v>1009147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1009147</v>
      </c>
      <c r="P13" s="47">
        <f>(O13/P$65)</f>
        <v>35.40866666666667</v>
      </c>
      <c r="Q13" s="9"/>
    </row>
    <row r="14" spans="1:17" ht="15">
      <c r="A14" s="12"/>
      <c r="B14" s="25">
        <v>316</v>
      </c>
      <c r="C14" s="20" t="s">
        <v>95</v>
      </c>
      <c r="D14" s="46">
        <v>167357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167357</v>
      </c>
      <c r="P14" s="47">
        <f>(O14/P$65)</f>
        <v>5.872175438596491</v>
      </c>
      <c r="Q14" s="9"/>
    </row>
    <row r="15" spans="1:17" ht="15.75">
      <c r="A15" s="29" t="s">
        <v>16</v>
      </c>
      <c r="B15" s="30"/>
      <c r="C15" s="31"/>
      <c r="D15" s="32">
        <f>SUM(D16:D20)</f>
        <v>2098299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775527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2873826</v>
      </c>
      <c r="P15" s="45">
        <f>(O15/P$65)</f>
        <v>100.836</v>
      </c>
      <c r="Q15" s="10"/>
    </row>
    <row r="16" spans="1:17" ht="15">
      <c r="A16" s="12"/>
      <c r="B16" s="25">
        <v>322</v>
      </c>
      <c r="C16" s="20" t="s">
        <v>157</v>
      </c>
      <c r="D16" s="46">
        <v>27121</v>
      </c>
      <c r="E16" s="46">
        <v>0</v>
      </c>
      <c r="F16" s="46">
        <v>0</v>
      </c>
      <c r="G16" s="46">
        <v>0</v>
      </c>
      <c r="H16" s="46">
        <v>0</v>
      </c>
      <c r="I16" s="46">
        <v>732222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759343</v>
      </c>
      <c r="P16" s="47">
        <f>(O16/P$65)</f>
        <v>26.64361403508772</v>
      </c>
      <c r="Q16" s="9"/>
    </row>
    <row r="17" spans="1:17" ht="15">
      <c r="A17" s="12"/>
      <c r="B17" s="25">
        <v>323.1</v>
      </c>
      <c r="C17" s="20" t="s">
        <v>17</v>
      </c>
      <c r="D17" s="46">
        <v>1911256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1911256</v>
      </c>
      <c r="P17" s="47">
        <f>(O17/P$65)</f>
        <v>67.06161403508771</v>
      </c>
      <c r="Q17" s="9"/>
    </row>
    <row r="18" spans="1:17" ht="15">
      <c r="A18" s="12"/>
      <c r="B18" s="25">
        <v>323.4</v>
      </c>
      <c r="C18" s="20" t="s">
        <v>18</v>
      </c>
      <c r="D18" s="46">
        <v>129439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129439</v>
      </c>
      <c r="P18" s="47">
        <f>(O18/P$65)</f>
        <v>4.541719298245614</v>
      </c>
      <c r="Q18" s="9"/>
    </row>
    <row r="19" spans="1:17" ht="15">
      <c r="A19" s="12"/>
      <c r="B19" s="25">
        <v>324.22</v>
      </c>
      <c r="C19" s="20" t="s">
        <v>142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43305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43305</v>
      </c>
      <c r="P19" s="47">
        <f>(O19/P$65)</f>
        <v>1.5194736842105263</v>
      </c>
      <c r="Q19" s="9"/>
    </row>
    <row r="20" spans="1:17" ht="15">
      <c r="A20" s="12"/>
      <c r="B20" s="25">
        <v>329.1</v>
      </c>
      <c r="C20" s="20" t="s">
        <v>158</v>
      </c>
      <c r="D20" s="46">
        <v>30483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30483</v>
      </c>
      <c r="P20" s="47">
        <f>(O20/P$65)</f>
        <v>1.069578947368421</v>
      </c>
      <c r="Q20" s="9"/>
    </row>
    <row r="21" spans="1:17" ht="15.75">
      <c r="A21" s="29" t="s">
        <v>159</v>
      </c>
      <c r="B21" s="30"/>
      <c r="C21" s="31"/>
      <c r="D21" s="32">
        <f>SUM(D22:D38)</f>
        <v>3476796</v>
      </c>
      <c r="E21" s="32">
        <f>SUM(E22:E38)</f>
        <v>2155312</v>
      </c>
      <c r="F21" s="32">
        <f>SUM(F22:F38)</f>
        <v>0</v>
      </c>
      <c r="G21" s="32">
        <f>SUM(G22:G38)</f>
        <v>0</v>
      </c>
      <c r="H21" s="32">
        <f>SUM(H22:H38)</f>
        <v>0</v>
      </c>
      <c r="I21" s="32">
        <f>SUM(I22:I38)</f>
        <v>175326</v>
      </c>
      <c r="J21" s="32">
        <f>SUM(J22:J38)</f>
        <v>0</v>
      </c>
      <c r="K21" s="32">
        <f>SUM(K22:K38)</f>
        <v>0</v>
      </c>
      <c r="L21" s="32">
        <f>SUM(L22:L38)</f>
        <v>0</v>
      </c>
      <c r="M21" s="32">
        <f>SUM(M22:M38)</f>
        <v>0</v>
      </c>
      <c r="N21" s="32">
        <f>SUM(N22:N38)</f>
        <v>0</v>
      </c>
      <c r="O21" s="44">
        <f>SUM(D21:N21)</f>
        <v>5807434</v>
      </c>
      <c r="P21" s="45">
        <f>(O21/P$65)</f>
        <v>203.76961403508773</v>
      </c>
      <c r="Q21" s="10"/>
    </row>
    <row r="22" spans="1:17" ht="15">
      <c r="A22" s="12"/>
      <c r="B22" s="25">
        <v>331.1</v>
      </c>
      <c r="C22" s="20" t="s">
        <v>116</v>
      </c>
      <c r="D22" s="46">
        <v>0</v>
      </c>
      <c r="E22" s="46">
        <v>19246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19246</v>
      </c>
      <c r="P22" s="47">
        <f>(O22/P$65)</f>
        <v>0.6752982456140351</v>
      </c>
      <c r="Q22" s="9"/>
    </row>
    <row r="23" spans="1:17" ht="15">
      <c r="A23" s="12"/>
      <c r="B23" s="25">
        <v>331.2</v>
      </c>
      <c r="C23" s="20" t="s">
        <v>20</v>
      </c>
      <c r="D23" s="46">
        <v>1853</v>
      </c>
      <c r="E23" s="46">
        <v>405969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407822</v>
      </c>
      <c r="P23" s="47">
        <f>(O23/P$65)</f>
        <v>14.309543859649123</v>
      </c>
      <c r="Q23" s="9"/>
    </row>
    <row r="24" spans="1:17" ht="15">
      <c r="A24" s="12"/>
      <c r="B24" s="25">
        <v>331.34</v>
      </c>
      <c r="C24" s="20" t="s">
        <v>118</v>
      </c>
      <c r="D24" s="46">
        <v>0</v>
      </c>
      <c r="E24" s="46">
        <v>4073</v>
      </c>
      <c r="F24" s="46">
        <v>0</v>
      </c>
      <c r="G24" s="46">
        <v>0</v>
      </c>
      <c r="H24" s="46">
        <v>0</v>
      </c>
      <c r="I24" s="46">
        <v>2578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1" ref="O24:O33">SUM(D24:N24)</f>
        <v>6651</v>
      </c>
      <c r="P24" s="47">
        <f>(O24/P$65)</f>
        <v>0.23336842105263159</v>
      </c>
      <c r="Q24" s="9"/>
    </row>
    <row r="25" spans="1:17" ht="15">
      <c r="A25" s="12"/>
      <c r="B25" s="25">
        <v>331.35</v>
      </c>
      <c r="C25" s="20" t="s">
        <v>130</v>
      </c>
      <c r="D25" s="46">
        <v>0</v>
      </c>
      <c r="E25" s="46">
        <v>1249020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1249020</v>
      </c>
      <c r="P25" s="47">
        <f>(O25/P$65)</f>
        <v>43.82526315789474</v>
      </c>
      <c r="Q25" s="9"/>
    </row>
    <row r="26" spans="1:17" ht="15">
      <c r="A26" s="12"/>
      <c r="B26" s="25">
        <v>331.39</v>
      </c>
      <c r="C26" s="20" t="s">
        <v>71</v>
      </c>
      <c r="D26" s="46">
        <v>0</v>
      </c>
      <c r="E26" s="46">
        <v>476954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476954</v>
      </c>
      <c r="P26" s="47">
        <f>(O26/P$65)</f>
        <v>16.735228070175438</v>
      </c>
      <c r="Q26" s="9"/>
    </row>
    <row r="27" spans="1:17" ht="15">
      <c r="A27" s="12"/>
      <c r="B27" s="25">
        <v>334.2</v>
      </c>
      <c r="C27" s="20" t="s">
        <v>22</v>
      </c>
      <c r="D27" s="46">
        <v>20354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20354</v>
      </c>
      <c r="P27" s="47">
        <f>(O27/P$65)</f>
        <v>0.7141754385964912</v>
      </c>
      <c r="Q27" s="9"/>
    </row>
    <row r="28" spans="1:17" ht="15">
      <c r="A28" s="12"/>
      <c r="B28" s="25">
        <v>334.34</v>
      </c>
      <c r="C28" s="20" t="s">
        <v>164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143</v>
      </c>
      <c r="P28" s="47">
        <f>(O28/P$65)</f>
        <v>0.005017543859649123</v>
      </c>
      <c r="Q28" s="9"/>
    </row>
    <row r="29" spans="1:17" ht="15">
      <c r="A29" s="12"/>
      <c r="B29" s="25">
        <v>335.125</v>
      </c>
      <c r="C29" s="20" t="s">
        <v>160</v>
      </c>
      <c r="D29" s="46">
        <v>1352316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1352316</v>
      </c>
      <c r="P29" s="47">
        <f>(O29/P$65)</f>
        <v>47.449684210526314</v>
      </c>
      <c r="Q29" s="9"/>
    </row>
    <row r="30" spans="1:17" ht="15">
      <c r="A30" s="12"/>
      <c r="B30" s="25">
        <v>335.14</v>
      </c>
      <c r="C30" s="20" t="s">
        <v>98</v>
      </c>
      <c r="D30" s="46">
        <v>8428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8428</v>
      </c>
      <c r="P30" s="47">
        <f>(O30/P$65)</f>
        <v>0.29571929824561405</v>
      </c>
      <c r="Q30" s="9"/>
    </row>
    <row r="31" spans="1:17" ht="15">
      <c r="A31" s="12"/>
      <c r="B31" s="25">
        <v>335.15</v>
      </c>
      <c r="C31" s="20" t="s">
        <v>99</v>
      </c>
      <c r="D31" s="46">
        <v>17581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17581</v>
      </c>
      <c r="P31" s="47">
        <f>(O31/P$65)</f>
        <v>0.6168771929824561</v>
      </c>
      <c r="Q31" s="9"/>
    </row>
    <row r="32" spans="1:17" ht="15">
      <c r="A32" s="12"/>
      <c r="B32" s="25">
        <v>335.18</v>
      </c>
      <c r="C32" s="20" t="s">
        <v>161</v>
      </c>
      <c r="D32" s="46">
        <v>2005609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2005609</v>
      </c>
      <c r="P32" s="47">
        <f>(O32/P$65)</f>
        <v>70.3722456140351</v>
      </c>
      <c r="Q32" s="9"/>
    </row>
    <row r="33" spans="1:17" ht="15">
      <c r="A33" s="12"/>
      <c r="B33" s="25">
        <v>335.21</v>
      </c>
      <c r="C33" s="20" t="s">
        <v>29</v>
      </c>
      <c r="D33" s="46">
        <v>6573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6573</v>
      </c>
      <c r="P33" s="47">
        <f>(O33/P$65)</f>
        <v>0.2306315789473684</v>
      </c>
      <c r="Q33" s="9"/>
    </row>
    <row r="34" spans="1:17" ht="15">
      <c r="A34" s="12"/>
      <c r="B34" s="25">
        <v>335.45</v>
      </c>
      <c r="C34" s="20" t="s">
        <v>162</v>
      </c>
      <c r="D34" s="46">
        <v>24716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24716</v>
      </c>
      <c r="P34" s="47">
        <f>(O34/P$65)</f>
        <v>0.8672280701754386</v>
      </c>
      <c r="Q34" s="9"/>
    </row>
    <row r="35" spans="1:17" ht="15">
      <c r="A35" s="12"/>
      <c r="B35" s="25">
        <v>337.1</v>
      </c>
      <c r="C35" s="20" t="s">
        <v>165</v>
      </c>
      <c r="D35" s="46">
        <v>0</v>
      </c>
      <c r="E35" s="46">
        <v>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50</v>
      </c>
      <c r="P35" s="47">
        <f>(O35/P$65)</f>
        <v>0.0017543859649122807</v>
      </c>
      <c r="Q35" s="9"/>
    </row>
    <row r="36" spans="1:17" ht="15">
      <c r="A36" s="12"/>
      <c r="B36" s="25">
        <v>337.2</v>
      </c>
      <c r="C36" s="20" t="s">
        <v>30</v>
      </c>
      <c r="D36" s="46">
        <v>14979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14979</v>
      </c>
      <c r="P36" s="47">
        <f>(O36/P$65)</f>
        <v>0.525578947368421</v>
      </c>
      <c r="Q36" s="9"/>
    </row>
    <row r="37" spans="1:17" ht="15">
      <c r="A37" s="12"/>
      <c r="B37" s="25">
        <v>337.3</v>
      </c>
      <c r="C37" s="20" t="s">
        <v>144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172605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172605</v>
      </c>
      <c r="P37" s="47">
        <f>(O37/P$65)</f>
        <v>6.056315789473684</v>
      </c>
      <c r="Q37" s="9"/>
    </row>
    <row r="38" spans="1:17" ht="15">
      <c r="A38" s="12"/>
      <c r="B38" s="25">
        <v>338</v>
      </c>
      <c r="C38" s="20" t="s">
        <v>31</v>
      </c>
      <c r="D38" s="46">
        <v>24387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24387</v>
      </c>
      <c r="P38" s="47">
        <f>(O38/P$65)</f>
        <v>0.8556842105263158</v>
      </c>
      <c r="Q38" s="9"/>
    </row>
    <row r="39" spans="1:17" ht="15.75">
      <c r="A39" s="29" t="s">
        <v>36</v>
      </c>
      <c r="B39" s="30"/>
      <c r="C39" s="31"/>
      <c r="D39" s="32">
        <f>SUM(D40:D47)</f>
        <v>400382</v>
      </c>
      <c r="E39" s="32">
        <f>SUM(E40:E47)</f>
        <v>0</v>
      </c>
      <c r="F39" s="32">
        <f>SUM(F40:F47)</f>
        <v>0</v>
      </c>
      <c r="G39" s="32">
        <f>SUM(G40:G47)</f>
        <v>0</v>
      </c>
      <c r="H39" s="32">
        <f>SUM(H40:H47)</f>
        <v>0</v>
      </c>
      <c r="I39" s="32">
        <f>SUM(I40:I47)</f>
        <v>10466674</v>
      </c>
      <c r="J39" s="32">
        <f>SUM(J40:J47)</f>
        <v>2927799</v>
      </c>
      <c r="K39" s="32">
        <f>SUM(K40:K47)</f>
        <v>0</v>
      </c>
      <c r="L39" s="32">
        <f>SUM(L40:L47)</f>
        <v>0</v>
      </c>
      <c r="M39" s="32">
        <f>SUM(M40:M47)</f>
        <v>0</v>
      </c>
      <c r="N39" s="32">
        <f>SUM(N40:N47)</f>
        <v>0</v>
      </c>
      <c r="O39" s="32">
        <f>SUM(D39:N39)</f>
        <v>13794855</v>
      </c>
      <c r="P39" s="45">
        <f>(O39/P$65)</f>
        <v>484.03</v>
      </c>
      <c r="Q39" s="10"/>
    </row>
    <row r="40" spans="1:17" ht="15">
      <c r="A40" s="12"/>
      <c r="B40" s="25">
        <v>341.2</v>
      </c>
      <c r="C40" s="20" t="s">
        <v>132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2927799</v>
      </c>
      <c r="K40" s="46">
        <v>0</v>
      </c>
      <c r="L40" s="46">
        <v>0</v>
      </c>
      <c r="M40" s="46">
        <v>0</v>
      </c>
      <c r="N40" s="46">
        <v>0</v>
      </c>
      <c r="O40" s="46">
        <f aca="true" t="shared" si="2" ref="O40:O47">SUM(D40:N40)</f>
        <v>2927799</v>
      </c>
      <c r="P40" s="47">
        <f>(O40/P$65)</f>
        <v>102.7297894736842</v>
      </c>
      <c r="Q40" s="9"/>
    </row>
    <row r="41" spans="1:17" ht="15">
      <c r="A41" s="12"/>
      <c r="B41" s="25">
        <v>341.9</v>
      </c>
      <c r="C41" s="20" t="s">
        <v>133</v>
      </c>
      <c r="D41" s="46">
        <v>1406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1406</v>
      </c>
      <c r="P41" s="47">
        <f>(O41/P$65)</f>
        <v>0.04933333333333333</v>
      </c>
      <c r="Q41" s="9"/>
    </row>
    <row r="42" spans="1:17" ht="15">
      <c r="A42" s="12"/>
      <c r="B42" s="25">
        <v>342.1</v>
      </c>
      <c r="C42" s="20" t="s">
        <v>40</v>
      </c>
      <c r="D42" s="46">
        <v>251759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251759</v>
      </c>
      <c r="P42" s="47">
        <f>(O42/P$65)</f>
        <v>8.833649122807017</v>
      </c>
      <c r="Q42" s="9"/>
    </row>
    <row r="43" spans="1:17" ht="15">
      <c r="A43" s="12"/>
      <c r="B43" s="25">
        <v>342.5</v>
      </c>
      <c r="C43" s="20" t="s">
        <v>134</v>
      </c>
      <c r="D43" s="46">
        <v>2975</v>
      </c>
      <c r="E43" s="46">
        <v>0</v>
      </c>
      <c r="F43" s="46">
        <v>0</v>
      </c>
      <c r="G43" s="46">
        <v>0</v>
      </c>
      <c r="H43" s="46">
        <v>0</v>
      </c>
      <c r="I43" s="46">
        <v>6275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9250</v>
      </c>
      <c r="P43" s="47">
        <f>(O43/P$65)</f>
        <v>0.32456140350877194</v>
      </c>
      <c r="Q43" s="9"/>
    </row>
    <row r="44" spans="1:17" ht="15">
      <c r="A44" s="12"/>
      <c r="B44" s="25">
        <v>343.4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3903614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3903614</v>
      </c>
      <c r="P44" s="47">
        <f>(O44/P$65)</f>
        <v>136.96891228070174</v>
      </c>
      <c r="Q44" s="9"/>
    </row>
    <row r="45" spans="1:17" ht="15">
      <c r="A45" s="12"/>
      <c r="B45" s="25">
        <v>343.5</v>
      </c>
      <c r="C45" s="20" t="s">
        <v>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5308859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5308859</v>
      </c>
      <c r="P45" s="47">
        <f>(O45/P$65)</f>
        <v>186.27575438596492</v>
      </c>
      <c r="Q45" s="9"/>
    </row>
    <row r="46" spans="1:17" ht="15">
      <c r="A46" s="12"/>
      <c r="B46" s="25">
        <v>343.7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1247926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1247926</v>
      </c>
      <c r="P46" s="47">
        <f>(O46/P$65)</f>
        <v>43.78687719298246</v>
      </c>
      <c r="Q46" s="9"/>
    </row>
    <row r="47" spans="1:17" ht="15">
      <c r="A47" s="12"/>
      <c r="B47" s="25">
        <v>343.9</v>
      </c>
      <c r="C47" s="20" t="s">
        <v>45</v>
      </c>
      <c r="D47" s="46">
        <v>144242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144242</v>
      </c>
      <c r="P47" s="47">
        <f>(O47/P$65)</f>
        <v>5.061122807017544</v>
      </c>
      <c r="Q47" s="9"/>
    </row>
    <row r="48" spans="1:17" ht="15.75">
      <c r="A48" s="29" t="s">
        <v>37</v>
      </c>
      <c r="B48" s="30"/>
      <c r="C48" s="31"/>
      <c r="D48" s="32">
        <f>SUM(D49:D50)</f>
        <v>40130</v>
      </c>
      <c r="E48" s="32">
        <f>SUM(E49:E50)</f>
        <v>2228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0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42358</v>
      </c>
      <c r="P48" s="45">
        <f>(O48/P$65)</f>
        <v>1.4862456140350877</v>
      </c>
      <c r="Q48" s="10"/>
    </row>
    <row r="49" spans="1:17" ht="15">
      <c r="A49" s="13"/>
      <c r="B49" s="39">
        <v>354</v>
      </c>
      <c r="C49" s="21" t="s">
        <v>121</v>
      </c>
      <c r="D49" s="46">
        <v>34894</v>
      </c>
      <c r="E49" s="46">
        <v>2228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37122</v>
      </c>
      <c r="P49" s="47">
        <f>(O49/P$65)</f>
        <v>1.3025263157894738</v>
      </c>
      <c r="Q49" s="9"/>
    </row>
    <row r="50" spans="1:17" ht="15">
      <c r="A50" s="13"/>
      <c r="B50" s="39">
        <v>359</v>
      </c>
      <c r="C50" s="21" t="s">
        <v>48</v>
      </c>
      <c r="D50" s="46">
        <v>5236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5236</v>
      </c>
      <c r="P50" s="47">
        <f>(O50/P$65)</f>
        <v>0.18371929824561403</v>
      </c>
      <c r="Q50" s="9"/>
    </row>
    <row r="51" spans="1:17" ht="15.75">
      <c r="A51" s="29" t="s">
        <v>3</v>
      </c>
      <c r="B51" s="30"/>
      <c r="C51" s="31"/>
      <c r="D51" s="32">
        <f>SUM(D52:D58)</f>
        <v>353959</v>
      </c>
      <c r="E51" s="32">
        <f>SUM(E52:E58)</f>
        <v>9919</v>
      </c>
      <c r="F51" s="32">
        <f>SUM(F52:F58)</f>
        <v>0</v>
      </c>
      <c r="G51" s="32">
        <f>SUM(G52:G58)</f>
        <v>0</v>
      </c>
      <c r="H51" s="32">
        <f>SUM(H52:H58)</f>
        <v>0</v>
      </c>
      <c r="I51" s="32">
        <f>SUM(I52:I58)</f>
        <v>9766</v>
      </c>
      <c r="J51" s="32">
        <f>SUM(J52:J58)</f>
        <v>1637</v>
      </c>
      <c r="K51" s="32">
        <f>SUM(K52:K58)</f>
        <v>-5871263</v>
      </c>
      <c r="L51" s="32">
        <f>SUM(L52:L58)</f>
        <v>0</v>
      </c>
      <c r="M51" s="32">
        <f>SUM(M52:M58)</f>
        <v>0</v>
      </c>
      <c r="N51" s="32">
        <f>SUM(N52:N58)</f>
        <v>0</v>
      </c>
      <c r="O51" s="32">
        <f>SUM(D51:N51)</f>
        <v>-5495982</v>
      </c>
      <c r="P51" s="45">
        <f>(O51/P$65)</f>
        <v>-192.8414736842105</v>
      </c>
      <c r="Q51" s="10"/>
    </row>
    <row r="52" spans="1:17" ht="15">
      <c r="A52" s="12"/>
      <c r="B52" s="25">
        <v>361.1</v>
      </c>
      <c r="C52" s="20" t="s">
        <v>49</v>
      </c>
      <c r="D52" s="46">
        <v>107057</v>
      </c>
      <c r="E52" s="46">
        <v>8285</v>
      </c>
      <c r="F52" s="46">
        <v>0</v>
      </c>
      <c r="G52" s="46">
        <v>0</v>
      </c>
      <c r="H52" s="46">
        <v>0</v>
      </c>
      <c r="I52" s="46">
        <v>32308</v>
      </c>
      <c r="J52" s="46">
        <v>1637</v>
      </c>
      <c r="K52" s="46">
        <v>1358656</v>
      </c>
      <c r="L52" s="46">
        <v>0</v>
      </c>
      <c r="M52" s="46">
        <v>0</v>
      </c>
      <c r="N52" s="46">
        <v>0</v>
      </c>
      <c r="O52" s="46">
        <f>SUM(D52:N52)</f>
        <v>1507943</v>
      </c>
      <c r="P52" s="47">
        <f>(O52/P$65)</f>
        <v>52.91028070175439</v>
      </c>
      <c r="Q52" s="9"/>
    </row>
    <row r="53" spans="1:17" ht="15">
      <c r="A53" s="12"/>
      <c r="B53" s="25">
        <v>361.3</v>
      </c>
      <c r="C53" s="20" t="s">
        <v>50</v>
      </c>
      <c r="D53" s="46">
        <v>-141982</v>
      </c>
      <c r="E53" s="46">
        <v>0</v>
      </c>
      <c r="F53" s="46">
        <v>0</v>
      </c>
      <c r="G53" s="46">
        <v>0</v>
      </c>
      <c r="H53" s="46">
        <v>0</v>
      </c>
      <c r="I53" s="46">
        <v>-68839</v>
      </c>
      <c r="J53" s="46">
        <v>0</v>
      </c>
      <c r="K53" s="46">
        <v>-9393025</v>
      </c>
      <c r="L53" s="46">
        <v>0</v>
      </c>
      <c r="M53" s="46">
        <v>0</v>
      </c>
      <c r="N53" s="46">
        <v>0</v>
      </c>
      <c r="O53" s="46">
        <f aca="true" t="shared" si="3" ref="O53:O62">SUM(D53:N53)</f>
        <v>-9603846</v>
      </c>
      <c r="P53" s="47">
        <f>(O53/P$65)</f>
        <v>-336.97705263157894</v>
      </c>
      <c r="Q53" s="9"/>
    </row>
    <row r="54" spans="1:17" ht="15">
      <c r="A54" s="12"/>
      <c r="B54" s="25">
        <v>362</v>
      </c>
      <c r="C54" s="20" t="s">
        <v>123</v>
      </c>
      <c r="D54" s="46">
        <v>64224</v>
      </c>
      <c r="E54" s="46">
        <v>300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64524</v>
      </c>
      <c r="P54" s="47">
        <f>(O54/P$65)</f>
        <v>2.264</v>
      </c>
      <c r="Q54" s="9"/>
    </row>
    <row r="55" spans="1:17" ht="15">
      <c r="A55" s="12"/>
      <c r="B55" s="25">
        <v>364</v>
      </c>
      <c r="C55" s="20" t="s">
        <v>124</v>
      </c>
      <c r="D55" s="46">
        <v>91005</v>
      </c>
      <c r="E55" s="46">
        <v>0</v>
      </c>
      <c r="F55" s="46">
        <v>0</v>
      </c>
      <c r="G55" s="46">
        <v>0</v>
      </c>
      <c r="H55" s="46">
        <v>0</v>
      </c>
      <c r="I55" s="46">
        <v>8482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99487</v>
      </c>
      <c r="P55" s="47">
        <f>(O55/P$65)</f>
        <v>3.4907719298245614</v>
      </c>
      <c r="Q55" s="9"/>
    </row>
    <row r="56" spans="1:17" ht="15">
      <c r="A56" s="12"/>
      <c r="B56" s="25">
        <v>365</v>
      </c>
      <c r="C56" s="20" t="s">
        <v>104</v>
      </c>
      <c r="D56" s="46">
        <v>482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482</v>
      </c>
      <c r="P56" s="47">
        <f>(O56/P$65)</f>
        <v>0.016912280701754386</v>
      </c>
      <c r="Q56" s="9"/>
    </row>
    <row r="57" spans="1:17" ht="15">
      <c r="A57" s="12"/>
      <c r="B57" s="25">
        <v>368</v>
      </c>
      <c r="C57" s="20" t="s">
        <v>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2163106</v>
      </c>
      <c r="L57" s="46">
        <v>0</v>
      </c>
      <c r="M57" s="46">
        <v>0</v>
      </c>
      <c r="N57" s="46">
        <v>0</v>
      </c>
      <c r="O57" s="46">
        <f t="shared" si="3"/>
        <v>2163106</v>
      </c>
      <c r="P57" s="47">
        <f>(O57/P$65)</f>
        <v>75.89845614035087</v>
      </c>
      <c r="Q57" s="9"/>
    </row>
    <row r="58" spans="1:17" ht="15">
      <c r="A58" s="12"/>
      <c r="B58" s="25">
        <v>369.9</v>
      </c>
      <c r="C58" s="20" t="s">
        <v>52</v>
      </c>
      <c r="D58" s="46">
        <v>233173</v>
      </c>
      <c r="E58" s="46">
        <v>1334</v>
      </c>
      <c r="F58" s="46">
        <v>0</v>
      </c>
      <c r="G58" s="46">
        <v>0</v>
      </c>
      <c r="H58" s="46">
        <v>0</v>
      </c>
      <c r="I58" s="46">
        <v>37815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272322</v>
      </c>
      <c r="P58" s="47">
        <f>(O58/P$65)</f>
        <v>9.555157894736842</v>
      </c>
      <c r="Q58" s="9"/>
    </row>
    <row r="59" spans="1:17" ht="15.75">
      <c r="A59" s="29" t="s">
        <v>38</v>
      </c>
      <c r="B59" s="30"/>
      <c r="C59" s="31"/>
      <c r="D59" s="32">
        <f>SUM(D60:D62)</f>
        <v>1149312</v>
      </c>
      <c r="E59" s="32">
        <f>SUM(E60:E62)</f>
        <v>1508755</v>
      </c>
      <c r="F59" s="32">
        <f>SUM(F60:F62)</f>
        <v>0</v>
      </c>
      <c r="G59" s="32">
        <f>SUM(G60:G62)</f>
        <v>0</v>
      </c>
      <c r="H59" s="32">
        <f>SUM(H60:H62)</f>
        <v>0</v>
      </c>
      <c r="I59" s="32">
        <f>SUM(I60:I62)</f>
        <v>2195867</v>
      </c>
      <c r="J59" s="32">
        <f>SUM(J60:J62)</f>
        <v>0</v>
      </c>
      <c r="K59" s="32">
        <f>SUM(K60:K62)</f>
        <v>0</v>
      </c>
      <c r="L59" s="32">
        <f>SUM(L60:L62)</f>
        <v>0</v>
      </c>
      <c r="M59" s="32">
        <f>SUM(M60:M62)</f>
        <v>0</v>
      </c>
      <c r="N59" s="32">
        <f>SUM(N60:N62)</f>
        <v>0</v>
      </c>
      <c r="O59" s="32">
        <f t="shared" si="3"/>
        <v>4853934</v>
      </c>
      <c r="P59" s="45">
        <f>(O59/P$65)</f>
        <v>170.31347368421052</v>
      </c>
      <c r="Q59" s="9"/>
    </row>
    <row r="60" spans="1:17" ht="15">
      <c r="A60" s="12"/>
      <c r="B60" s="25">
        <v>381</v>
      </c>
      <c r="C60" s="20" t="s">
        <v>53</v>
      </c>
      <c r="D60" s="46">
        <v>670312</v>
      </c>
      <c r="E60" s="46">
        <v>1508755</v>
      </c>
      <c r="F60" s="46">
        <v>0</v>
      </c>
      <c r="G60" s="46">
        <v>0</v>
      </c>
      <c r="H60" s="46">
        <v>0</v>
      </c>
      <c r="I60" s="46">
        <v>1484758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3"/>
        <v>3663825</v>
      </c>
      <c r="P60" s="47">
        <f>(O60/P$65)</f>
        <v>128.55526315789473</v>
      </c>
      <c r="Q60" s="9"/>
    </row>
    <row r="61" spans="1:17" ht="15">
      <c r="A61" s="12"/>
      <c r="B61" s="25">
        <v>382</v>
      </c>
      <c r="C61" s="20" t="s">
        <v>65</v>
      </c>
      <c r="D61" s="46">
        <v>479000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3"/>
        <v>479000</v>
      </c>
      <c r="P61" s="47">
        <f>(O61/P$65)</f>
        <v>16.80701754385965</v>
      </c>
      <c r="Q61" s="9"/>
    </row>
    <row r="62" spans="1:17" ht="15.75" thickBot="1">
      <c r="A62" s="12"/>
      <c r="B62" s="25">
        <v>389.8</v>
      </c>
      <c r="C62" s="20" t="s">
        <v>55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711109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3"/>
        <v>711109</v>
      </c>
      <c r="P62" s="47">
        <f>(O62/P$65)</f>
        <v>24.951192982456142</v>
      </c>
      <c r="Q62" s="9"/>
    </row>
    <row r="63" spans="1:120" ht="16.5" thickBot="1">
      <c r="A63" s="14" t="s">
        <v>46</v>
      </c>
      <c r="B63" s="23"/>
      <c r="C63" s="22"/>
      <c r="D63" s="15">
        <f>SUM(D5,D15,D21,D39,D48,D51,D59)</f>
        <v>23090961</v>
      </c>
      <c r="E63" s="15">
        <f>SUM(E5,E15,E21,E39,E48,E51,E59)</f>
        <v>4730295</v>
      </c>
      <c r="F63" s="15">
        <f>SUM(F5,F15,F21,F39,F48,F51,F59)</f>
        <v>0</v>
      </c>
      <c r="G63" s="15">
        <f>SUM(G5,G15,G21,G39,G48,G51,G59)</f>
        <v>0</v>
      </c>
      <c r="H63" s="15">
        <f>SUM(H5,H15,H21,H39,H48,H51,H59)</f>
        <v>0</v>
      </c>
      <c r="I63" s="15">
        <f>SUM(I5,I15,I21,I39,I48,I51,I59)</f>
        <v>13623160</v>
      </c>
      <c r="J63" s="15">
        <f>SUM(J5,J15,J21,J39,J48,J51,J59)</f>
        <v>2929436</v>
      </c>
      <c r="K63" s="15">
        <f>SUM(K5,K15,K21,K39,K48,K51,K59)</f>
        <v>-5871263</v>
      </c>
      <c r="L63" s="15">
        <f>SUM(L5,L15,L21,L39,L48,L51,L59)</f>
        <v>0</v>
      </c>
      <c r="M63" s="15">
        <f>SUM(M5,M15,M21,M39,M48,M51,M59)</f>
        <v>0</v>
      </c>
      <c r="N63" s="15">
        <f>SUM(N5,N15,N21,N39,N48,N51,N59)</f>
        <v>0</v>
      </c>
      <c r="O63" s="15">
        <f>SUM(D63:N63)</f>
        <v>38502589</v>
      </c>
      <c r="P63" s="38">
        <f>(O63/P$65)</f>
        <v>1350.9680350877193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6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166</v>
      </c>
      <c r="N65" s="48"/>
      <c r="O65" s="48"/>
      <c r="P65" s="43">
        <v>28500</v>
      </c>
    </row>
    <row r="66" spans="1:16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78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sheetProtection/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10505462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427491</v>
      </c>
      <c r="N5" s="28">
        <f>SUM(D5:M5)</f>
        <v>10932953</v>
      </c>
      <c r="O5" s="33">
        <f aca="true" t="shared" si="1" ref="O5:O48">(N5/O$50)</f>
        <v>431.9788612746454</v>
      </c>
      <c r="P5" s="6"/>
    </row>
    <row r="6" spans="1:16" ht="15">
      <c r="A6" s="12"/>
      <c r="B6" s="25">
        <v>311</v>
      </c>
      <c r="C6" s="20" t="s">
        <v>2</v>
      </c>
      <c r="D6" s="46">
        <v>6206798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427491</v>
      </c>
      <c r="N6" s="46">
        <f>SUM(D6:M6)</f>
        <v>6634289</v>
      </c>
      <c r="O6" s="47">
        <f t="shared" si="1"/>
        <v>262.1316132601051</v>
      </c>
      <c r="P6" s="9"/>
    </row>
    <row r="7" spans="1:16" ht="15">
      <c r="A7" s="12"/>
      <c r="B7" s="25">
        <v>312.1</v>
      </c>
      <c r="C7" s="20" t="s">
        <v>10</v>
      </c>
      <c r="D7" s="46">
        <v>683710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683710</v>
      </c>
      <c r="O7" s="47">
        <f t="shared" si="1"/>
        <v>27.014500770476907</v>
      </c>
      <c r="P7" s="9"/>
    </row>
    <row r="8" spans="1:16" ht="15">
      <c r="A8" s="12"/>
      <c r="B8" s="25">
        <v>312.51</v>
      </c>
      <c r="C8" s="20" t="s">
        <v>63</v>
      </c>
      <c r="D8" s="46">
        <v>178961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178961</v>
      </c>
      <c r="O8" s="47">
        <f t="shared" si="1"/>
        <v>7.071041921845984</v>
      </c>
      <c r="P8" s="9"/>
    </row>
    <row r="9" spans="1:16" ht="15">
      <c r="A9" s="12"/>
      <c r="B9" s="25">
        <v>312.52</v>
      </c>
      <c r="C9" s="20" t="s">
        <v>93</v>
      </c>
      <c r="D9" s="46">
        <v>170685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170685</v>
      </c>
      <c r="O9" s="47">
        <f t="shared" si="1"/>
        <v>6.744043620846339</v>
      </c>
      <c r="P9" s="9"/>
    </row>
    <row r="10" spans="1:16" ht="15">
      <c r="A10" s="12"/>
      <c r="B10" s="25">
        <v>314.1</v>
      </c>
      <c r="C10" s="20" t="s">
        <v>11</v>
      </c>
      <c r="D10" s="46">
        <v>1825899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1825899</v>
      </c>
      <c r="O10" s="47">
        <f t="shared" si="1"/>
        <v>72.1442569836817</v>
      </c>
      <c r="P10" s="9"/>
    </row>
    <row r="11" spans="1:16" ht="15">
      <c r="A11" s="12"/>
      <c r="B11" s="25">
        <v>314.4</v>
      </c>
      <c r="C11" s="20" t="s">
        <v>12</v>
      </c>
      <c r="D11" s="46">
        <v>114854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114854</v>
      </c>
      <c r="O11" s="47">
        <f t="shared" si="1"/>
        <v>4.538069461456399</v>
      </c>
      <c r="P11" s="9"/>
    </row>
    <row r="12" spans="1:16" ht="15">
      <c r="A12" s="12"/>
      <c r="B12" s="25">
        <v>314.8</v>
      </c>
      <c r="C12" s="20" t="s">
        <v>13</v>
      </c>
      <c r="D12" s="46">
        <v>18433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18433</v>
      </c>
      <c r="O12" s="47">
        <f t="shared" si="1"/>
        <v>0.7283179896479514</v>
      </c>
      <c r="P12" s="9"/>
    </row>
    <row r="13" spans="1:16" ht="15">
      <c r="A13" s="12"/>
      <c r="B13" s="25">
        <v>315</v>
      </c>
      <c r="C13" s="20" t="s">
        <v>94</v>
      </c>
      <c r="D13" s="46">
        <v>1106191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1106191</v>
      </c>
      <c r="O13" s="47">
        <f t="shared" si="1"/>
        <v>43.7074163341104</v>
      </c>
      <c r="P13" s="9"/>
    </row>
    <row r="14" spans="1:16" ht="15">
      <c r="A14" s="12"/>
      <c r="B14" s="25">
        <v>316</v>
      </c>
      <c r="C14" s="20" t="s">
        <v>95</v>
      </c>
      <c r="D14" s="46">
        <v>199931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199931</v>
      </c>
      <c r="O14" s="47">
        <f t="shared" si="1"/>
        <v>7.8996009324746135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SUM(D16:D18)</f>
        <v>1816335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0">SUM(D15:M15)</f>
        <v>1816335</v>
      </c>
      <c r="O15" s="45">
        <f t="shared" si="1"/>
        <v>71.76636769528626</v>
      </c>
      <c r="P15" s="10"/>
    </row>
    <row r="16" spans="1:16" ht="15">
      <c r="A16" s="12"/>
      <c r="B16" s="25">
        <v>322</v>
      </c>
      <c r="C16" s="20" t="s">
        <v>0</v>
      </c>
      <c r="D16" s="46">
        <v>289255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289255</v>
      </c>
      <c r="O16" s="47">
        <f t="shared" si="1"/>
        <v>11.428938322335927</v>
      </c>
      <c r="P16" s="9"/>
    </row>
    <row r="17" spans="1:16" ht="15">
      <c r="A17" s="12"/>
      <c r="B17" s="25">
        <v>323.1</v>
      </c>
      <c r="C17" s="20" t="s">
        <v>17</v>
      </c>
      <c r="D17" s="46">
        <v>1429138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1429138</v>
      </c>
      <c r="O17" s="47">
        <f t="shared" si="1"/>
        <v>56.46758070251689</v>
      </c>
      <c r="P17" s="9"/>
    </row>
    <row r="18" spans="1:16" ht="15">
      <c r="A18" s="12"/>
      <c r="B18" s="25">
        <v>323.4</v>
      </c>
      <c r="C18" s="20" t="s">
        <v>18</v>
      </c>
      <c r="D18" s="46">
        <v>97942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97942</v>
      </c>
      <c r="O18" s="47">
        <f t="shared" si="1"/>
        <v>3.8698486704334427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SUM(D20:D26)</f>
        <v>1870353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50000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1920353</v>
      </c>
      <c r="O19" s="45">
        <f t="shared" si="1"/>
        <v>75.87628906713027</v>
      </c>
      <c r="P19" s="10"/>
    </row>
    <row r="20" spans="1:16" ht="15">
      <c r="A20" s="12"/>
      <c r="B20" s="25">
        <v>334.1</v>
      </c>
      <c r="C20" s="20" t="s">
        <v>96</v>
      </c>
      <c r="D20" s="46">
        <v>5754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5754</v>
      </c>
      <c r="O20" s="47">
        <f t="shared" si="1"/>
        <v>0.22734995456161838</v>
      </c>
      <c r="P20" s="9"/>
    </row>
    <row r="21" spans="1:16" ht="15">
      <c r="A21" s="12"/>
      <c r="B21" s="25">
        <v>334.36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50000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50000</v>
      </c>
      <c r="O21" s="47">
        <f t="shared" si="1"/>
        <v>1.9755818088427042</v>
      </c>
      <c r="P21" s="9"/>
    </row>
    <row r="22" spans="1:16" ht="15">
      <c r="A22" s="12"/>
      <c r="B22" s="25">
        <v>335.12</v>
      </c>
      <c r="C22" s="20" t="s">
        <v>97</v>
      </c>
      <c r="D22" s="46">
        <v>625958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625958</v>
      </c>
      <c r="O22" s="47">
        <f t="shared" si="1"/>
        <v>24.73262475799123</v>
      </c>
      <c r="P22" s="9"/>
    </row>
    <row r="23" spans="1:16" ht="15">
      <c r="A23" s="12"/>
      <c r="B23" s="25">
        <v>335.14</v>
      </c>
      <c r="C23" s="20" t="s">
        <v>98</v>
      </c>
      <c r="D23" s="46">
        <v>7907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7907</v>
      </c>
      <c r="O23" s="47">
        <f t="shared" si="1"/>
        <v>0.3124185072503852</v>
      </c>
      <c r="P23" s="9"/>
    </row>
    <row r="24" spans="1:16" ht="15">
      <c r="A24" s="12"/>
      <c r="B24" s="25">
        <v>335.15</v>
      </c>
      <c r="C24" s="20" t="s">
        <v>99</v>
      </c>
      <c r="D24" s="46">
        <v>15278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15278</v>
      </c>
      <c r="O24" s="47">
        <f t="shared" si="1"/>
        <v>0.6036587775099767</v>
      </c>
      <c r="P24" s="9"/>
    </row>
    <row r="25" spans="1:16" ht="15">
      <c r="A25" s="12"/>
      <c r="B25" s="25">
        <v>335.18</v>
      </c>
      <c r="C25" s="20" t="s">
        <v>100</v>
      </c>
      <c r="D25" s="46">
        <v>1209296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1209296</v>
      </c>
      <c r="O25" s="47">
        <f t="shared" si="1"/>
        <v>47.781263582124936</v>
      </c>
      <c r="P25" s="9"/>
    </row>
    <row r="26" spans="1:16" ht="15">
      <c r="A26" s="12"/>
      <c r="B26" s="25">
        <v>335.21</v>
      </c>
      <c r="C26" s="20" t="s">
        <v>29</v>
      </c>
      <c r="D26" s="46">
        <v>6160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6160</v>
      </c>
      <c r="O26" s="47">
        <f t="shared" si="1"/>
        <v>0.24339167884942114</v>
      </c>
      <c r="P26" s="9"/>
    </row>
    <row r="27" spans="1:16" ht="15.75">
      <c r="A27" s="29" t="s">
        <v>36</v>
      </c>
      <c r="B27" s="30"/>
      <c r="C27" s="31"/>
      <c r="D27" s="32">
        <f aca="true" t="shared" si="7" ref="D27:M27">SUM(D28:D36)</f>
        <v>324538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7442179</v>
      </c>
      <c r="J27" s="32">
        <f t="shared" si="7"/>
        <v>0</v>
      </c>
      <c r="K27" s="32">
        <f t="shared" si="7"/>
        <v>0</v>
      </c>
      <c r="L27" s="32">
        <f t="shared" si="7"/>
        <v>463888</v>
      </c>
      <c r="M27" s="32">
        <f t="shared" si="7"/>
        <v>0</v>
      </c>
      <c r="N27" s="32">
        <f>SUM(D27:M27)</f>
        <v>8230605</v>
      </c>
      <c r="O27" s="45">
        <f t="shared" si="1"/>
        <v>325.2046702753961</v>
      </c>
      <c r="P27" s="10"/>
    </row>
    <row r="28" spans="1:16" ht="15">
      <c r="A28" s="12"/>
      <c r="B28" s="25">
        <v>341.1</v>
      </c>
      <c r="C28" s="20" t="s">
        <v>101</v>
      </c>
      <c r="D28" s="46">
        <v>1799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1799</v>
      </c>
      <c r="O28" s="47">
        <f t="shared" si="1"/>
        <v>0.07108143348216049</v>
      </c>
      <c r="P28" s="9"/>
    </row>
    <row r="29" spans="1:16" ht="15">
      <c r="A29" s="12"/>
      <c r="B29" s="25">
        <v>342.1</v>
      </c>
      <c r="C29" s="20" t="s">
        <v>40</v>
      </c>
      <c r="D29" s="46">
        <v>100925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6">SUM(D29:M29)</f>
        <v>100925</v>
      </c>
      <c r="O29" s="47">
        <f t="shared" si="1"/>
        <v>3.987711881148998</v>
      </c>
      <c r="P29" s="9"/>
    </row>
    <row r="30" spans="1:16" ht="15">
      <c r="A30" s="12"/>
      <c r="B30" s="25">
        <v>342.2</v>
      </c>
      <c r="C30" s="20" t="s">
        <v>80</v>
      </c>
      <c r="D30" s="46">
        <v>69698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69698</v>
      </c>
      <c r="O30" s="47">
        <f t="shared" si="1"/>
        <v>2.7538820182543757</v>
      </c>
      <c r="P30" s="9"/>
    </row>
    <row r="31" spans="1:16" ht="15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2543105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2543105</v>
      </c>
      <c r="O31" s="47">
        <f t="shared" si="1"/>
        <v>100.48223951953851</v>
      </c>
      <c r="P31" s="9"/>
    </row>
    <row r="32" spans="1:16" ht="15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4135796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4135796</v>
      </c>
      <c r="O32" s="47">
        <f t="shared" si="1"/>
        <v>163.4120668536884</v>
      </c>
      <c r="P32" s="9"/>
    </row>
    <row r="33" spans="1:16" ht="15">
      <c r="A33" s="12"/>
      <c r="B33" s="25">
        <v>343.7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763278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763278</v>
      </c>
      <c r="O33" s="47">
        <f t="shared" si="1"/>
        <v>30.15836263779683</v>
      </c>
      <c r="P33" s="9"/>
    </row>
    <row r="34" spans="1:16" ht="15">
      <c r="A34" s="12"/>
      <c r="B34" s="25">
        <v>343.9</v>
      </c>
      <c r="C34" s="20" t="s">
        <v>45</v>
      </c>
      <c r="D34" s="46">
        <v>111160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111160</v>
      </c>
      <c r="O34" s="47">
        <f t="shared" si="1"/>
        <v>4.3921134774191</v>
      </c>
      <c r="P34" s="9"/>
    </row>
    <row r="35" spans="1:16" ht="15">
      <c r="A35" s="12"/>
      <c r="B35" s="25">
        <v>344.9</v>
      </c>
      <c r="C35" s="20" t="s">
        <v>102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463888</v>
      </c>
      <c r="M35" s="46">
        <v>0</v>
      </c>
      <c r="N35" s="46">
        <f t="shared" si="8"/>
        <v>463888</v>
      </c>
      <c r="O35" s="47">
        <f t="shared" si="1"/>
        <v>18.328973882808487</v>
      </c>
      <c r="P35" s="9"/>
    </row>
    <row r="36" spans="1:16" ht="15">
      <c r="A36" s="12"/>
      <c r="B36" s="25">
        <v>347.9</v>
      </c>
      <c r="C36" s="20" t="s">
        <v>103</v>
      </c>
      <c r="D36" s="46">
        <v>40956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40956</v>
      </c>
      <c r="O36" s="47">
        <f t="shared" si="1"/>
        <v>1.6182385712592358</v>
      </c>
      <c r="P36" s="9"/>
    </row>
    <row r="37" spans="1:16" ht="15.75">
      <c r="A37" s="29" t="s">
        <v>37</v>
      </c>
      <c r="B37" s="30"/>
      <c r="C37" s="31"/>
      <c r="D37" s="32">
        <f aca="true" t="shared" si="9" ref="D37:M37">SUM(D38:D38)</f>
        <v>54987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4940</v>
      </c>
      <c r="M37" s="32">
        <f t="shared" si="9"/>
        <v>0</v>
      </c>
      <c r="N37" s="32">
        <f aca="true" t="shared" si="10" ref="N37:N48">SUM(D37:M37)</f>
        <v>59927</v>
      </c>
      <c r="O37" s="45">
        <f t="shared" si="1"/>
        <v>2.367813821170335</v>
      </c>
      <c r="P37" s="10"/>
    </row>
    <row r="38" spans="1:16" ht="15">
      <c r="A38" s="13"/>
      <c r="B38" s="39">
        <v>351.1</v>
      </c>
      <c r="C38" s="21" t="s">
        <v>75</v>
      </c>
      <c r="D38" s="46">
        <v>54987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4940</v>
      </c>
      <c r="M38" s="46">
        <v>0</v>
      </c>
      <c r="N38" s="46">
        <f t="shared" si="10"/>
        <v>59927</v>
      </c>
      <c r="O38" s="47">
        <f t="shared" si="1"/>
        <v>2.367813821170335</v>
      </c>
      <c r="P38" s="9"/>
    </row>
    <row r="39" spans="1:16" ht="15.75">
      <c r="A39" s="29" t="s">
        <v>3</v>
      </c>
      <c r="B39" s="30"/>
      <c r="C39" s="31"/>
      <c r="D39" s="32">
        <f aca="true" t="shared" si="11" ref="D39:M39">SUM(D40:D44)</f>
        <v>376205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13860</v>
      </c>
      <c r="J39" s="32">
        <f t="shared" si="11"/>
        <v>0</v>
      </c>
      <c r="K39" s="32">
        <f t="shared" si="11"/>
        <v>4295189</v>
      </c>
      <c r="L39" s="32">
        <f t="shared" si="11"/>
        <v>675</v>
      </c>
      <c r="M39" s="32">
        <f t="shared" si="11"/>
        <v>19682</v>
      </c>
      <c r="N39" s="32">
        <f t="shared" si="10"/>
        <v>4705611</v>
      </c>
      <c r="O39" s="45">
        <f t="shared" si="1"/>
        <v>185.92638982180253</v>
      </c>
      <c r="P39" s="10"/>
    </row>
    <row r="40" spans="1:16" ht="15">
      <c r="A40" s="12"/>
      <c r="B40" s="25">
        <v>361.1</v>
      </c>
      <c r="C40" s="20" t="s">
        <v>49</v>
      </c>
      <c r="D40" s="46">
        <v>136336</v>
      </c>
      <c r="E40" s="46">
        <v>0</v>
      </c>
      <c r="F40" s="46">
        <v>0</v>
      </c>
      <c r="G40" s="46">
        <v>0</v>
      </c>
      <c r="H40" s="46">
        <v>0</v>
      </c>
      <c r="I40" s="46">
        <v>7350</v>
      </c>
      <c r="J40" s="46">
        <v>0</v>
      </c>
      <c r="K40" s="46">
        <v>810185</v>
      </c>
      <c r="L40" s="46">
        <v>675</v>
      </c>
      <c r="M40" s="46">
        <v>2209</v>
      </c>
      <c r="N40" s="46">
        <f t="shared" si="10"/>
        <v>956755</v>
      </c>
      <c r="O40" s="47">
        <f t="shared" si="1"/>
        <v>37.80295547038603</v>
      </c>
      <c r="P40" s="9"/>
    </row>
    <row r="41" spans="1:16" ht="15">
      <c r="A41" s="12"/>
      <c r="B41" s="25">
        <v>361.3</v>
      </c>
      <c r="C41" s="20" t="s">
        <v>50</v>
      </c>
      <c r="D41" s="46">
        <v>-11706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1739437</v>
      </c>
      <c r="L41" s="46">
        <v>0</v>
      </c>
      <c r="M41" s="46">
        <v>0</v>
      </c>
      <c r="N41" s="46">
        <f t="shared" si="10"/>
        <v>1727731</v>
      </c>
      <c r="O41" s="47">
        <f t="shared" si="1"/>
        <v>68.26547868347228</v>
      </c>
      <c r="P41" s="9"/>
    </row>
    <row r="42" spans="1:16" ht="15">
      <c r="A42" s="12"/>
      <c r="B42" s="25">
        <v>365</v>
      </c>
      <c r="C42" s="20" t="s">
        <v>104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6510</v>
      </c>
      <c r="O42" s="47">
        <f t="shared" si="1"/>
        <v>0.25722075151132007</v>
      </c>
      <c r="P42" s="9"/>
    </row>
    <row r="43" spans="1:16" ht="15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1745567</v>
      </c>
      <c r="L43" s="46">
        <v>0</v>
      </c>
      <c r="M43" s="46">
        <v>0</v>
      </c>
      <c r="N43" s="46">
        <f t="shared" si="10"/>
        <v>1745567</v>
      </c>
      <c r="O43" s="47">
        <f t="shared" si="1"/>
        <v>68.97020822632265</v>
      </c>
      <c r="P43" s="9"/>
    </row>
    <row r="44" spans="1:16" ht="15">
      <c r="A44" s="12"/>
      <c r="B44" s="25">
        <v>369.9</v>
      </c>
      <c r="C44" s="20" t="s">
        <v>52</v>
      </c>
      <c r="D44" s="46">
        <v>251575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17473</v>
      </c>
      <c r="N44" s="46">
        <f t="shared" si="10"/>
        <v>269048</v>
      </c>
      <c r="O44" s="47">
        <f t="shared" si="1"/>
        <v>10.630526690110237</v>
      </c>
      <c r="P44" s="9"/>
    </row>
    <row r="45" spans="1:16" ht="15.75">
      <c r="A45" s="29" t="s">
        <v>38</v>
      </c>
      <c r="B45" s="30"/>
      <c r="C45" s="31"/>
      <c r="D45" s="32">
        <f aca="true" t="shared" si="12" ref="D45:M45">SUM(D46:D47)</f>
        <v>366000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500815</v>
      </c>
      <c r="N45" s="32">
        <f t="shared" si="10"/>
        <v>866815</v>
      </c>
      <c r="O45" s="45">
        <f t="shared" si="1"/>
        <v>34.249278912639774</v>
      </c>
      <c r="P45" s="9"/>
    </row>
    <row r="46" spans="1:16" ht="15">
      <c r="A46" s="12"/>
      <c r="B46" s="25">
        <v>381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500815</v>
      </c>
      <c r="N46" s="46">
        <f t="shared" si="10"/>
        <v>500815</v>
      </c>
      <c r="O46" s="47">
        <f t="shared" si="1"/>
        <v>19.788020071911177</v>
      </c>
      <c r="P46" s="9"/>
    </row>
    <row r="47" spans="1:16" ht="15.75" thickBot="1">
      <c r="A47" s="12"/>
      <c r="B47" s="25">
        <v>382</v>
      </c>
      <c r="C47" s="20" t="s">
        <v>65</v>
      </c>
      <c r="D47" s="46">
        <v>366000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366000</v>
      </c>
      <c r="O47" s="47">
        <f t="shared" si="1"/>
        <v>14.461258840728595</v>
      </c>
      <c r="P47" s="9"/>
    </row>
    <row r="48" spans="1:119" ht="16.5" thickBot="1">
      <c r="A48" s="14" t="s">
        <v>46</v>
      </c>
      <c r="B48" s="23"/>
      <c r="C48" s="22"/>
      <c r="D48" s="15">
        <f aca="true" t="shared" si="13" ref="D48:M48">SUM(D5,D15,D19,D27,D37,D39,D45)</f>
        <v>15313880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7506039</v>
      </c>
      <c r="J48" s="15">
        <f t="shared" si="13"/>
        <v>0</v>
      </c>
      <c r="K48" s="15">
        <f t="shared" si="13"/>
        <v>4295189</v>
      </c>
      <c r="L48" s="15">
        <f t="shared" si="13"/>
        <v>469503</v>
      </c>
      <c r="M48" s="15">
        <f t="shared" si="13"/>
        <v>947988</v>
      </c>
      <c r="N48" s="15">
        <f t="shared" si="10"/>
        <v>28532599</v>
      </c>
      <c r="O48" s="38">
        <f t="shared" si="1"/>
        <v>1127.3696708680707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105</v>
      </c>
      <c r="M50" s="48"/>
      <c r="N50" s="48"/>
      <c r="O50" s="43">
        <v>25309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10367468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450051</v>
      </c>
      <c r="N5" s="28">
        <f>SUM(D5:M5)</f>
        <v>10817519</v>
      </c>
      <c r="O5" s="33">
        <f aca="true" t="shared" si="1" ref="O5:O49">(N5/O$51)</f>
        <v>428.16224025331485</v>
      </c>
      <c r="P5" s="6"/>
    </row>
    <row r="6" spans="1:16" ht="15">
      <c r="A6" s="12"/>
      <c r="B6" s="25">
        <v>311</v>
      </c>
      <c r="C6" s="20" t="s">
        <v>2</v>
      </c>
      <c r="D6" s="46">
        <v>6182190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450051</v>
      </c>
      <c r="N6" s="46">
        <f>SUM(D6:M6)</f>
        <v>6632241</v>
      </c>
      <c r="O6" s="47">
        <f t="shared" si="1"/>
        <v>262.50706510983576</v>
      </c>
      <c r="P6" s="9"/>
    </row>
    <row r="7" spans="1:16" ht="15">
      <c r="A7" s="12"/>
      <c r="B7" s="25">
        <v>312.1</v>
      </c>
      <c r="C7" s="20" t="s">
        <v>10</v>
      </c>
      <c r="D7" s="46">
        <v>677689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677689</v>
      </c>
      <c r="O7" s="47">
        <f t="shared" si="1"/>
        <v>26.823233722541065</v>
      </c>
      <c r="P7" s="9"/>
    </row>
    <row r="8" spans="1:16" ht="15">
      <c r="A8" s="12"/>
      <c r="B8" s="25">
        <v>312.51</v>
      </c>
      <c r="C8" s="20" t="s">
        <v>69</v>
      </c>
      <c r="D8" s="46">
        <v>175451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175451</v>
      </c>
      <c r="O8" s="47">
        <f t="shared" si="1"/>
        <v>6.944429052048288</v>
      </c>
      <c r="P8" s="9"/>
    </row>
    <row r="9" spans="1:16" ht="15">
      <c r="A9" s="12"/>
      <c r="B9" s="25">
        <v>312.52</v>
      </c>
      <c r="C9" s="20" t="s">
        <v>64</v>
      </c>
      <c r="D9" s="46">
        <v>174478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174478</v>
      </c>
      <c r="O9" s="47">
        <f t="shared" si="1"/>
        <v>6.905917276865228</v>
      </c>
      <c r="P9" s="9"/>
    </row>
    <row r="10" spans="1:16" ht="15">
      <c r="A10" s="12"/>
      <c r="B10" s="25">
        <v>314.1</v>
      </c>
      <c r="C10" s="20" t="s">
        <v>11</v>
      </c>
      <c r="D10" s="46">
        <v>1686760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1686760</v>
      </c>
      <c r="O10" s="47">
        <f t="shared" si="1"/>
        <v>66.76271521868198</v>
      </c>
      <c r="P10" s="9"/>
    </row>
    <row r="11" spans="1:16" ht="15">
      <c r="A11" s="12"/>
      <c r="B11" s="25">
        <v>314.4</v>
      </c>
      <c r="C11" s="20" t="s">
        <v>12</v>
      </c>
      <c r="D11" s="46">
        <v>109155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109155</v>
      </c>
      <c r="O11" s="47">
        <f t="shared" si="1"/>
        <v>4.320403720562043</v>
      </c>
      <c r="P11" s="9"/>
    </row>
    <row r="12" spans="1:16" ht="15">
      <c r="A12" s="12"/>
      <c r="B12" s="25">
        <v>314.8</v>
      </c>
      <c r="C12" s="20" t="s">
        <v>13</v>
      </c>
      <c r="D12" s="46">
        <v>20445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20445</v>
      </c>
      <c r="O12" s="47">
        <f t="shared" si="1"/>
        <v>0.8092222442113596</v>
      </c>
      <c r="P12" s="9"/>
    </row>
    <row r="13" spans="1:16" ht="15">
      <c r="A13" s="12"/>
      <c r="B13" s="25">
        <v>315</v>
      </c>
      <c r="C13" s="20" t="s">
        <v>14</v>
      </c>
      <c r="D13" s="46">
        <v>1138934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1138934</v>
      </c>
      <c r="O13" s="47">
        <f t="shared" si="1"/>
        <v>45.07951711854344</v>
      </c>
      <c r="P13" s="9"/>
    </row>
    <row r="14" spans="1:16" ht="15">
      <c r="A14" s="12"/>
      <c r="B14" s="25">
        <v>316</v>
      </c>
      <c r="C14" s="20" t="s">
        <v>15</v>
      </c>
      <c r="D14" s="46">
        <v>202366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202366</v>
      </c>
      <c r="O14" s="47">
        <f t="shared" si="1"/>
        <v>8.009736790025727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SUM(D16:D18)</f>
        <v>1701296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0">SUM(D15:M15)</f>
        <v>1701296</v>
      </c>
      <c r="O15" s="45">
        <f t="shared" si="1"/>
        <v>67.33805660003958</v>
      </c>
      <c r="P15" s="10"/>
    </row>
    <row r="16" spans="1:16" ht="15">
      <c r="A16" s="12"/>
      <c r="B16" s="25">
        <v>322</v>
      </c>
      <c r="C16" s="20" t="s">
        <v>0</v>
      </c>
      <c r="D16" s="46">
        <v>136526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136526</v>
      </c>
      <c r="O16" s="47">
        <f t="shared" si="1"/>
        <v>5.4037601424896105</v>
      </c>
      <c r="P16" s="9"/>
    </row>
    <row r="17" spans="1:16" ht="15">
      <c r="A17" s="12"/>
      <c r="B17" s="25">
        <v>323.1</v>
      </c>
      <c r="C17" s="20" t="s">
        <v>17</v>
      </c>
      <c r="D17" s="46">
        <v>1478627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1478627</v>
      </c>
      <c r="O17" s="47">
        <f t="shared" si="1"/>
        <v>58.52471798931328</v>
      </c>
      <c r="P17" s="9"/>
    </row>
    <row r="18" spans="1:16" ht="15">
      <c r="A18" s="12"/>
      <c r="B18" s="25">
        <v>323.4</v>
      </c>
      <c r="C18" s="20" t="s">
        <v>18</v>
      </c>
      <c r="D18" s="46">
        <v>86143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86143</v>
      </c>
      <c r="O18" s="47">
        <f t="shared" si="1"/>
        <v>3.409578468236691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SUM(D20:D26)</f>
        <v>1827020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87500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1914520</v>
      </c>
      <c r="O19" s="45">
        <f t="shared" si="1"/>
        <v>75.77755788640411</v>
      </c>
      <c r="P19" s="10"/>
    </row>
    <row r="20" spans="1:16" ht="15">
      <c r="A20" s="12"/>
      <c r="B20" s="25">
        <v>331.2</v>
      </c>
      <c r="C20" s="20" t="s">
        <v>20</v>
      </c>
      <c r="D20" s="46">
        <v>6376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6376</v>
      </c>
      <c r="O20" s="47">
        <f t="shared" si="1"/>
        <v>0.2523649317237285</v>
      </c>
      <c r="P20" s="9"/>
    </row>
    <row r="21" spans="1:16" ht="15">
      <c r="A21" s="12"/>
      <c r="B21" s="25">
        <v>334.36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87500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87500</v>
      </c>
      <c r="O21" s="47">
        <f t="shared" si="1"/>
        <v>3.4632891351672273</v>
      </c>
      <c r="P21" s="9"/>
    </row>
    <row r="22" spans="1:16" ht="15">
      <c r="A22" s="12"/>
      <c r="B22" s="25">
        <v>335.12</v>
      </c>
      <c r="C22" s="20" t="s">
        <v>25</v>
      </c>
      <c r="D22" s="46">
        <v>633465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633465</v>
      </c>
      <c r="O22" s="47">
        <f t="shared" si="1"/>
        <v>25.07282802295666</v>
      </c>
      <c r="P22" s="9"/>
    </row>
    <row r="23" spans="1:16" ht="15">
      <c r="A23" s="12"/>
      <c r="B23" s="25">
        <v>335.14</v>
      </c>
      <c r="C23" s="20" t="s">
        <v>26</v>
      </c>
      <c r="D23" s="46">
        <v>7878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7878</v>
      </c>
      <c r="O23" s="47">
        <f t="shared" si="1"/>
        <v>0.31181476350682763</v>
      </c>
      <c r="P23" s="9"/>
    </row>
    <row r="24" spans="1:16" ht="15">
      <c r="A24" s="12"/>
      <c r="B24" s="25">
        <v>335.15</v>
      </c>
      <c r="C24" s="20" t="s">
        <v>27</v>
      </c>
      <c r="D24" s="46">
        <v>20474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20474</v>
      </c>
      <c r="O24" s="47">
        <f t="shared" si="1"/>
        <v>0.8103700771818722</v>
      </c>
      <c r="P24" s="9"/>
    </row>
    <row r="25" spans="1:16" ht="15">
      <c r="A25" s="12"/>
      <c r="B25" s="25">
        <v>335.18</v>
      </c>
      <c r="C25" s="20" t="s">
        <v>28</v>
      </c>
      <c r="D25" s="46">
        <v>1153347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1153347</v>
      </c>
      <c r="O25" s="47">
        <f t="shared" si="1"/>
        <v>45.64999010488818</v>
      </c>
      <c r="P25" s="9"/>
    </row>
    <row r="26" spans="1:16" ht="15">
      <c r="A26" s="12"/>
      <c r="B26" s="25">
        <v>335.21</v>
      </c>
      <c r="C26" s="20" t="s">
        <v>29</v>
      </c>
      <c r="D26" s="46">
        <v>5480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5480</v>
      </c>
      <c r="O26" s="47">
        <f t="shared" si="1"/>
        <v>0.21690085097961606</v>
      </c>
      <c r="P26" s="9"/>
    </row>
    <row r="27" spans="1:16" ht="15.75">
      <c r="A27" s="29" t="s">
        <v>36</v>
      </c>
      <c r="B27" s="30"/>
      <c r="C27" s="31"/>
      <c r="D27" s="32">
        <f aca="true" t="shared" si="7" ref="D27:M27">SUM(D28:D34)</f>
        <v>306962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7124939</v>
      </c>
      <c r="J27" s="32">
        <f t="shared" si="7"/>
        <v>0</v>
      </c>
      <c r="K27" s="32">
        <f t="shared" si="7"/>
        <v>0</v>
      </c>
      <c r="L27" s="32">
        <f t="shared" si="7"/>
        <v>98638</v>
      </c>
      <c r="M27" s="32">
        <f t="shared" si="7"/>
        <v>0</v>
      </c>
      <c r="N27" s="32">
        <f>SUM(D27:M27)</f>
        <v>7530539</v>
      </c>
      <c r="O27" s="45">
        <f t="shared" si="1"/>
        <v>298.06210172174946</v>
      </c>
      <c r="P27" s="10"/>
    </row>
    <row r="28" spans="1:16" ht="15">
      <c r="A28" s="12"/>
      <c r="B28" s="25">
        <v>341.1</v>
      </c>
      <c r="C28" s="20" t="s">
        <v>66</v>
      </c>
      <c r="D28" s="46">
        <v>1427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1427</v>
      </c>
      <c r="O28" s="47">
        <f t="shared" si="1"/>
        <v>0.0564812982386701</v>
      </c>
      <c r="P28" s="9"/>
    </row>
    <row r="29" spans="1:16" ht="15">
      <c r="A29" s="12"/>
      <c r="B29" s="25">
        <v>342.1</v>
      </c>
      <c r="C29" s="20" t="s">
        <v>40</v>
      </c>
      <c r="D29" s="46">
        <v>104668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4">SUM(D29:M29)</f>
        <v>104668</v>
      </c>
      <c r="O29" s="47">
        <f t="shared" si="1"/>
        <v>4.142806253710667</v>
      </c>
      <c r="P29" s="9"/>
    </row>
    <row r="30" spans="1:16" ht="15">
      <c r="A30" s="12"/>
      <c r="B30" s="25">
        <v>342.2</v>
      </c>
      <c r="C30" s="20" t="s">
        <v>80</v>
      </c>
      <c r="D30" s="46">
        <v>69698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69698</v>
      </c>
      <c r="O30" s="47">
        <f t="shared" si="1"/>
        <v>2.7586780130615476</v>
      </c>
      <c r="P30" s="9"/>
    </row>
    <row r="31" spans="1:16" ht="15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2549332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2549332</v>
      </c>
      <c r="O31" s="47">
        <f t="shared" si="1"/>
        <v>100.90370077181872</v>
      </c>
      <c r="P31" s="9"/>
    </row>
    <row r="32" spans="1:16" ht="15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3782986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3782986</v>
      </c>
      <c r="O32" s="47">
        <f t="shared" si="1"/>
        <v>149.73227785473975</v>
      </c>
      <c r="P32" s="9"/>
    </row>
    <row r="33" spans="1:16" ht="15">
      <c r="A33" s="12"/>
      <c r="B33" s="25">
        <v>343.9</v>
      </c>
      <c r="C33" s="20" t="s">
        <v>45</v>
      </c>
      <c r="D33" s="46">
        <v>131169</v>
      </c>
      <c r="E33" s="46">
        <v>0</v>
      </c>
      <c r="F33" s="46">
        <v>0</v>
      </c>
      <c r="G33" s="46">
        <v>0</v>
      </c>
      <c r="H33" s="46">
        <v>0</v>
      </c>
      <c r="I33" s="46">
        <v>792621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923790</v>
      </c>
      <c r="O33" s="47">
        <f t="shared" si="1"/>
        <v>36.56402137344152</v>
      </c>
      <c r="P33" s="9"/>
    </row>
    <row r="34" spans="1:16" ht="15">
      <c r="A34" s="12"/>
      <c r="B34" s="25">
        <v>344.9</v>
      </c>
      <c r="C34" s="20" t="s">
        <v>74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98638</v>
      </c>
      <c r="M34" s="46">
        <v>0</v>
      </c>
      <c r="N34" s="46">
        <f t="shared" si="8"/>
        <v>98638</v>
      </c>
      <c r="O34" s="47">
        <f t="shared" si="1"/>
        <v>3.9041361567385713</v>
      </c>
      <c r="P34" s="9"/>
    </row>
    <row r="35" spans="1:16" ht="15.75">
      <c r="A35" s="29" t="s">
        <v>37</v>
      </c>
      <c r="B35" s="30"/>
      <c r="C35" s="31"/>
      <c r="D35" s="32">
        <f aca="true" t="shared" si="9" ref="D35:M35">SUM(D36:D37)</f>
        <v>38451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4796</v>
      </c>
      <c r="M35" s="32">
        <f t="shared" si="9"/>
        <v>0</v>
      </c>
      <c r="N35" s="32">
        <f aca="true" t="shared" si="10" ref="N35:N49">SUM(D35:M35)</f>
        <v>43247</v>
      </c>
      <c r="O35" s="45">
        <f t="shared" si="1"/>
        <v>1.7117356026123096</v>
      </c>
      <c r="P35" s="10"/>
    </row>
    <row r="36" spans="1:16" ht="15">
      <c r="A36" s="13"/>
      <c r="B36" s="39">
        <v>351.1</v>
      </c>
      <c r="C36" s="21" t="s">
        <v>75</v>
      </c>
      <c r="D36" s="46">
        <v>38451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38451</v>
      </c>
      <c r="O36" s="47">
        <f t="shared" si="1"/>
        <v>1.5219077775578864</v>
      </c>
      <c r="P36" s="9"/>
    </row>
    <row r="37" spans="1:16" ht="15">
      <c r="A37" s="13"/>
      <c r="B37" s="39">
        <v>351.9</v>
      </c>
      <c r="C37" s="21" t="s">
        <v>83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4796</v>
      </c>
      <c r="M37" s="46">
        <v>0</v>
      </c>
      <c r="N37" s="46">
        <f t="shared" si="10"/>
        <v>4796</v>
      </c>
      <c r="O37" s="47">
        <f t="shared" si="1"/>
        <v>0.1898278250544231</v>
      </c>
      <c r="P37" s="9"/>
    </row>
    <row r="38" spans="1:16" ht="15.75">
      <c r="A38" s="29" t="s">
        <v>3</v>
      </c>
      <c r="B38" s="30"/>
      <c r="C38" s="31"/>
      <c r="D38" s="32">
        <f aca="true" t="shared" si="11" ref="D38:M38">SUM(D39:D44)</f>
        <v>395461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50592</v>
      </c>
      <c r="J38" s="32">
        <f t="shared" si="11"/>
        <v>0</v>
      </c>
      <c r="K38" s="32">
        <f t="shared" si="11"/>
        <v>4920569</v>
      </c>
      <c r="L38" s="32">
        <f t="shared" si="11"/>
        <v>96</v>
      </c>
      <c r="M38" s="32">
        <f t="shared" si="11"/>
        <v>77022</v>
      </c>
      <c r="N38" s="32">
        <f t="shared" si="10"/>
        <v>5443740</v>
      </c>
      <c r="O38" s="45">
        <f t="shared" si="1"/>
        <v>215.46566396200276</v>
      </c>
      <c r="P38" s="10"/>
    </row>
    <row r="39" spans="1:16" ht="15">
      <c r="A39" s="12"/>
      <c r="B39" s="25">
        <v>361.1</v>
      </c>
      <c r="C39" s="20" t="s">
        <v>49</v>
      </c>
      <c r="D39" s="46">
        <v>92971</v>
      </c>
      <c r="E39" s="46">
        <v>0</v>
      </c>
      <c r="F39" s="46">
        <v>0</v>
      </c>
      <c r="G39" s="46">
        <v>0</v>
      </c>
      <c r="H39" s="46">
        <v>0</v>
      </c>
      <c r="I39" s="46">
        <v>72374</v>
      </c>
      <c r="J39" s="46">
        <v>0</v>
      </c>
      <c r="K39" s="46">
        <v>671955</v>
      </c>
      <c r="L39" s="46">
        <v>96</v>
      </c>
      <c r="M39" s="46">
        <v>2988</v>
      </c>
      <c r="N39" s="46">
        <f t="shared" si="10"/>
        <v>840384</v>
      </c>
      <c r="O39" s="47">
        <f t="shared" si="1"/>
        <v>33.26277458935286</v>
      </c>
      <c r="P39" s="9"/>
    </row>
    <row r="40" spans="1:16" ht="15">
      <c r="A40" s="12"/>
      <c r="B40" s="25">
        <v>361.3</v>
      </c>
      <c r="C40" s="20" t="s">
        <v>50</v>
      </c>
      <c r="D40" s="46">
        <v>1904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2544040</v>
      </c>
      <c r="L40" s="46">
        <v>0</v>
      </c>
      <c r="M40" s="46">
        <v>0</v>
      </c>
      <c r="N40" s="46">
        <f t="shared" si="10"/>
        <v>2545944</v>
      </c>
      <c r="O40" s="47">
        <f t="shared" si="1"/>
        <v>100.76960221650505</v>
      </c>
      <c r="P40" s="9"/>
    </row>
    <row r="41" spans="1:16" ht="15">
      <c r="A41" s="12"/>
      <c r="B41" s="25">
        <v>361.4</v>
      </c>
      <c r="C41" s="20" t="s">
        <v>84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-24441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-24441</v>
      </c>
      <c r="O41" s="47">
        <f t="shared" si="1"/>
        <v>-0.9673857114585395</v>
      </c>
      <c r="P41" s="9"/>
    </row>
    <row r="42" spans="1:16" ht="15">
      <c r="A42" s="12"/>
      <c r="B42" s="25">
        <v>364</v>
      </c>
      <c r="C42" s="20" t="s">
        <v>76</v>
      </c>
      <c r="D42" s="46">
        <v>20421</v>
      </c>
      <c r="E42" s="46">
        <v>0</v>
      </c>
      <c r="F42" s="46">
        <v>0</v>
      </c>
      <c r="G42" s="46">
        <v>0</v>
      </c>
      <c r="H42" s="46">
        <v>0</v>
      </c>
      <c r="I42" s="46">
        <v>2659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23080</v>
      </c>
      <c r="O42" s="47">
        <f t="shared" si="1"/>
        <v>0.913516722738967</v>
      </c>
      <c r="P42" s="9"/>
    </row>
    <row r="43" spans="1:16" ht="15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1704574</v>
      </c>
      <c r="L43" s="46">
        <v>0</v>
      </c>
      <c r="M43" s="46">
        <v>0</v>
      </c>
      <c r="N43" s="46">
        <f t="shared" si="10"/>
        <v>1704574</v>
      </c>
      <c r="O43" s="47">
        <f t="shared" si="1"/>
        <v>67.46780130615475</v>
      </c>
      <c r="P43" s="9"/>
    </row>
    <row r="44" spans="1:16" ht="15">
      <c r="A44" s="12"/>
      <c r="B44" s="25">
        <v>369.9</v>
      </c>
      <c r="C44" s="20" t="s">
        <v>52</v>
      </c>
      <c r="D44" s="46">
        <v>280165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74034</v>
      </c>
      <c r="N44" s="46">
        <f t="shared" si="10"/>
        <v>354199</v>
      </c>
      <c r="O44" s="47">
        <f t="shared" si="1"/>
        <v>14.019354838709678</v>
      </c>
      <c r="P44" s="9"/>
    </row>
    <row r="45" spans="1:16" ht="15.75">
      <c r="A45" s="29" t="s">
        <v>38</v>
      </c>
      <c r="B45" s="30"/>
      <c r="C45" s="31"/>
      <c r="D45" s="32">
        <f aca="true" t="shared" si="12" ref="D45:M45">SUM(D46:D48)</f>
        <v>250000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58151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519122</v>
      </c>
      <c r="N45" s="32">
        <f t="shared" si="10"/>
        <v>827273</v>
      </c>
      <c r="O45" s="45">
        <f t="shared" si="1"/>
        <v>32.743835345339406</v>
      </c>
      <c r="P45" s="9"/>
    </row>
    <row r="46" spans="1:16" ht="15">
      <c r="A46" s="12"/>
      <c r="B46" s="25">
        <v>381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519122</v>
      </c>
      <c r="N46" s="46">
        <f t="shared" si="10"/>
        <v>519122</v>
      </c>
      <c r="O46" s="47">
        <f t="shared" si="1"/>
        <v>20.547080942014645</v>
      </c>
      <c r="P46" s="9"/>
    </row>
    <row r="47" spans="1:16" ht="15">
      <c r="A47" s="12"/>
      <c r="B47" s="25">
        <v>382</v>
      </c>
      <c r="C47" s="20" t="s">
        <v>65</v>
      </c>
      <c r="D47" s="46">
        <v>250000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250000</v>
      </c>
      <c r="O47" s="47">
        <f t="shared" si="1"/>
        <v>9.895111814763506</v>
      </c>
      <c r="P47" s="9"/>
    </row>
    <row r="48" spans="1:16" ht="15.75" thickBot="1">
      <c r="A48" s="12"/>
      <c r="B48" s="25">
        <v>389.8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58151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58151</v>
      </c>
      <c r="O48" s="47">
        <f t="shared" si="1"/>
        <v>2.3016425885612506</v>
      </c>
      <c r="P48" s="9"/>
    </row>
    <row r="49" spans="1:119" ht="16.5" thickBot="1">
      <c r="A49" s="14" t="s">
        <v>46</v>
      </c>
      <c r="B49" s="23"/>
      <c r="C49" s="22"/>
      <c r="D49" s="15">
        <f aca="true" t="shared" si="13" ref="D49:M49">SUM(D5,D15,D19,D27,D35,D38,D45)</f>
        <v>14886658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7321182</v>
      </c>
      <c r="J49" s="15">
        <f t="shared" si="13"/>
        <v>0</v>
      </c>
      <c r="K49" s="15">
        <f t="shared" si="13"/>
        <v>4920569</v>
      </c>
      <c r="L49" s="15">
        <f t="shared" si="13"/>
        <v>103530</v>
      </c>
      <c r="M49" s="15">
        <f t="shared" si="13"/>
        <v>1046195</v>
      </c>
      <c r="N49" s="15">
        <f t="shared" si="10"/>
        <v>28278134</v>
      </c>
      <c r="O49" s="38">
        <f t="shared" si="1"/>
        <v>1119.2611913714625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85</v>
      </c>
      <c r="M51" s="48"/>
      <c r="N51" s="48"/>
      <c r="O51" s="43">
        <v>25265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10341117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584665</v>
      </c>
      <c r="N5" s="28">
        <f>SUM(D5:M5)</f>
        <v>10925782</v>
      </c>
      <c r="O5" s="33">
        <f aca="true" t="shared" si="1" ref="O5:O49">(N5/O$51)</f>
        <v>436.5772396707424</v>
      </c>
      <c r="P5" s="6"/>
    </row>
    <row r="6" spans="1:16" ht="15">
      <c r="A6" s="12"/>
      <c r="B6" s="25">
        <v>311</v>
      </c>
      <c r="C6" s="20" t="s">
        <v>2</v>
      </c>
      <c r="D6" s="46">
        <v>6243796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584665</v>
      </c>
      <c r="N6" s="46">
        <f>SUM(D6:M6)</f>
        <v>6828461</v>
      </c>
      <c r="O6" s="47">
        <f t="shared" si="1"/>
        <v>272.8546711420123</v>
      </c>
      <c r="P6" s="9"/>
    </row>
    <row r="7" spans="1:16" ht="15">
      <c r="A7" s="12"/>
      <c r="B7" s="25">
        <v>312.1</v>
      </c>
      <c r="C7" s="20" t="s">
        <v>10</v>
      </c>
      <c r="D7" s="46">
        <v>539910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539910</v>
      </c>
      <c r="O7" s="47">
        <f t="shared" si="1"/>
        <v>21.573963078398467</v>
      </c>
      <c r="P7" s="9"/>
    </row>
    <row r="8" spans="1:16" ht="15">
      <c r="A8" s="12"/>
      <c r="B8" s="25">
        <v>312.51</v>
      </c>
      <c r="C8" s="20" t="s">
        <v>69</v>
      </c>
      <c r="D8" s="46">
        <v>169439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169439</v>
      </c>
      <c r="O8" s="47">
        <f t="shared" si="1"/>
        <v>6.770518660592983</v>
      </c>
      <c r="P8" s="9"/>
    </row>
    <row r="9" spans="1:16" ht="15">
      <c r="A9" s="12"/>
      <c r="B9" s="25">
        <v>312.52</v>
      </c>
      <c r="C9" s="20" t="s">
        <v>64</v>
      </c>
      <c r="D9" s="46">
        <v>166718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166718</v>
      </c>
      <c r="O9" s="47">
        <f t="shared" si="1"/>
        <v>6.661791736593942</v>
      </c>
      <c r="P9" s="9"/>
    </row>
    <row r="10" spans="1:16" ht="15">
      <c r="A10" s="12"/>
      <c r="B10" s="25">
        <v>314.1</v>
      </c>
      <c r="C10" s="20" t="s">
        <v>11</v>
      </c>
      <c r="D10" s="46">
        <v>1678356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1678356</v>
      </c>
      <c r="O10" s="47">
        <f t="shared" si="1"/>
        <v>67.06449292735554</v>
      </c>
      <c r="P10" s="9"/>
    </row>
    <row r="11" spans="1:16" ht="15">
      <c r="A11" s="12"/>
      <c r="B11" s="25">
        <v>314.4</v>
      </c>
      <c r="C11" s="20" t="s">
        <v>12</v>
      </c>
      <c r="D11" s="46">
        <v>118775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118775</v>
      </c>
      <c r="O11" s="47">
        <f t="shared" si="1"/>
        <v>4.746064093342923</v>
      </c>
      <c r="P11" s="9"/>
    </row>
    <row r="12" spans="1:16" ht="15">
      <c r="A12" s="12"/>
      <c r="B12" s="25">
        <v>314.8</v>
      </c>
      <c r="C12" s="20" t="s">
        <v>13</v>
      </c>
      <c r="D12" s="46">
        <v>14680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14680</v>
      </c>
      <c r="O12" s="47">
        <f t="shared" si="1"/>
        <v>0.5865899464556861</v>
      </c>
      <c r="P12" s="9"/>
    </row>
    <row r="13" spans="1:16" ht="15">
      <c r="A13" s="12"/>
      <c r="B13" s="25">
        <v>315</v>
      </c>
      <c r="C13" s="20" t="s">
        <v>14</v>
      </c>
      <c r="D13" s="46">
        <v>1193416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1193416</v>
      </c>
      <c r="O13" s="47">
        <f t="shared" si="1"/>
        <v>47.687045472708384</v>
      </c>
      <c r="P13" s="9"/>
    </row>
    <row r="14" spans="1:16" ht="15">
      <c r="A14" s="12"/>
      <c r="B14" s="25">
        <v>316</v>
      </c>
      <c r="C14" s="20" t="s">
        <v>15</v>
      </c>
      <c r="D14" s="46">
        <v>216027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216027</v>
      </c>
      <c r="O14" s="47">
        <f t="shared" si="1"/>
        <v>8.632102613282186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SUM(D16:D18)</f>
        <v>1829582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1829582</v>
      </c>
      <c r="O15" s="45">
        <f t="shared" si="1"/>
        <v>73.10724846159994</v>
      </c>
      <c r="P15" s="10"/>
    </row>
    <row r="16" spans="1:16" ht="15">
      <c r="A16" s="12"/>
      <c r="B16" s="25">
        <v>322</v>
      </c>
      <c r="C16" s="20" t="s">
        <v>0</v>
      </c>
      <c r="D16" s="46">
        <v>190702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190702</v>
      </c>
      <c r="O16" s="47">
        <f t="shared" si="1"/>
        <v>7.62015503875969</v>
      </c>
      <c r="P16" s="9"/>
    </row>
    <row r="17" spans="1:16" ht="15">
      <c r="A17" s="12"/>
      <c r="B17" s="25">
        <v>323.1</v>
      </c>
      <c r="C17" s="20" t="s">
        <v>17</v>
      </c>
      <c r="D17" s="46">
        <v>1531273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1531273</v>
      </c>
      <c r="O17" s="47">
        <f t="shared" si="1"/>
        <v>61.187285223367695</v>
      </c>
      <c r="P17" s="9"/>
    </row>
    <row r="18" spans="1:16" ht="15">
      <c r="A18" s="12"/>
      <c r="B18" s="25">
        <v>323.4</v>
      </c>
      <c r="C18" s="20" t="s">
        <v>18</v>
      </c>
      <c r="D18" s="46">
        <v>107607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107607</v>
      </c>
      <c r="O18" s="47">
        <f t="shared" si="1"/>
        <v>4.299808199472548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SUM(D20:D27)</f>
        <v>1815570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91017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1906587</v>
      </c>
      <c r="O19" s="45">
        <f t="shared" si="1"/>
        <v>76.18424838168305</v>
      </c>
      <c r="P19" s="10"/>
    </row>
    <row r="20" spans="1:16" ht="15">
      <c r="A20" s="12"/>
      <c r="B20" s="25">
        <v>331.2</v>
      </c>
      <c r="C20" s="20" t="s">
        <v>20</v>
      </c>
      <c r="D20" s="46">
        <v>21176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21176</v>
      </c>
      <c r="O20" s="47">
        <f t="shared" si="1"/>
        <v>0.8461599936066491</v>
      </c>
      <c r="P20" s="9"/>
    </row>
    <row r="21" spans="1:16" ht="15">
      <c r="A21" s="12"/>
      <c r="B21" s="25">
        <v>334.2</v>
      </c>
      <c r="C21" s="20" t="s">
        <v>22</v>
      </c>
      <c r="D21" s="46">
        <v>18532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18532</v>
      </c>
      <c r="O21" s="47">
        <f t="shared" si="1"/>
        <v>0.7405098697354751</v>
      </c>
      <c r="P21" s="9"/>
    </row>
    <row r="22" spans="1:16" ht="15">
      <c r="A22" s="12"/>
      <c r="B22" s="25">
        <v>334.36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91017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91017</v>
      </c>
      <c r="O22" s="47">
        <f t="shared" si="1"/>
        <v>3.636897626468473</v>
      </c>
      <c r="P22" s="9"/>
    </row>
    <row r="23" spans="1:16" ht="15">
      <c r="A23" s="12"/>
      <c r="B23" s="25">
        <v>335.12</v>
      </c>
      <c r="C23" s="20" t="s">
        <v>25</v>
      </c>
      <c r="D23" s="46">
        <v>613734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613734</v>
      </c>
      <c r="O23" s="47">
        <f t="shared" si="1"/>
        <v>24.523855190601775</v>
      </c>
      <c r="P23" s="9"/>
    </row>
    <row r="24" spans="1:16" ht="15">
      <c r="A24" s="12"/>
      <c r="B24" s="25">
        <v>335.14</v>
      </c>
      <c r="C24" s="20" t="s">
        <v>26</v>
      </c>
      <c r="D24" s="46">
        <v>7584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7584</v>
      </c>
      <c r="O24" s="47">
        <f t="shared" si="1"/>
        <v>0.3030448333732918</v>
      </c>
      <c r="P24" s="9"/>
    </row>
    <row r="25" spans="1:16" ht="15">
      <c r="A25" s="12"/>
      <c r="B25" s="25">
        <v>335.15</v>
      </c>
      <c r="C25" s="20" t="s">
        <v>27</v>
      </c>
      <c r="D25" s="46">
        <v>15580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15580</v>
      </c>
      <c r="O25" s="47">
        <f t="shared" si="1"/>
        <v>0.6225525453528331</v>
      </c>
      <c r="P25" s="9"/>
    </row>
    <row r="26" spans="1:16" ht="15">
      <c r="A26" s="12"/>
      <c r="B26" s="25">
        <v>335.18</v>
      </c>
      <c r="C26" s="20" t="s">
        <v>28</v>
      </c>
      <c r="D26" s="46">
        <v>1133924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1133924</v>
      </c>
      <c r="O26" s="47">
        <f t="shared" si="1"/>
        <v>45.30983776872053</v>
      </c>
      <c r="P26" s="9"/>
    </row>
    <row r="27" spans="1:16" ht="15">
      <c r="A27" s="12"/>
      <c r="B27" s="25">
        <v>335.21</v>
      </c>
      <c r="C27" s="20" t="s">
        <v>29</v>
      </c>
      <c r="D27" s="46">
        <v>5040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5040</v>
      </c>
      <c r="O27" s="47">
        <f t="shared" si="1"/>
        <v>0.20139055382402302</v>
      </c>
      <c r="P27" s="9"/>
    </row>
    <row r="28" spans="1:16" ht="15.75">
      <c r="A28" s="29" t="s">
        <v>36</v>
      </c>
      <c r="B28" s="30"/>
      <c r="C28" s="31"/>
      <c r="D28" s="32">
        <f aca="true" t="shared" si="7" ref="D28:M28">SUM(D29:D35)</f>
        <v>290778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7155199</v>
      </c>
      <c r="J28" s="32">
        <f t="shared" si="7"/>
        <v>0</v>
      </c>
      <c r="K28" s="32">
        <f t="shared" si="7"/>
        <v>0</v>
      </c>
      <c r="L28" s="32">
        <f t="shared" si="7"/>
        <v>100000</v>
      </c>
      <c r="M28" s="32">
        <f t="shared" si="7"/>
        <v>0</v>
      </c>
      <c r="N28" s="32">
        <f>SUM(D28:M28)</f>
        <v>7545977</v>
      </c>
      <c r="O28" s="45">
        <f t="shared" si="1"/>
        <v>301.52549348677377</v>
      </c>
      <c r="P28" s="10"/>
    </row>
    <row r="29" spans="1:16" ht="15">
      <c r="A29" s="12"/>
      <c r="B29" s="25">
        <v>341.1</v>
      </c>
      <c r="C29" s="20" t="s">
        <v>66</v>
      </c>
      <c r="D29" s="46">
        <v>1368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1368</v>
      </c>
      <c r="O29" s="47">
        <f t="shared" si="1"/>
        <v>0.05466315032366339</v>
      </c>
      <c r="P29" s="9"/>
    </row>
    <row r="30" spans="1:16" ht="15">
      <c r="A30" s="12"/>
      <c r="B30" s="25">
        <v>342.1</v>
      </c>
      <c r="C30" s="20" t="s">
        <v>40</v>
      </c>
      <c r="D30" s="46">
        <v>116704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116704</v>
      </c>
      <c r="O30" s="47">
        <f t="shared" si="1"/>
        <v>4.663310157436266</v>
      </c>
      <c r="P30" s="9"/>
    </row>
    <row r="31" spans="1:16" ht="15">
      <c r="A31" s="12"/>
      <c r="B31" s="25">
        <v>342.2</v>
      </c>
      <c r="C31" s="20" t="s">
        <v>80</v>
      </c>
      <c r="D31" s="46">
        <v>72692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72692</v>
      </c>
      <c r="O31" s="47">
        <f t="shared" si="1"/>
        <v>2.9046591544793414</v>
      </c>
      <c r="P31" s="9"/>
    </row>
    <row r="32" spans="1:16" ht="15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2578167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2578167</v>
      </c>
      <c r="O32" s="47">
        <f t="shared" si="1"/>
        <v>103.01953967873412</v>
      </c>
      <c r="P32" s="9"/>
    </row>
    <row r="33" spans="1:16" ht="15">
      <c r="A33" s="12"/>
      <c r="B33" s="25">
        <v>343.5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3807712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3807712</v>
      </c>
      <c r="O33" s="47">
        <f t="shared" si="1"/>
        <v>152.15024374650363</v>
      </c>
      <c r="P33" s="9"/>
    </row>
    <row r="34" spans="1:16" ht="15">
      <c r="A34" s="12"/>
      <c r="B34" s="25">
        <v>343.9</v>
      </c>
      <c r="C34" s="20" t="s">
        <v>45</v>
      </c>
      <c r="D34" s="46">
        <v>100014</v>
      </c>
      <c r="E34" s="46">
        <v>0</v>
      </c>
      <c r="F34" s="46">
        <v>0</v>
      </c>
      <c r="G34" s="46">
        <v>0</v>
      </c>
      <c r="H34" s="46">
        <v>0</v>
      </c>
      <c r="I34" s="46">
        <v>769320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869334</v>
      </c>
      <c r="O34" s="47">
        <f t="shared" si="1"/>
        <v>34.73723327739151</v>
      </c>
      <c r="P34" s="9"/>
    </row>
    <row r="35" spans="1:16" ht="15">
      <c r="A35" s="12"/>
      <c r="B35" s="25">
        <v>344.9</v>
      </c>
      <c r="C35" s="20" t="s">
        <v>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100000</v>
      </c>
      <c r="M35" s="46">
        <v>0</v>
      </c>
      <c r="N35" s="46">
        <f t="shared" si="8"/>
        <v>100000</v>
      </c>
      <c r="O35" s="47">
        <f t="shared" si="1"/>
        <v>3.9958443219052184</v>
      </c>
      <c r="P35" s="9"/>
    </row>
    <row r="36" spans="1:16" ht="15.75">
      <c r="A36" s="29" t="s">
        <v>37</v>
      </c>
      <c r="B36" s="30"/>
      <c r="C36" s="31"/>
      <c r="D36" s="32">
        <f aca="true" t="shared" si="9" ref="D36:M36">SUM(D37:D37)</f>
        <v>93462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6823</v>
      </c>
      <c r="M36" s="32">
        <f t="shared" si="9"/>
        <v>0</v>
      </c>
      <c r="N36" s="32">
        <f aca="true" t="shared" si="10" ref="N36:N49">SUM(D36:M36)</f>
        <v>100285</v>
      </c>
      <c r="O36" s="45">
        <f t="shared" si="1"/>
        <v>4.007232478222648</v>
      </c>
      <c r="P36" s="10"/>
    </row>
    <row r="37" spans="1:16" ht="15">
      <c r="A37" s="13"/>
      <c r="B37" s="39">
        <v>351.1</v>
      </c>
      <c r="C37" s="21" t="s">
        <v>75</v>
      </c>
      <c r="D37" s="46">
        <v>93462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6823</v>
      </c>
      <c r="M37" s="46">
        <v>0</v>
      </c>
      <c r="N37" s="46">
        <f t="shared" si="10"/>
        <v>100285</v>
      </c>
      <c r="O37" s="47">
        <f t="shared" si="1"/>
        <v>4.007232478222648</v>
      </c>
      <c r="P37" s="9"/>
    </row>
    <row r="38" spans="1:16" ht="15.75">
      <c r="A38" s="29" t="s">
        <v>3</v>
      </c>
      <c r="B38" s="30"/>
      <c r="C38" s="31"/>
      <c r="D38" s="32">
        <f aca="true" t="shared" si="11" ref="D38:M38">SUM(D39:D43)</f>
        <v>283033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114037</v>
      </c>
      <c r="J38" s="32">
        <f t="shared" si="11"/>
        <v>0</v>
      </c>
      <c r="K38" s="32">
        <f t="shared" si="11"/>
        <v>1162469</v>
      </c>
      <c r="L38" s="32">
        <f t="shared" si="11"/>
        <v>357</v>
      </c>
      <c r="M38" s="32">
        <f t="shared" si="11"/>
        <v>19410</v>
      </c>
      <c r="N38" s="32">
        <f t="shared" si="10"/>
        <v>1579306</v>
      </c>
      <c r="O38" s="45">
        <f t="shared" si="1"/>
        <v>63.10660912650843</v>
      </c>
      <c r="P38" s="10"/>
    </row>
    <row r="39" spans="1:16" ht="15">
      <c r="A39" s="12"/>
      <c r="B39" s="25">
        <v>361.1</v>
      </c>
      <c r="C39" s="20" t="s">
        <v>49</v>
      </c>
      <c r="D39" s="46">
        <v>117410</v>
      </c>
      <c r="E39" s="46">
        <v>0</v>
      </c>
      <c r="F39" s="46">
        <v>0</v>
      </c>
      <c r="G39" s="46">
        <v>0</v>
      </c>
      <c r="H39" s="46">
        <v>0</v>
      </c>
      <c r="I39" s="46">
        <v>112071</v>
      </c>
      <c r="J39" s="46">
        <v>0</v>
      </c>
      <c r="K39" s="46">
        <v>749487</v>
      </c>
      <c r="L39" s="46">
        <v>357</v>
      </c>
      <c r="M39" s="46">
        <v>5129</v>
      </c>
      <c r="N39" s="46">
        <f t="shared" si="10"/>
        <v>984454</v>
      </c>
      <c r="O39" s="47">
        <f t="shared" si="1"/>
        <v>39.3372492607688</v>
      </c>
      <c r="P39" s="9"/>
    </row>
    <row r="40" spans="1:16" ht="15">
      <c r="A40" s="12"/>
      <c r="B40" s="25">
        <v>361.3</v>
      </c>
      <c r="C40" s="20" t="s">
        <v>50</v>
      </c>
      <c r="D40" s="46">
        <v>-14386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-1180805</v>
      </c>
      <c r="L40" s="46">
        <v>0</v>
      </c>
      <c r="M40" s="46">
        <v>0</v>
      </c>
      <c r="N40" s="46">
        <f t="shared" si="10"/>
        <v>-1195191</v>
      </c>
      <c r="O40" s="47">
        <f t="shared" si="1"/>
        <v>-47.7579717094222</v>
      </c>
      <c r="P40" s="9"/>
    </row>
    <row r="41" spans="1:16" ht="15">
      <c r="A41" s="12"/>
      <c r="B41" s="25">
        <v>364</v>
      </c>
      <c r="C41" s="20" t="s">
        <v>76</v>
      </c>
      <c r="D41" s="46">
        <v>3667</v>
      </c>
      <c r="E41" s="46">
        <v>0</v>
      </c>
      <c r="F41" s="46">
        <v>0</v>
      </c>
      <c r="G41" s="46">
        <v>0</v>
      </c>
      <c r="H41" s="46">
        <v>0</v>
      </c>
      <c r="I41" s="46">
        <v>1966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5633</v>
      </c>
      <c r="O41" s="47">
        <f t="shared" si="1"/>
        <v>0.22508591065292097</v>
      </c>
      <c r="P41" s="9"/>
    </row>
    <row r="42" spans="1:16" ht="15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1593787</v>
      </c>
      <c r="L42" s="46">
        <v>0</v>
      </c>
      <c r="M42" s="46">
        <v>0</v>
      </c>
      <c r="N42" s="46">
        <f t="shared" si="10"/>
        <v>1593787</v>
      </c>
      <c r="O42" s="47">
        <f t="shared" si="1"/>
        <v>63.685247342763525</v>
      </c>
      <c r="P42" s="9"/>
    </row>
    <row r="43" spans="1:16" ht="15">
      <c r="A43" s="12"/>
      <c r="B43" s="25">
        <v>369.9</v>
      </c>
      <c r="C43" s="20" t="s">
        <v>52</v>
      </c>
      <c r="D43" s="46">
        <v>176342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14281</v>
      </c>
      <c r="N43" s="46">
        <f t="shared" si="10"/>
        <v>190623</v>
      </c>
      <c r="O43" s="47">
        <f t="shared" si="1"/>
        <v>7.616998321745385</v>
      </c>
      <c r="P43" s="9"/>
    </row>
    <row r="44" spans="1:16" ht="15.75">
      <c r="A44" s="29" t="s">
        <v>38</v>
      </c>
      <c r="B44" s="30"/>
      <c r="C44" s="31"/>
      <c r="D44" s="32">
        <f aca="true" t="shared" si="12" ref="D44:M44">SUM(D45:D48)</f>
        <v>720000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466085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705257</v>
      </c>
      <c r="N44" s="32">
        <f t="shared" si="10"/>
        <v>1891342</v>
      </c>
      <c r="O44" s="45">
        <f t="shared" si="1"/>
        <v>75.57508191480859</v>
      </c>
      <c r="P44" s="9"/>
    </row>
    <row r="45" spans="1:16" ht="15">
      <c r="A45" s="12"/>
      <c r="B45" s="25">
        <v>381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705257</v>
      </c>
      <c r="N45" s="46">
        <f t="shared" si="10"/>
        <v>705257</v>
      </c>
      <c r="O45" s="47">
        <f t="shared" si="1"/>
        <v>28.180971789339086</v>
      </c>
      <c r="P45" s="9"/>
    </row>
    <row r="46" spans="1:16" ht="15">
      <c r="A46" s="12"/>
      <c r="B46" s="25">
        <v>382</v>
      </c>
      <c r="C46" s="20" t="s">
        <v>65</v>
      </c>
      <c r="D46" s="46">
        <v>220000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220000</v>
      </c>
      <c r="O46" s="47">
        <f t="shared" si="1"/>
        <v>8.79085750819148</v>
      </c>
      <c r="P46" s="9"/>
    </row>
    <row r="47" spans="1:16" ht="15">
      <c r="A47" s="12"/>
      <c r="B47" s="25">
        <v>384</v>
      </c>
      <c r="C47" s="20" t="s">
        <v>54</v>
      </c>
      <c r="D47" s="46">
        <v>500000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500000</v>
      </c>
      <c r="O47" s="47">
        <f t="shared" si="1"/>
        <v>19.979221609526093</v>
      </c>
      <c r="P47" s="9"/>
    </row>
    <row r="48" spans="1:16" ht="15.75" thickBot="1">
      <c r="A48" s="12"/>
      <c r="B48" s="25">
        <v>389.8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466085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466085</v>
      </c>
      <c r="O48" s="47">
        <f t="shared" si="1"/>
        <v>18.624031007751938</v>
      </c>
      <c r="P48" s="9"/>
    </row>
    <row r="49" spans="1:119" ht="16.5" thickBot="1">
      <c r="A49" s="14" t="s">
        <v>46</v>
      </c>
      <c r="B49" s="23"/>
      <c r="C49" s="22"/>
      <c r="D49" s="15">
        <f aca="true" t="shared" si="13" ref="D49:M49">SUM(D5,D15,D19,D28,D36,D38,D44)</f>
        <v>15373542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7826338</v>
      </c>
      <c r="J49" s="15">
        <f t="shared" si="13"/>
        <v>0</v>
      </c>
      <c r="K49" s="15">
        <f t="shared" si="13"/>
        <v>1162469</v>
      </c>
      <c r="L49" s="15">
        <f t="shared" si="13"/>
        <v>107180</v>
      </c>
      <c r="M49" s="15">
        <f t="shared" si="13"/>
        <v>1309332</v>
      </c>
      <c r="N49" s="15">
        <f t="shared" si="10"/>
        <v>25778861</v>
      </c>
      <c r="O49" s="38">
        <f t="shared" si="1"/>
        <v>1030.0831535203388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81</v>
      </c>
      <c r="M51" s="48"/>
      <c r="N51" s="48"/>
      <c r="O51" s="43">
        <v>25026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10929446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692445</v>
      </c>
      <c r="N5" s="28">
        <f>SUM(D5:M5)</f>
        <v>11621891</v>
      </c>
      <c r="O5" s="33">
        <f aca="true" t="shared" si="1" ref="O5:O50">(N5/O$52)</f>
        <v>466.2557570408409</v>
      </c>
      <c r="P5" s="6"/>
    </row>
    <row r="6" spans="1:16" ht="15">
      <c r="A6" s="12"/>
      <c r="B6" s="25">
        <v>311</v>
      </c>
      <c r="C6" s="20" t="s">
        <v>2</v>
      </c>
      <c r="D6" s="46">
        <v>6723392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692445</v>
      </c>
      <c r="N6" s="46">
        <f>SUM(D6:M6)</f>
        <v>7415837</v>
      </c>
      <c r="O6" s="47">
        <f t="shared" si="1"/>
        <v>297.51412180052955</v>
      </c>
      <c r="P6" s="9"/>
    </row>
    <row r="7" spans="1:16" ht="15">
      <c r="A7" s="12"/>
      <c r="B7" s="25">
        <v>312.1</v>
      </c>
      <c r="C7" s="20" t="s">
        <v>10</v>
      </c>
      <c r="D7" s="46">
        <v>536246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536246</v>
      </c>
      <c r="O7" s="47">
        <f t="shared" si="1"/>
        <v>21.513520019257</v>
      </c>
      <c r="P7" s="9"/>
    </row>
    <row r="8" spans="1:16" ht="15">
      <c r="A8" s="12"/>
      <c r="B8" s="25">
        <v>312.51</v>
      </c>
      <c r="C8" s="20" t="s">
        <v>69</v>
      </c>
      <c r="D8" s="46">
        <v>162886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162886</v>
      </c>
      <c r="O8" s="47">
        <f t="shared" si="1"/>
        <v>6.534782957554361</v>
      </c>
      <c r="P8" s="9"/>
    </row>
    <row r="9" spans="1:16" ht="15">
      <c r="A9" s="12"/>
      <c r="B9" s="25">
        <v>312.52</v>
      </c>
      <c r="C9" s="20" t="s">
        <v>64</v>
      </c>
      <c r="D9" s="46">
        <v>162716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162716</v>
      </c>
      <c r="O9" s="47">
        <f t="shared" si="1"/>
        <v>6.527962769798604</v>
      </c>
      <c r="P9" s="9"/>
    </row>
    <row r="10" spans="1:16" ht="15">
      <c r="A10" s="12"/>
      <c r="B10" s="25">
        <v>314.1</v>
      </c>
      <c r="C10" s="20" t="s">
        <v>11</v>
      </c>
      <c r="D10" s="46">
        <v>1703889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1703889</v>
      </c>
      <c r="O10" s="47">
        <f t="shared" si="1"/>
        <v>68.35789938217123</v>
      </c>
      <c r="P10" s="9"/>
    </row>
    <row r="11" spans="1:16" ht="15">
      <c r="A11" s="12"/>
      <c r="B11" s="25">
        <v>314.4</v>
      </c>
      <c r="C11" s="20" t="s">
        <v>12</v>
      </c>
      <c r="D11" s="46">
        <v>121859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121859</v>
      </c>
      <c r="O11" s="47">
        <f t="shared" si="1"/>
        <v>4.88883093958116</v>
      </c>
      <c r="P11" s="9"/>
    </row>
    <row r="12" spans="1:16" ht="15">
      <c r="A12" s="12"/>
      <c r="B12" s="25">
        <v>314.8</v>
      </c>
      <c r="C12" s="20" t="s">
        <v>13</v>
      </c>
      <c r="D12" s="46">
        <v>22583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22583</v>
      </c>
      <c r="O12" s="47">
        <f t="shared" si="1"/>
        <v>0.9060017652250661</v>
      </c>
      <c r="P12" s="9"/>
    </row>
    <row r="13" spans="1:16" ht="15">
      <c r="A13" s="12"/>
      <c r="B13" s="25">
        <v>315</v>
      </c>
      <c r="C13" s="20" t="s">
        <v>14</v>
      </c>
      <c r="D13" s="46">
        <v>1277225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1277225</v>
      </c>
      <c r="O13" s="47">
        <f t="shared" si="1"/>
        <v>51.240672390275215</v>
      </c>
      <c r="P13" s="9"/>
    </row>
    <row r="14" spans="1:16" ht="15">
      <c r="A14" s="12"/>
      <c r="B14" s="25">
        <v>316</v>
      </c>
      <c r="C14" s="20" t="s">
        <v>15</v>
      </c>
      <c r="D14" s="46">
        <v>218650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218650</v>
      </c>
      <c r="O14" s="47">
        <f t="shared" si="1"/>
        <v>8.771965016448688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SUM(D16:D19)</f>
        <v>1917687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1917687</v>
      </c>
      <c r="O15" s="45">
        <f t="shared" si="1"/>
        <v>76.9352082163203</v>
      </c>
      <c r="P15" s="10"/>
    </row>
    <row r="16" spans="1:16" ht="15">
      <c r="A16" s="12"/>
      <c r="B16" s="25">
        <v>322</v>
      </c>
      <c r="C16" s="20" t="s">
        <v>0</v>
      </c>
      <c r="D16" s="46">
        <v>208169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208169</v>
      </c>
      <c r="O16" s="47">
        <f t="shared" si="1"/>
        <v>8.351480381930514</v>
      </c>
      <c r="P16" s="9"/>
    </row>
    <row r="17" spans="1:16" ht="15">
      <c r="A17" s="12"/>
      <c r="B17" s="25">
        <v>323.1</v>
      </c>
      <c r="C17" s="20" t="s">
        <v>17</v>
      </c>
      <c r="D17" s="46">
        <v>1590914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1590914</v>
      </c>
      <c r="O17" s="47">
        <f t="shared" si="1"/>
        <v>63.82548343095563</v>
      </c>
      <c r="P17" s="9"/>
    </row>
    <row r="18" spans="1:16" ht="15">
      <c r="A18" s="12"/>
      <c r="B18" s="25">
        <v>323.4</v>
      </c>
      <c r="C18" s="20" t="s">
        <v>18</v>
      </c>
      <c r="D18" s="46">
        <v>118372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118372</v>
      </c>
      <c r="O18" s="47">
        <f t="shared" si="1"/>
        <v>4.748936853085132</v>
      </c>
      <c r="P18" s="9"/>
    </row>
    <row r="19" spans="1:16" ht="15">
      <c r="A19" s="12"/>
      <c r="B19" s="25">
        <v>323.9</v>
      </c>
      <c r="C19" s="20" t="s">
        <v>70</v>
      </c>
      <c r="D19" s="46">
        <v>232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</v>
      </c>
      <c r="O19" s="47">
        <f t="shared" si="1"/>
        <v>0.009307550349033139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SUM(D21:D29)</f>
        <v>1833372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498808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2332180</v>
      </c>
      <c r="O20" s="45">
        <f t="shared" si="1"/>
        <v>93.56414988365562</v>
      </c>
      <c r="P20" s="10"/>
    </row>
    <row r="21" spans="1:16" ht="15">
      <c r="A21" s="12"/>
      <c r="B21" s="25">
        <v>331.2</v>
      </c>
      <c r="C21" s="20" t="s">
        <v>20</v>
      </c>
      <c r="D21" s="46">
        <v>48142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48142</v>
      </c>
      <c r="O21" s="47">
        <f t="shared" si="1"/>
        <v>1.931396934927385</v>
      </c>
      <c r="P21" s="9"/>
    </row>
    <row r="22" spans="1:16" ht="15">
      <c r="A22" s="12"/>
      <c r="B22" s="25">
        <v>331.39</v>
      </c>
      <c r="C22" s="20" t="s">
        <v>71</v>
      </c>
      <c r="D22" s="46">
        <v>3111</v>
      </c>
      <c r="E22" s="46">
        <v>0</v>
      </c>
      <c r="F22" s="46">
        <v>0</v>
      </c>
      <c r="G22" s="46">
        <v>0</v>
      </c>
      <c r="H22" s="46">
        <v>0</v>
      </c>
      <c r="I22" s="46">
        <v>465014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468125</v>
      </c>
      <c r="O22" s="47">
        <f t="shared" si="1"/>
        <v>18.780590548022147</v>
      </c>
      <c r="P22" s="9"/>
    </row>
    <row r="23" spans="1:16" ht="15">
      <c r="A23" s="12"/>
      <c r="B23" s="25">
        <v>334.2</v>
      </c>
      <c r="C23" s="20" t="s">
        <v>22</v>
      </c>
      <c r="D23" s="46">
        <v>58963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58963</v>
      </c>
      <c r="O23" s="47">
        <f t="shared" si="1"/>
        <v>2.365521944957073</v>
      </c>
      <c r="P23" s="9"/>
    </row>
    <row r="24" spans="1:16" ht="15">
      <c r="A24" s="12"/>
      <c r="B24" s="25">
        <v>334.39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33794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33794</v>
      </c>
      <c r="O24" s="47">
        <f t="shared" si="1"/>
        <v>1.355773088341491</v>
      </c>
      <c r="P24" s="9"/>
    </row>
    <row r="25" spans="1:16" ht="15">
      <c r="A25" s="12"/>
      <c r="B25" s="25">
        <v>335.12</v>
      </c>
      <c r="C25" s="20" t="s">
        <v>25</v>
      </c>
      <c r="D25" s="46">
        <v>582816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582816</v>
      </c>
      <c r="O25" s="47">
        <f t="shared" si="1"/>
        <v>23.381850276819385</v>
      </c>
      <c r="P25" s="9"/>
    </row>
    <row r="26" spans="1:16" ht="15">
      <c r="A26" s="12"/>
      <c r="B26" s="25">
        <v>335.14</v>
      </c>
      <c r="C26" s="20" t="s">
        <v>26</v>
      </c>
      <c r="D26" s="46">
        <v>8277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8277</v>
      </c>
      <c r="O26" s="47">
        <f t="shared" si="1"/>
        <v>0.332062906202359</v>
      </c>
      <c r="P26" s="9"/>
    </row>
    <row r="27" spans="1:16" ht="15">
      <c r="A27" s="12"/>
      <c r="B27" s="25">
        <v>335.15</v>
      </c>
      <c r="C27" s="20" t="s">
        <v>27</v>
      </c>
      <c r="D27" s="46">
        <v>15795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15795</v>
      </c>
      <c r="O27" s="47">
        <f t="shared" si="1"/>
        <v>0.633675680012838</v>
      </c>
      <c r="P27" s="9"/>
    </row>
    <row r="28" spans="1:16" ht="15">
      <c r="A28" s="12"/>
      <c r="B28" s="25">
        <v>335.16</v>
      </c>
      <c r="C28" s="20" t="s">
        <v>73</v>
      </c>
      <c r="D28" s="46">
        <v>1111948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1111948</v>
      </c>
      <c r="O28" s="47">
        <f t="shared" si="1"/>
        <v>44.60996549787371</v>
      </c>
      <c r="P28" s="9"/>
    </row>
    <row r="29" spans="1:16" ht="15">
      <c r="A29" s="12"/>
      <c r="B29" s="25">
        <v>335.21</v>
      </c>
      <c r="C29" s="20" t="s">
        <v>29</v>
      </c>
      <c r="D29" s="46">
        <v>4320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4320</v>
      </c>
      <c r="O29" s="47">
        <f t="shared" si="1"/>
        <v>0.17331300649923775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SUM(D31:D37)</f>
        <v>265456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7221705</v>
      </c>
      <c r="J30" s="32">
        <f t="shared" si="7"/>
        <v>0</v>
      </c>
      <c r="K30" s="32">
        <f t="shared" si="7"/>
        <v>0</v>
      </c>
      <c r="L30" s="32">
        <f t="shared" si="7"/>
        <v>304200</v>
      </c>
      <c r="M30" s="32">
        <f t="shared" si="7"/>
        <v>0</v>
      </c>
      <c r="N30" s="32">
        <f>SUM(D30:M30)</f>
        <v>7791361</v>
      </c>
      <c r="O30" s="45">
        <f t="shared" si="1"/>
        <v>312.5796758404878</v>
      </c>
      <c r="P30" s="10"/>
    </row>
    <row r="31" spans="1:16" ht="15">
      <c r="A31" s="12"/>
      <c r="B31" s="25">
        <v>341.1</v>
      </c>
      <c r="C31" s="20" t="s">
        <v>66</v>
      </c>
      <c r="D31" s="46">
        <v>1364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1364</v>
      </c>
      <c r="O31" s="47">
        <f t="shared" si="1"/>
        <v>0.05472197705207414</v>
      </c>
      <c r="P31" s="9"/>
    </row>
    <row r="32" spans="1:16" ht="15">
      <c r="A32" s="12"/>
      <c r="B32" s="25">
        <v>342.1</v>
      </c>
      <c r="C32" s="20" t="s">
        <v>40</v>
      </c>
      <c r="D32" s="46">
        <v>112586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112586</v>
      </c>
      <c r="O32" s="47">
        <f t="shared" si="1"/>
        <v>4.516809756880366</v>
      </c>
      <c r="P32" s="9"/>
    </row>
    <row r="33" spans="1:16" ht="15">
      <c r="A33" s="12"/>
      <c r="B33" s="25">
        <v>342.9</v>
      </c>
      <c r="C33" s="20" t="s">
        <v>41</v>
      </c>
      <c r="D33" s="46">
        <v>77448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77448</v>
      </c>
      <c r="O33" s="47">
        <f t="shared" si="1"/>
        <v>3.10711706651689</v>
      </c>
      <c r="P33" s="9"/>
    </row>
    <row r="34" spans="1:16" ht="15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2598569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2598569</v>
      </c>
      <c r="O34" s="47">
        <f t="shared" si="1"/>
        <v>104.2513439781754</v>
      </c>
      <c r="P34" s="9"/>
    </row>
    <row r="35" spans="1:16" ht="15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3800157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3800157</v>
      </c>
      <c r="O35" s="47">
        <f t="shared" si="1"/>
        <v>152.4575543609083</v>
      </c>
      <c r="P35" s="9"/>
    </row>
    <row r="36" spans="1:16" ht="15">
      <c r="A36" s="12"/>
      <c r="B36" s="25">
        <v>343.9</v>
      </c>
      <c r="C36" s="20" t="s">
        <v>45</v>
      </c>
      <c r="D36" s="46">
        <v>74058</v>
      </c>
      <c r="E36" s="46">
        <v>0</v>
      </c>
      <c r="F36" s="46">
        <v>0</v>
      </c>
      <c r="G36" s="46">
        <v>0</v>
      </c>
      <c r="H36" s="46">
        <v>0</v>
      </c>
      <c r="I36" s="46">
        <v>822979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897037</v>
      </c>
      <c r="O36" s="47">
        <f t="shared" si="1"/>
        <v>35.98800449330017</v>
      </c>
      <c r="P36" s="9"/>
    </row>
    <row r="37" spans="1:16" ht="15">
      <c r="A37" s="12"/>
      <c r="B37" s="25">
        <v>344.9</v>
      </c>
      <c r="C37" s="20" t="s">
        <v>74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304200</v>
      </c>
      <c r="M37" s="46">
        <v>0</v>
      </c>
      <c r="N37" s="46">
        <f t="shared" si="8"/>
        <v>304200</v>
      </c>
      <c r="O37" s="47">
        <f t="shared" si="1"/>
        <v>12.204124207654658</v>
      </c>
      <c r="P37" s="9"/>
    </row>
    <row r="38" spans="1:16" ht="15.75">
      <c r="A38" s="29" t="s">
        <v>37</v>
      </c>
      <c r="B38" s="30"/>
      <c r="C38" s="31"/>
      <c r="D38" s="32">
        <f aca="true" t="shared" si="9" ref="D38:M38">SUM(D39:D39)</f>
        <v>43738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5620</v>
      </c>
      <c r="M38" s="32">
        <f t="shared" si="9"/>
        <v>0</v>
      </c>
      <c r="N38" s="32">
        <f aca="true" t="shared" si="10" ref="N38:N50">SUM(D38:M38)</f>
        <v>49358</v>
      </c>
      <c r="O38" s="45">
        <f t="shared" si="1"/>
        <v>1.9801813367568002</v>
      </c>
      <c r="P38" s="10"/>
    </row>
    <row r="39" spans="1:16" ht="15">
      <c r="A39" s="13"/>
      <c r="B39" s="39">
        <v>351.1</v>
      </c>
      <c r="C39" s="21" t="s">
        <v>75</v>
      </c>
      <c r="D39" s="46">
        <v>43738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5620</v>
      </c>
      <c r="M39" s="46">
        <v>0</v>
      </c>
      <c r="N39" s="46">
        <f t="shared" si="10"/>
        <v>49358</v>
      </c>
      <c r="O39" s="47">
        <f t="shared" si="1"/>
        <v>1.9801813367568002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SUM(D41:D45)</f>
        <v>334859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162689</v>
      </c>
      <c r="J40" s="32">
        <f t="shared" si="11"/>
        <v>0</v>
      </c>
      <c r="K40" s="32">
        <f t="shared" si="11"/>
        <v>3359299</v>
      </c>
      <c r="L40" s="32">
        <f t="shared" si="11"/>
        <v>85218</v>
      </c>
      <c r="M40" s="32">
        <f t="shared" si="11"/>
        <v>17045</v>
      </c>
      <c r="N40" s="32">
        <f t="shared" si="10"/>
        <v>3959110</v>
      </c>
      <c r="O40" s="45">
        <f t="shared" si="1"/>
        <v>158.83455026879562</v>
      </c>
      <c r="P40" s="10"/>
    </row>
    <row r="41" spans="1:16" ht="15">
      <c r="A41" s="12"/>
      <c r="B41" s="25">
        <v>361.1</v>
      </c>
      <c r="C41" s="20" t="s">
        <v>49</v>
      </c>
      <c r="D41" s="46">
        <v>184138</v>
      </c>
      <c r="E41" s="46">
        <v>0</v>
      </c>
      <c r="F41" s="46">
        <v>0</v>
      </c>
      <c r="G41" s="46">
        <v>0</v>
      </c>
      <c r="H41" s="46">
        <v>0</v>
      </c>
      <c r="I41" s="46">
        <v>162689</v>
      </c>
      <c r="J41" s="46">
        <v>0</v>
      </c>
      <c r="K41" s="46">
        <v>736267</v>
      </c>
      <c r="L41" s="46">
        <v>7464</v>
      </c>
      <c r="M41" s="46">
        <v>5356</v>
      </c>
      <c r="N41" s="46">
        <f t="shared" si="10"/>
        <v>1095914</v>
      </c>
      <c r="O41" s="47">
        <f t="shared" si="1"/>
        <v>43.966701436251306</v>
      </c>
      <c r="P41" s="9"/>
    </row>
    <row r="42" spans="1:16" ht="15">
      <c r="A42" s="12"/>
      <c r="B42" s="25">
        <v>361.3</v>
      </c>
      <c r="C42" s="20" t="s">
        <v>50</v>
      </c>
      <c r="D42" s="46">
        <v>-3811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1141278</v>
      </c>
      <c r="L42" s="46">
        <v>0</v>
      </c>
      <c r="M42" s="46">
        <v>0</v>
      </c>
      <c r="N42" s="46">
        <f t="shared" si="10"/>
        <v>1137467</v>
      </c>
      <c r="O42" s="47">
        <f t="shared" si="1"/>
        <v>45.63375591751585</v>
      </c>
      <c r="P42" s="9"/>
    </row>
    <row r="43" spans="1:16" ht="15">
      <c r="A43" s="12"/>
      <c r="B43" s="25">
        <v>364</v>
      </c>
      <c r="C43" s="20" t="s">
        <v>76</v>
      </c>
      <c r="D43" s="46">
        <v>14396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14396</v>
      </c>
      <c r="O43" s="47">
        <f t="shared" si="1"/>
        <v>0.577549546658108</v>
      </c>
      <c r="P43" s="9"/>
    </row>
    <row r="44" spans="1:16" ht="15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1481754</v>
      </c>
      <c r="L44" s="46">
        <v>0</v>
      </c>
      <c r="M44" s="46">
        <v>0</v>
      </c>
      <c r="N44" s="46">
        <f t="shared" si="10"/>
        <v>1481754</v>
      </c>
      <c r="O44" s="47">
        <f t="shared" si="1"/>
        <v>59.44612051672952</v>
      </c>
      <c r="P44" s="9"/>
    </row>
    <row r="45" spans="1:16" ht="15">
      <c r="A45" s="12"/>
      <c r="B45" s="25">
        <v>369.9</v>
      </c>
      <c r="C45" s="20" t="s">
        <v>52</v>
      </c>
      <c r="D45" s="46">
        <v>140136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77754</v>
      </c>
      <c r="M45" s="46">
        <v>11689</v>
      </c>
      <c r="N45" s="46">
        <f t="shared" si="10"/>
        <v>229579</v>
      </c>
      <c r="O45" s="47">
        <f t="shared" si="1"/>
        <v>9.210422851640857</v>
      </c>
      <c r="P45" s="9"/>
    </row>
    <row r="46" spans="1:16" ht="15.75">
      <c r="A46" s="29" t="s">
        <v>38</v>
      </c>
      <c r="B46" s="30"/>
      <c r="C46" s="31"/>
      <c r="D46" s="32">
        <f aca="true" t="shared" si="12" ref="D46:M46">SUM(D47:D49)</f>
        <v>175000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247764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911314</v>
      </c>
      <c r="N46" s="32">
        <f t="shared" si="10"/>
        <v>1334078</v>
      </c>
      <c r="O46" s="45">
        <f t="shared" si="1"/>
        <v>53.521543769557894</v>
      </c>
      <c r="P46" s="9"/>
    </row>
    <row r="47" spans="1:16" ht="15">
      <c r="A47" s="12"/>
      <c r="B47" s="25">
        <v>381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911314</v>
      </c>
      <c r="N47" s="46">
        <f t="shared" si="10"/>
        <v>911314</v>
      </c>
      <c r="O47" s="47">
        <f t="shared" si="1"/>
        <v>36.56077990852925</v>
      </c>
      <c r="P47" s="9"/>
    </row>
    <row r="48" spans="1:16" ht="15">
      <c r="A48" s="12"/>
      <c r="B48" s="25">
        <v>382</v>
      </c>
      <c r="C48" s="20" t="s">
        <v>65</v>
      </c>
      <c r="D48" s="46">
        <v>175000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175000</v>
      </c>
      <c r="O48" s="47">
        <f t="shared" si="1"/>
        <v>7.0207815132793066</v>
      </c>
      <c r="P48" s="9"/>
    </row>
    <row r="49" spans="1:16" ht="15.75" thickBot="1">
      <c r="A49" s="12"/>
      <c r="B49" s="25">
        <v>389.8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247764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247764</v>
      </c>
      <c r="O49" s="47">
        <f t="shared" si="1"/>
        <v>9.939982347749337</v>
      </c>
      <c r="P49" s="9"/>
    </row>
    <row r="50" spans="1:119" ht="16.5" thickBot="1">
      <c r="A50" s="14" t="s">
        <v>46</v>
      </c>
      <c r="B50" s="23"/>
      <c r="C50" s="22"/>
      <c r="D50" s="15">
        <f aca="true" t="shared" si="13" ref="D50:M50">SUM(D5,D15,D20,D30,D38,D40,D46)</f>
        <v>15499558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8130966</v>
      </c>
      <c r="J50" s="15">
        <f t="shared" si="13"/>
        <v>0</v>
      </c>
      <c r="K50" s="15">
        <f t="shared" si="13"/>
        <v>3359299</v>
      </c>
      <c r="L50" s="15">
        <f t="shared" si="13"/>
        <v>395038</v>
      </c>
      <c r="M50" s="15">
        <f t="shared" si="13"/>
        <v>1620804</v>
      </c>
      <c r="N50" s="15">
        <f t="shared" si="10"/>
        <v>29005665</v>
      </c>
      <c r="O50" s="38">
        <f t="shared" si="1"/>
        <v>1163.671066356415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77</v>
      </c>
      <c r="M52" s="48"/>
      <c r="N52" s="48"/>
      <c r="O52" s="43">
        <v>24926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thickBot="1">
      <c r="A54" s="52" t="s">
        <v>78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A54:O54"/>
    <mergeCell ref="L52:N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11848952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812936</v>
      </c>
      <c r="N5" s="28">
        <f>SUM(D5:M5)</f>
        <v>12661888</v>
      </c>
      <c r="O5" s="33">
        <f aca="true" t="shared" si="1" ref="O5:O36">(N5/O$55)</f>
        <v>493.50617765132324</v>
      </c>
      <c r="P5" s="6"/>
    </row>
    <row r="6" spans="1:16" ht="15">
      <c r="A6" s="12"/>
      <c r="B6" s="25">
        <v>311</v>
      </c>
      <c r="C6" s="20" t="s">
        <v>2</v>
      </c>
      <c r="D6" s="46">
        <v>7492491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812936</v>
      </c>
      <c r="N6" s="46">
        <f>SUM(D6:M6)</f>
        <v>8305427</v>
      </c>
      <c r="O6" s="47">
        <f t="shared" si="1"/>
        <v>323.7099816814125</v>
      </c>
      <c r="P6" s="9"/>
    </row>
    <row r="7" spans="1:16" ht="15">
      <c r="A7" s="12"/>
      <c r="B7" s="25">
        <v>312.1</v>
      </c>
      <c r="C7" s="20" t="s">
        <v>10</v>
      </c>
      <c r="D7" s="46">
        <v>542870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542870</v>
      </c>
      <c r="O7" s="47">
        <f t="shared" si="1"/>
        <v>21.158748099933742</v>
      </c>
      <c r="P7" s="9"/>
    </row>
    <row r="8" spans="1:16" ht="15">
      <c r="A8" s="12"/>
      <c r="B8" s="25">
        <v>312.51</v>
      </c>
      <c r="C8" s="20" t="s">
        <v>63</v>
      </c>
      <c r="D8" s="46">
        <v>258987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258987</v>
      </c>
      <c r="O8" s="47">
        <f t="shared" si="1"/>
        <v>10.094204310714424</v>
      </c>
      <c r="P8" s="9"/>
    </row>
    <row r="9" spans="1:16" ht="15">
      <c r="A9" s="12"/>
      <c r="B9" s="25">
        <v>312.52</v>
      </c>
      <c r="C9" s="20" t="s">
        <v>64</v>
      </c>
      <c r="D9" s="46">
        <v>167324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167324</v>
      </c>
      <c r="O9" s="47">
        <f t="shared" si="1"/>
        <v>6.521573059983631</v>
      </c>
      <c r="P9" s="9"/>
    </row>
    <row r="10" spans="1:16" ht="15">
      <c r="A10" s="12"/>
      <c r="B10" s="25">
        <v>314.1</v>
      </c>
      <c r="C10" s="20" t="s">
        <v>11</v>
      </c>
      <c r="D10" s="46">
        <v>1563541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1563541</v>
      </c>
      <c r="O10" s="47">
        <f t="shared" si="1"/>
        <v>60.940133296956</v>
      </c>
      <c r="P10" s="9"/>
    </row>
    <row r="11" spans="1:16" ht="15">
      <c r="A11" s="12"/>
      <c r="B11" s="25">
        <v>314.4</v>
      </c>
      <c r="C11" s="20" t="s">
        <v>12</v>
      </c>
      <c r="D11" s="46">
        <v>114544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114544</v>
      </c>
      <c r="O11" s="47">
        <f t="shared" si="1"/>
        <v>4.464434657208559</v>
      </c>
      <c r="P11" s="9"/>
    </row>
    <row r="12" spans="1:16" ht="15">
      <c r="A12" s="12"/>
      <c r="B12" s="25">
        <v>314.8</v>
      </c>
      <c r="C12" s="20" t="s">
        <v>13</v>
      </c>
      <c r="D12" s="46">
        <v>20216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20216</v>
      </c>
      <c r="O12" s="47">
        <f t="shared" si="1"/>
        <v>0.787933117667693</v>
      </c>
      <c r="P12" s="9"/>
    </row>
    <row r="13" spans="1:16" ht="15">
      <c r="A13" s="12"/>
      <c r="B13" s="25">
        <v>315</v>
      </c>
      <c r="C13" s="20" t="s">
        <v>14</v>
      </c>
      <c r="D13" s="46">
        <v>1460558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1460558</v>
      </c>
      <c r="O13" s="47">
        <f t="shared" si="1"/>
        <v>56.92629691702069</v>
      </c>
      <c r="P13" s="9"/>
    </row>
    <row r="14" spans="1:16" ht="15">
      <c r="A14" s="12"/>
      <c r="B14" s="25">
        <v>316</v>
      </c>
      <c r="C14" s="20" t="s">
        <v>15</v>
      </c>
      <c r="D14" s="46">
        <v>228421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228421</v>
      </c>
      <c r="O14" s="47">
        <f t="shared" si="1"/>
        <v>8.902872510426004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SUM(D16:D19)</f>
        <v>2038234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0">SUM(D15:M15)</f>
        <v>2038234</v>
      </c>
      <c r="O15" s="45">
        <f t="shared" si="1"/>
        <v>79.44163386210391</v>
      </c>
      <c r="P15" s="10"/>
    </row>
    <row r="16" spans="1:16" ht="15">
      <c r="A16" s="12"/>
      <c r="B16" s="25">
        <v>322</v>
      </c>
      <c r="C16" s="20" t="s">
        <v>0</v>
      </c>
      <c r="D16" s="46">
        <v>202597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202597</v>
      </c>
      <c r="O16" s="47">
        <f t="shared" si="1"/>
        <v>7.896363565498694</v>
      </c>
      <c r="P16" s="9"/>
    </row>
    <row r="17" spans="1:16" ht="15">
      <c r="A17" s="12"/>
      <c r="B17" s="25">
        <v>323.1</v>
      </c>
      <c r="C17" s="20" t="s">
        <v>17</v>
      </c>
      <c r="D17" s="46">
        <v>1716625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1716625</v>
      </c>
      <c r="O17" s="47">
        <f t="shared" si="1"/>
        <v>66.90669213080251</v>
      </c>
      <c r="P17" s="9"/>
    </row>
    <row r="18" spans="1:16" ht="15">
      <c r="A18" s="12"/>
      <c r="B18" s="25">
        <v>323.4</v>
      </c>
      <c r="C18" s="20" t="s">
        <v>18</v>
      </c>
      <c r="D18" s="46">
        <v>112886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112886</v>
      </c>
      <c r="O18" s="47">
        <f t="shared" si="1"/>
        <v>4.399812916552987</v>
      </c>
      <c r="P18" s="9"/>
    </row>
    <row r="19" spans="1:16" ht="15">
      <c r="A19" s="12"/>
      <c r="B19" s="25">
        <v>329</v>
      </c>
      <c r="C19" s="20" t="s">
        <v>19</v>
      </c>
      <c r="D19" s="46">
        <v>6126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6126</v>
      </c>
      <c r="O19" s="47">
        <f t="shared" si="1"/>
        <v>0.23876524924971743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SUM(D21:D31)</f>
        <v>1923368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736211</v>
      </c>
      <c r="J20" s="32">
        <f t="shared" si="5"/>
        <v>0</v>
      </c>
      <c r="K20" s="32">
        <f t="shared" si="5"/>
        <v>0</v>
      </c>
      <c r="L20" s="32">
        <f t="shared" si="5"/>
        <v>200000</v>
      </c>
      <c r="M20" s="32">
        <f t="shared" si="5"/>
        <v>0</v>
      </c>
      <c r="N20" s="44">
        <f t="shared" si="4"/>
        <v>2859579</v>
      </c>
      <c r="O20" s="45">
        <f t="shared" si="1"/>
        <v>111.45414506762287</v>
      </c>
      <c r="P20" s="10"/>
    </row>
    <row r="21" spans="1:16" ht="15">
      <c r="A21" s="12"/>
      <c r="B21" s="25">
        <v>331.2</v>
      </c>
      <c r="C21" s="20" t="s">
        <v>20</v>
      </c>
      <c r="D21" s="46">
        <v>2462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9">SUM(D21:M21)</f>
        <v>2462</v>
      </c>
      <c r="O21" s="47">
        <f t="shared" si="1"/>
        <v>0.0959582180301672</v>
      </c>
      <c r="P21" s="9"/>
    </row>
    <row r="22" spans="1:16" ht="15">
      <c r="A22" s="12"/>
      <c r="B22" s="25">
        <v>334.2</v>
      </c>
      <c r="C22" s="20" t="s">
        <v>22</v>
      </c>
      <c r="D22" s="46">
        <v>7000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7000</v>
      </c>
      <c r="O22" s="47">
        <f t="shared" si="1"/>
        <v>0.2728300268932455</v>
      </c>
      <c r="P22" s="9"/>
    </row>
    <row r="23" spans="1:16" ht="15">
      <c r="A23" s="12"/>
      <c r="B23" s="25">
        <v>334.35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661801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661801</v>
      </c>
      <c r="O23" s="47">
        <f t="shared" si="1"/>
        <v>25.79416923256811</v>
      </c>
      <c r="P23" s="9"/>
    </row>
    <row r="24" spans="1:16" ht="15">
      <c r="A24" s="12"/>
      <c r="B24" s="25">
        <v>334.36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74410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74410</v>
      </c>
      <c r="O24" s="47">
        <f t="shared" si="1"/>
        <v>2.9001831858752</v>
      </c>
      <c r="P24" s="9"/>
    </row>
    <row r="25" spans="1:16" ht="15">
      <c r="A25" s="12"/>
      <c r="B25" s="25">
        <v>335.12</v>
      </c>
      <c r="C25" s="20" t="s">
        <v>25</v>
      </c>
      <c r="D25" s="46">
        <v>579622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579622</v>
      </c>
      <c r="O25" s="47">
        <f t="shared" si="1"/>
        <v>22.591183692559536</v>
      </c>
      <c r="P25" s="9"/>
    </row>
    <row r="26" spans="1:16" ht="15">
      <c r="A26" s="12"/>
      <c r="B26" s="25">
        <v>335.14</v>
      </c>
      <c r="C26" s="20" t="s">
        <v>26</v>
      </c>
      <c r="D26" s="46">
        <v>7677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7677</v>
      </c>
      <c r="O26" s="47">
        <f t="shared" si="1"/>
        <v>0.2992165880656351</v>
      </c>
      <c r="P26" s="9"/>
    </row>
    <row r="27" spans="1:16" ht="15">
      <c r="A27" s="12"/>
      <c r="B27" s="25">
        <v>335.15</v>
      </c>
      <c r="C27" s="20" t="s">
        <v>27</v>
      </c>
      <c r="D27" s="46">
        <v>14626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14626</v>
      </c>
      <c r="O27" s="47">
        <f t="shared" si="1"/>
        <v>0.5700588533343727</v>
      </c>
      <c r="P27" s="9"/>
    </row>
    <row r="28" spans="1:16" ht="15">
      <c r="A28" s="12"/>
      <c r="B28" s="25">
        <v>335.18</v>
      </c>
      <c r="C28" s="20" t="s">
        <v>28</v>
      </c>
      <c r="D28" s="46">
        <v>1146258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1146258</v>
      </c>
      <c r="O28" s="47">
        <f t="shared" si="1"/>
        <v>44.67622870951397</v>
      </c>
      <c r="P28" s="9"/>
    </row>
    <row r="29" spans="1:16" ht="15">
      <c r="A29" s="12"/>
      <c r="B29" s="25">
        <v>335.21</v>
      </c>
      <c r="C29" s="20" t="s">
        <v>29</v>
      </c>
      <c r="D29" s="46">
        <v>4320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4320</v>
      </c>
      <c r="O29" s="47">
        <f t="shared" si="1"/>
        <v>0.16837510231126007</v>
      </c>
      <c r="P29" s="9"/>
    </row>
    <row r="30" spans="1:16" ht="15">
      <c r="A30" s="12"/>
      <c r="B30" s="25">
        <v>337.2</v>
      </c>
      <c r="C30" s="20" t="s">
        <v>30</v>
      </c>
      <c r="D30" s="46">
        <v>161403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161403</v>
      </c>
      <c r="O30" s="47">
        <f t="shared" si="1"/>
        <v>6.290797832950072</v>
      </c>
      <c r="P30" s="9"/>
    </row>
    <row r="31" spans="1:16" ht="15">
      <c r="A31" s="12"/>
      <c r="B31" s="25">
        <v>338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200000</v>
      </c>
      <c r="M31" s="46">
        <v>0</v>
      </c>
      <c r="N31" s="46">
        <f>SUM(D31:M31)</f>
        <v>200000</v>
      </c>
      <c r="O31" s="47">
        <f t="shared" si="1"/>
        <v>7.7951436255213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SUM(D33:D40)</f>
        <v>177882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7182934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7360816</v>
      </c>
      <c r="O32" s="45">
        <f t="shared" si="1"/>
        <v>286.893089605176</v>
      </c>
      <c r="P32" s="10"/>
    </row>
    <row r="33" spans="1:16" ht="15">
      <c r="A33" s="12"/>
      <c r="B33" s="25">
        <v>341.1</v>
      </c>
      <c r="C33" s="20" t="s">
        <v>66</v>
      </c>
      <c r="D33" s="46">
        <v>1284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1284</v>
      </c>
      <c r="O33" s="47">
        <f t="shared" si="1"/>
        <v>0.05004482207584675</v>
      </c>
      <c r="P33" s="9"/>
    </row>
    <row r="34" spans="1:16" ht="15">
      <c r="A34" s="12"/>
      <c r="B34" s="25">
        <v>341.9</v>
      </c>
      <c r="C34" s="20" t="s">
        <v>39</v>
      </c>
      <c r="D34" s="46">
        <v>3038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0">SUM(D34:M34)</f>
        <v>3038</v>
      </c>
      <c r="O34" s="47">
        <f t="shared" si="1"/>
        <v>0.11840823167166856</v>
      </c>
      <c r="P34" s="9"/>
    </row>
    <row r="35" spans="1:16" ht="15">
      <c r="A35" s="12"/>
      <c r="B35" s="25">
        <v>342.1</v>
      </c>
      <c r="C35" s="20" t="s">
        <v>40</v>
      </c>
      <c r="D35" s="46">
        <v>15777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15777</v>
      </c>
      <c r="O35" s="47">
        <f t="shared" si="1"/>
        <v>0.6149199048992477</v>
      </c>
      <c r="P35" s="9"/>
    </row>
    <row r="36" spans="1:16" ht="15">
      <c r="A36" s="12"/>
      <c r="B36" s="25">
        <v>342.9</v>
      </c>
      <c r="C36" s="20" t="s">
        <v>41</v>
      </c>
      <c r="D36" s="46">
        <v>85500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85500</v>
      </c>
      <c r="O36" s="47">
        <f t="shared" si="1"/>
        <v>3.332423899910356</v>
      </c>
      <c r="P36" s="9"/>
    </row>
    <row r="37" spans="1:16" ht="15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2527996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2527996</v>
      </c>
      <c r="O37" s="47">
        <f aca="true" t="shared" si="9" ref="O37:O53">(N37/O$55)</f>
        <v>98.53045952371673</v>
      </c>
      <c r="P37" s="9"/>
    </row>
    <row r="38" spans="1:16" ht="15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3589885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3589885</v>
      </c>
      <c r="O38" s="47">
        <f t="shared" si="9"/>
        <v>139.91834587052267</v>
      </c>
      <c r="P38" s="9"/>
    </row>
    <row r="39" spans="1:16" ht="15">
      <c r="A39" s="12"/>
      <c r="B39" s="25">
        <v>343.7</v>
      </c>
      <c r="C39" s="20" t="s">
        <v>44</v>
      </c>
      <c r="D39" s="46">
        <v>72283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72283</v>
      </c>
      <c r="O39" s="47">
        <f t="shared" si="9"/>
        <v>2.817281833417781</v>
      </c>
      <c r="P39" s="9"/>
    </row>
    <row r="40" spans="1:16" ht="15">
      <c r="A40" s="12"/>
      <c r="B40" s="25">
        <v>343.9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1065053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1065053</v>
      </c>
      <c r="O40" s="47">
        <f t="shared" si="9"/>
        <v>41.51120551896169</v>
      </c>
      <c r="P40" s="9"/>
    </row>
    <row r="41" spans="1:16" ht="15.75">
      <c r="A41" s="29" t="s">
        <v>37</v>
      </c>
      <c r="B41" s="30"/>
      <c r="C41" s="31"/>
      <c r="D41" s="32">
        <f aca="true" t="shared" si="10" ref="D41:M41">SUM(D42:D42)</f>
        <v>57399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6151</v>
      </c>
      <c r="M41" s="32">
        <f t="shared" si="10"/>
        <v>0</v>
      </c>
      <c r="N41" s="32">
        <f aca="true" t="shared" si="11" ref="N41:N53">SUM(D41:M41)</f>
        <v>63550</v>
      </c>
      <c r="O41" s="45">
        <f t="shared" si="9"/>
        <v>2.476906887009393</v>
      </c>
      <c r="P41" s="10"/>
    </row>
    <row r="42" spans="1:16" ht="15">
      <c r="A42" s="13"/>
      <c r="B42" s="39">
        <v>359</v>
      </c>
      <c r="C42" s="21" t="s">
        <v>48</v>
      </c>
      <c r="D42" s="46">
        <v>57399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6151</v>
      </c>
      <c r="M42" s="46">
        <v>0</v>
      </c>
      <c r="N42" s="46">
        <f t="shared" si="11"/>
        <v>63550</v>
      </c>
      <c r="O42" s="47">
        <f t="shared" si="9"/>
        <v>2.476906887009393</v>
      </c>
      <c r="P42" s="9"/>
    </row>
    <row r="43" spans="1:16" ht="15.75">
      <c r="A43" s="29" t="s">
        <v>3</v>
      </c>
      <c r="B43" s="30"/>
      <c r="C43" s="31"/>
      <c r="D43" s="32">
        <f aca="true" t="shared" si="12" ref="D43:M43">SUM(D44:D47)</f>
        <v>390514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351569</v>
      </c>
      <c r="J43" s="32">
        <f t="shared" si="12"/>
        <v>0</v>
      </c>
      <c r="K43" s="32">
        <f t="shared" si="12"/>
        <v>2066440</v>
      </c>
      <c r="L43" s="32">
        <f t="shared" si="12"/>
        <v>111100</v>
      </c>
      <c r="M43" s="32">
        <f t="shared" si="12"/>
        <v>14227</v>
      </c>
      <c r="N43" s="32">
        <f t="shared" si="11"/>
        <v>2933850</v>
      </c>
      <c r="O43" s="45">
        <f t="shared" si="9"/>
        <v>114.34891062867834</v>
      </c>
      <c r="P43" s="10"/>
    </row>
    <row r="44" spans="1:16" ht="15">
      <c r="A44" s="12"/>
      <c r="B44" s="25">
        <v>361.1</v>
      </c>
      <c r="C44" s="20" t="s">
        <v>49</v>
      </c>
      <c r="D44" s="46">
        <v>216353</v>
      </c>
      <c r="E44" s="46">
        <v>0</v>
      </c>
      <c r="F44" s="46">
        <v>0</v>
      </c>
      <c r="G44" s="46">
        <v>0</v>
      </c>
      <c r="H44" s="46">
        <v>0</v>
      </c>
      <c r="I44" s="46">
        <v>351569</v>
      </c>
      <c r="J44" s="46">
        <v>0</v>
      </c>
      <c r="K44" s="46">
        <v>737550</v>
      </c>
      <c r="L44" s="46">
        <v>11877</v>
      </c>
      <c r="M44" s="46">
        <v>6820</v>
      </c>
      <c r="N44" s="46">
        <f t="shared" si="11"/>
        <v>1324169</v>
      </c>
      <c r="O44" s="47">
        <f t="shared" si="9"/>
        <v>51.61043769731457</v>
      </c>
      <c r="P44" s="9"/>
    </row>
    <row r="45" spans="1:16" ht="15">
      <c r="A45" s="12"/>
      <c r="B45" s="25">
        <v>361.3</v>
      </c>
      <c r="C45" s="20" t="s">
        <v>50</v>
      </c>
      <c r="D45" s="46">
        <v>34151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-287293</v>
      </c>
      <c r="L45" s="46">
        <v>0</v>
      </c>
      <c r="M45" s="46">
        <v>0</v>
      </c>
      <c r="N45" s="46">
        <f t="shared" si="11"/>
        <v>-253142</v>
      </c>
      <c r="O45" s="47">
        <f t="shared" si="9"/>
        <v>-9.866391238258565</v>
      </c>
      <c r="P45" s="9"/>
    </row>
    <row r="46" spans="1:16" ht="15">
      <c r="A46" s="12"/>
      <c r="B46" s="25">
        <v>368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1616183</v>
      </c>
      <c r="L46" s="46">
        <v>0</v>
      </c>
      <c r="M46" s="46">
        <v>0</v>
      </c>
      <c r="N46" s="46">
        <f t="shared" si="11"/>
        <v>1616183</v>
      </c>
      <c r="O46" s="47">
        <f t="shared" si="9"/>
        <v>62.99189305062946</v>
      </c>
      <c r="P46" s="9"/>
    </row>
    <row r="47" spans="1:16" ht="15">
      <c r="A47" s="12"/>
      <c r="B47" s="25">
        <v>369.9</v>
      </c>
      <c r="C47" s="20" t="s">
        <v>52</v>
      </c>
      <c r="D47" s="46">
        <v>140010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99223</v>
      </c>
      <c r="M47" s="46">
        <v>7407</v>
      </c>
      <c r="N47" s="46">
        <f t="shared" si="11"/>
        <v>246640</v>
      </c>
      <c r="O47" s="47">
        <f t="shared" si="9"/>
        <v>9.612971118992867</v>
      </c>
      <c r="P47" s="9"/>
    </row>
    <row r="48" spans="1:16" ht="15.75">
      <c r="A48" s="29" t="s">
        <v>38</v>
      </c>
      <c r="B48" s="30"/>
      <c r="C48" s="31"/>
      <c r="D48" s="32">
        <f aca="true" t="shared" si="13" ref="D48:M48">SUM(D49:D52)</f>
        <v>2175000</v>
      </c>
      <c r="E48" s="32">
        <f t="shared" si="13"/>
        <v>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488422</v>
      </c>
      <c r="J48" s="32">
        <f t="shared" si="13"/>
        <v>0</v>
      </c>
      <c r="K48" s="32">
        <f t="shared" si="13"/>
        <v>0</v>
      </c>
      <c r="L48" s="32">
        <f t="shared" si="13"/>
        <v>400000</v>
      </c>
      <c r="M48" s="32">
        <f t="shared" si="13"/>
        <v>1070712</v>
      </c>
      <c r="N48" s="32">
        <f t="shared" si="11"/>
        <v>4134134</v>
      </c>
      <c r="O48" s="45">
        <f t="shared" si="9"/>
        <v>161.1308414857544</v>
      </c>
      <c r="P48" s="9"/>
    </row>
    <row r="49" spans="1:16" ht="15">
      <c r="A49" s="12"/>
      <c r="B49" s="25">
        <v>381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243982</v>
      </c>
      <c r="J49" s="46">
        <v>0</v>
      </c>
      <c r="K49" s="46">
        <v>0</v>
      </c>
      <c r="L49" s="46">
        <v>400000</v>
      </c>
      <c r="M49" s="46">
        <v>1070712</v>
      </c>
      <c r="N49" s="46">
        <f t="shared" si="11"/>
        <v>1714694</v>
      </c>
      <c r="O49" s="47">
        <f t="shared" si="9"/>
        <v>66.83143001909811</v>
      </c>
      <c r="P49" s="9"/>
    </row>
    <row r="50" spans="1:16" ht="15">
      <c r="A50" s="12"/>
      <c r="B50" s="25">
        <v>382</v>
      </c>
      <c r="C50" s="20" t="s">
        <v>65</v>
      </c>
      <c r="D50" s="46">
        <v>175000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175000</v>
      </c>
      <c r="O50" s="47">
        <f t="shared" si="9"/>
        <v>6.820750672331138</v>
      </c>
      <c r="P50" s="9"/>
    </row>
    <row r="51" spans="1:16" ht="15">
      <c r="A51" s="12"/>
      <c r="B51" s="25">
        <v>384</v>
      </c>
      <c r="C51" s="20" t="s">
        <v>54</v>
      </c>
      <c r="D51" s="46">
        <v>2000000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2000000</v>
      </c>
      <c r="O51" s="47">
        <f t="shared" si="9"/>
        <v>77.951436255213</v>
      </c>
      <c r="P51" s="9"/>
    </row>
    <row r="52" spans="1:16" ht="15.75" thickBot="1">
      <c r="A52" s="12"/>
      <c r="B52" s="25">
        <v>389.8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244440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244440</v>
      </c>
      <c r="O52" s="47">
        <f t="shared" si="9"/>
        <v>9.527224539112133</v>
      </c>
      <c r="P52" s="9"/>
    </row>
    <row r="53" spans="1:119" ht="16.5" thickBot="1">
      <c r="A53" s="14" t="s">
        <v>46</v>
      </c>
      <c r="B53" s="23"/>
      <c r="C53" s="22"/>
      <c r="D53" s="15">
        <f aca="true" t="shared" si="14" ref="D53:M53">SUM(D5,D15,D20,D32,D41,D43,D48)</f>
        <v>18611349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8759136</v>
      </c>
      <c r="J53" s="15">
        <f t="shared" si="14"/>
        <v>0</v>
      </c>
      <c r="K53" s="15">
        <f t="shared" si="14"/>
        <v>2066440</v>
      </c>
      <c r="L53" s="15">
        <f t="shared" si="14"/>
        <v>717251</v>
      </c>
      <c r="M53" s="15">
        <f t="shared" si="14"/>
        <v>1897875</v>
      </c>
      <c r="N53" s="15">
        <f t="shared" si="11"/>
        <v>32052051</v>
      </c>
      <c r="O53" s="38">
        <f t="shared" si="9"/>
        <v>1249.251705187668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62</v>
      </c>
      <c r="M55" s="48"/>
      <c r="N55" s="48"/>
      <c r="O55" s="43">
        <v>25657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thickBot="1">
      <c r="A57" s="52" t="s">
        <v>78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A57:O57"/>
    <mergeCell ref="A56:O56"/>
    <mergeCell ref="L55:N5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11179283</v>
      </c>
      <c r="E5" s="27">
        <f t="shared" si="0"/>
        <v>684646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11863929</v>
      </c>
      <c r="O5" s="33">
        <f aca="true" t="shared" si="1" ref="O5:O52">(N5/O$54)</f>
        <v>461.6674060238151</v>
      </c>
      <c r="P5" s="6"/>
    </row>
    <row r="6" spans="1:16" ht="15">
      <c r="A6" s="12"/>
      <c r="B6" s="25">
        <v>311</v>
      </c>
      <c r="C6" s="20" t="s">
        <v>2</v>
      </c>
      <c r="D6" s="46">
        <v>7223505</v>
      </c>
      <c r="E6" s="46">
        <v>684646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7908151</v>
      </c>
      <c r="O6" s="47">
        <f t="shared" si="1"/>
        <v>307.7341038213091</v>
      </c>
      <c r="P6" s="9"/>
    </row>
    <row r="7" spans="1:16" ht="15">
      <c r="A7" s="12"/>
      <c r="B7" s="25">
        <v>312.1</v>
      </c>
      <c r="C7" s="20" t="s">
        <v>10</v>
      </c>
      <c r="D7" s="46">
        <v>572177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572177</v>
      </c>
      <c r="O7" s="47">
        <f t="shared" si="1"/>
        <v>22.265429216281422</v>
      </c>
      <c r="P7" s="9"/>
    </row>
    <row r="8" spans="1:16" ht="15">
      <c r="A8" s="12"/>
      <c r="B8" s="25">
        <v>312.51</v>
      </c>
      <c r="C8" s="20" t="s">
        <v>63</v>
      </c>
      <c r="D8" s="46">
        <v>123083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123083</v>
      </c>
      <c r="O8" s="47">
        <f t="shared" si="1"/>
        <v>4.789594520974395</v>
      </c>
      <c r="P8" s="9"/>
    </row>
    <row r="9" spans="1:16" ht="15">
      <c r="A9" s="12"/>
      <c r="B9" s="25">
        <v>312.52</v>
      </c>
      <c r="C9" s="20" t="s">
        <v>64</v>
      </c>
      <c r="D9" s="46">
        <v>166345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166345</v>
      </c>
      <c r="O9" s="47">
        <f t="shared" si="1"/>
        <v>6.473071834383998</v>
      </c>
      <c r="P9" s="9"/>
    </row>
    <row r="10" spans="1:16" ht="15">
      <c r="A10" s="12"/>
      <c r="B10" s="25">
        <v>314.1</v>
      </c>
      <c r="C10" s="20" t="s">
        <v>11</v>
      </c>
      <c r="D10" s="46">
        <v>1536119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1536119</v>
      </c>
      <c r="O10" s="47">
        <f t="shared" si="1"/>
        <v>59.77581912989338</v>
      </c>
      <c r="P10" s="9"/>
    </row>
    <row r="11" spans="1:16" ht="15">
      <c r="A11" s="12"/>
      <c r="B11" s="25">
        <v>314.4</v>
      </c>
      <c r="C11" s="20" t="s">
        <v>12</v>
      </c>
      <c r="D11" s="46">
        <v>104354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104354</v>
      </c>
      <c r="O11" s="47">
        <f t="shared" si="1"/>
        <v>4.0607829403066384</v>
      </c>
      <c r="P11" s="9"/>
    </row>
    <row r="12" spans="1:16" ht="15">
      <c r="A12" s="12"/>
      <c r="B12" s="25">
        <v>314.8</v>
      </c>
      <c r="C12" s="20" t="s">
        <v>13</v>
      </c>
      <c r="D12" s="46">
        <v>18881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18881</v>
      </c>
      <c r="O12" s="47">
        <f t="shared" si="1"/>
        <v>0.734726437855086</v>
      </c>
      <c r="P12" s="9"/>
    </row>
    <row r="13" spans="1:16" ht="15">
      <c r="A13" s="12"/>
      <c r="B13" s="25">
        <v>315</v>
      </c>
      <c r="C13" s="20" t="s">
        <v>14</v>
      </c>
      <c r="D13" s="46">
        <v>1225571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1225571</v>
      </c>
      <c r="O13" s="47">
        <f t="shared" si="1"/>
        <v>47.69129893376917</v>
      </c>
      <c r="P13" s="9"/>
    </row>
    <row r="14" spans="1:16" ht="15">
      <c r="A14" s="12"/>
      <c r="B14" s="25">
        <v>316</v>
      </c>
      <c r="C14" s="20" t="s">
        <v>15</v>
      </c>
      <c r="D14" s="46">
        <v>209248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209248</v>
      </c>
      <c r="O14" s="47">
        <f t="shared" si="1"/>
        <v>8.14257918904195</v>
      </c>
      <c r="P14" s="9"/>
    </row>
    <row r="15" spans="1:16" ht="15.75">
      <c r="A15" s="29" t="s">
        <v>87</v>
      </c>
      <c r="B15" s="30"/>
      <c r="C15" s="31"/>
      <c r="D15" s="32">
        <f aca="true" t="shared" si="3" ref="D15:M15">SUM(D16:D19)</f>
        <v>2064191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0">SUM(D15:M15)</f>
        <v>2064191</v>
      </c>
      <c r="O15" s="45">
        <f t="shared" si="1"/>
        <v>80.32496692349599</v>
      </c>
      <c r="P15" s="10"/>
    </row>
    <row r="16" spans="1:16" ht="15">
      <c r="A16" s="12"/>
      <c r="B16" s="25">
        <v>322</v>
      </c>
      <c r="C16" s="20" t="s">
        <v>0</v>
      </c>
      <c r="D16" s="46">
        <v>264380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264380</v>
      </c>
      <c r="O16" s="47">
        <f t="shared" si="1"/>
        <v>10.287960152541054</v>
      </c>
      <c r="P16" s="9"/>
    </row>
    <row r="17" spans="1:16" ht="15">
      <c r="A17" s="12"/>
      <c r="B17" s="25">
        <v>323.1</v>
      </c>
      <c r="C17" s="20" t="s">
        <v>17</v>
      </c>
      <c r="D17" s="46">
        <v>1682008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1682008</v>
      </c>
      <c r="O17" s="47">
        <f t="shared" si="1"/>
        <v>65.452875710172</v>
      </c>
      <c r="P17" s="9"/>
    </row>
    <row r="18" spans="1:16" ht="15">
      <c r="A18" s="12"/>
      <c r="B18" s="25">
        <v>323.4</v>
      </c>
      <c r="C18" s="20" t="s">
        <v>18</v>
      </c>
      <c r="D18" s="46">
        <v>113828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113828</v>
      </c>
      <c r="O18" s="47">
        <f t="shared" si="1"/>
        <v>4.429449762627442</v>
      </c>
      <c r="P18" s="9"/>
    </row>
    <row r="19" spans="1:16" ht="15">
      <c r="A19" s="12"/>
      <c r="B19" s="25">
        <v>329</v>
      </c>
      <c r="C19" s="20" t="s">
        <v>88</v>
      </c>
      <c r="D19" s="46">
        <v>3975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3975</v>
      </c>
      <c r="O19" s="47">
        <f t="shared" si="1"/>
        <v>0.15468129815549847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SUM(D21:D31)</f>
        <v>2101297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717501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2818798</v>
      </c>
      <c r="O20" s="45">
        <f t="shared" si="1"/>
        <v>109.68939217059693</v>
      </c>
      <c r="P20" s="10"/>
    </row>
    <row r="21" spans="1:16" ht="15">
      <c r="A21" s="12"/>
      <c r="B21" s="25">
        <v>331.2</v>
      </c>
      <c r="C21" s="20" t="s">
        <v>20</v>
      </c>
      <c r="D21" s="46">
        <v>9020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0">SUM(D21:M21)</f>
        <v>9020</v>
      </c>
      <c r="O21" s="47">
        <f t="shared" si="1"/>
        <v>0.35100007782706827</v>
      </c>
      <c r="P21" s="9"/>
    </row>
    <row r="22" spans="1:16" ht="15">
      <c r="A22" s="12"/>
      <c r="B22" s="25">
        <v>331.39</v>
      </c>
      <c r="C22" s="20" t="s">
        <v>71</v>
      </c>
      <c r="D22" s="46">
        <v>83002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83002</v>
      </c>
      <c r="O22" s="47">
        <f t="shared" si="1"/>
        <v>3.229901159623317</v>
      </c>
      <c r="P22" s="9"/>
    </row>
    <row r="23" spans="1:16" ht="15">
      <c r="A23" s="12"/>
      <c r="B23" s="25">
        <v>334.35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252201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252201</v>
      </c>
      <c r="O23" s="47">
        <f t="shared" si="1"/>
        <v>9.814032220406258</v>
      </c>
      <c r="P23" s="9"/>
    </row>
    <row r="24" spans="1:16" ht="15">
      <c r="A24" s="12"/>
      <c r="B24" s="25">
        <v>334.36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465300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465300</v>
      </c>
      <c r="O24" s="47">
        <f t="shared" si="1"/>
        <v>18.106467429371936</v>
      </c>
      <c r="P24" s="9"/>
    </row>
    <row r="25" spans="1:16" ht="15">
      <c r="A25" s="12"/>
      <c r="B25" s="25">
        <v>334.69</v>
      </c>
      <c r="C25" s="20" t="s">
        <v>89</v>
      </c>
      <c r="D25" s="46">
        <v>1380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1380</v>
      </c>
      <c r="O25" s="47">
        <f t="shared" si="1"/>
        <v>0.05370067709549381</v>
      </c>
      <c r="P25" s="9"/>
    </row>
    <row r="26" spans="1:16" ht="15">
      <c r="A26" s="12"/>
      <c r="B26" s="25">
        <v>335.12</v>
      </c>
      <c r="C26" s="20" t="s">
        <v>25</v>
      </c>
      <c r="D26" s="46">
        <v>650210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650210</v>
      </c>
      <c r="O26" s="47">
        <f t="shared" si="1"/>
        <v>25.301969024826835</v>
      </c>
      <c r="P26" s="9"/>
    </row>
    <row r="27" spans="1:16" ht="15">
      <c r="A27" s="12"/>
      <c r="B27" s="25">
        <v>335.14</v>
      </c>
      <c r="C27" s="20" t="s">
        <v>26</v>
      </c>
      <c r="D27" s="46">
        <v>7373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7373</v>
      </c>
      <c r="O27" s="47">
        <f t="shared" si="1"/>
        <v>0.2869094871196202</v>
      </c>
      <c r="P27" s="9"/>
    </row>
    <row r="28" spans="1:16" ht="15">
      <c r="A28" s="12"/>
      <c r="B28" s="25">
        <v>335.15</v>
      </c>
      <c r="C28" s="20" t="s">
        <v>27</v>
      </c>
      <c r="D28" s="46">
        <v>11492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11492</v>
      </c>
      <c r="O28" s="47">
        <f t="shared" si="1"/>
        <v>0.4471943341894311</v>
      </c>
      <c r="P28" s="9"/>
    </row>
    <row r="29" spans="1:16" ht="15">
      <c r="A29" s="12"/>
      <c r="B29" s="25">
        <v>335.18</v>
      </c>
      <c r="C29" s="20" t="s">
        <v>28</v>
      </c>
      <c r="D29" s="46">
        <v>1223249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1223249</v>
      </c>
      <c r="O29" s="47">
        <f t="shared" si="1"/>
        <v>47.60094170752588</v>
      </c>
      <c r="P29" s="9"/>
    </row>
    <row r="30" spans="1:16" ht="15">
      <c r="A30" s="12"/>
      <c r="B30" s="25">
        <v>335.21</v>
      </c>
      <c r="C30" s="20" t="s">
        <v>29</v>
      </c>
      <c r="D30" s="46">
        <v>3820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3820</v>
      </c>
      <c r="O30" s="47">
        <f t="shared" si="1"/>
        <v>0.14864970036578723</v>
      </c>
      <c r="P30" s="9"/>
    </row>
    <row r="31" spans="1:16" ht="15">
      <c r="A31" s="12"/>
      <c r="B31" s="25">
        <v>337.2</v>
      </c>
      <c r="C31" s="20" t="s">
        <v>30</v>
      </c>
      <c r="D31" s="46">
        <v>111751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111751</v>
      </c>
      <c r="O31" s="47">
        <f t="shared" si="1"/>
        <v>4.348626352245311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SUM(D33:D40)</f>
        <v>176200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7007487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7183687</v>
      </c>
      <c r="O32" s="45">
        <f t="shared" si="1"/>
        <v>279.5426492334034</v>
      </c>
      <c r="P32" s="10"/>
    </row>
    <row r="33" spans="1:16" ht="15">
      <c r="A33" s="12"/>
      <c r="B33" s="25">
        <v>341.1</v>
      </c>
      <c r="C33" s="20" t="s">
        <v>66</v>
      </c>
      <c r="D33" s="46">
        <v>2174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2174</v>
      </c>
      <c r="O33" s="47">
        <f t="shared" si="1"/>
        <v>0.08459802319246634</v>
      </c>
      <c r="P33" s="9"/>
    </row>
    <row r="34" spans="1:16" ht="15">
      <c r="A34" s="12"/>
      <c r="B34" s="25">
        <v>341.9</v>
      </c>
      <c r="C34" s="20" t="s">
        <v>39</v>
      </c>
      <c r="D34" s="46">
        <v>17667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17667</v>
      </c>
      <c r="O34" s="47">
        <f t="shared" si="1"/>
        <v>0.6874854074247023</v>
      </c>
      <c r="P34" s="9"/>
    </row>
    <row r="35" spans="1:16" ht="15">
      <c r="A35" s="12"/>
      <c r="B35" s="25">
        <v>342.1</v>
      </c>
      <c r="C35" s="20" t="s">
        <v>40</v>
      </c>
      <c r="D35" s="46">
        <v>3866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3866</v>
      </c>
      <c r="O35" s="47">
        <f t="shared" si="1"/>
        <v>0.150439722935637</v>
      </c>
      <c r="P35" s="9"/>
    </row>
    <row r="36" spans="1:16" ht="15">
      <c r="A36" s="12"/>
      <c r="B36" s="25">
        <v>342.9</v>
      </c>
      <c r="C36" s="20" t="s">
        <v>41</v>
      </c>
      <c r="D36" s="46">
        <v>88476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88476</v>
      </c>
      <c r="O36" s="47">
        <f t="shared" si="1"/>
        <v>3.4429138454354424</v>
      </c>
      <c r="P36" s="9"/>
    </row>
    <row r="37" spans="1:16" ht="15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2582184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2582184</v>
      </c>
      <c r="O37" s="47">
        <f t="shared" si="1"/>
        <v>100.48190520663087</v>
      </c>
      <c r="P37" s="9"/>
    </row>
    <row r="38" spans="1:16" ht="15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3713356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3713356</v>
      </c>
      <c r="O38" s="47">
        <f t="shared" si="1"/>
        <v>144.49980543232937</v>
      </c>
      <c r="P38" s="9"/>
    </row>
    <row r="39" spans="1:16" ht="15">
      <c r="A39" s="12"/>
      <c r="B39" s="25">
        <v>343.7</v>
      </c>
      <c r="C39" s="20" t="s">
        <v>44</v>
      </c>
      <c r="D39" s="46">
        <v>64017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64017</v>
      </c>
      <c r="O39" s="47">
        <f t="shared" si="1"/>
        <v>2.4911277142190054</v>
      </c>
      <c r="P39" s="9"/>
    </row>
    <row r="40" spans="1:16" ht="15">
      <c r="A40" s="12"/>
      <c r="B40" s="25">
        <v>343.9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711947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711947</v>
      </c>
      <c r="O40" s="47">
        <f t="shared" si="1"/>
        <v>27.704373881235895</v>
      </c>
      <c r="P40" s="9"/>
    </row>
    <row r="41" spans="1:16" ht="15.75">
      <c r="A41" s="29" t="s">
        <v>37</v>
      </c>
      <c r="B41" s="30"/>
      <c r="C41" s="31"/>
      <c r="D41" s="32">
        <f aca="true" t="shared" si="9" ref="D41:M41">SUM(D42:D42)</f>
        <v>97124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10957</v>
      </c>
      <c r="M41" s="32">
        <f t="shared" si="9"/>
        <v>0</v>
      </c>
      <c r="N41" s="32">
        <f t="shared" si="8"/>
        <v>108081</v>
      </c>
      <c r="O41" s="45">
        <f t="shared" si="1"/>
        <v>4.205813681998599</v>
      </c>
      <c r="P41" s="10"/>
    </row>
    <row r="42" spans="1:16" ht="15">
      <c r="A42" s="13"/>
      <c r="B42" s="39">
        <v>359</v>
      </c>
      <c r="C42" s="21" t="s">
        <v>48</v>
      </c>
      <c r="D42" s="46">
        <v>97124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10957</v>
      </c>
      <c r="M42" s="46">
        <v>0</v>
      </c>
      <c r="N42" s="46">
        <f aca="true" t="shared" si="10" ref="N42:N52">SUM(D42:M42)</f>
        <v>108081</v>
      </c>
      <c r="O42" s="47">
        <f t="shared" si="1"/>
        <v>4.205813681998599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SUM(D44:D47)</f>
        <v>574275</v>
      </c>
      <c r="E43" s="32">
        <f t="shared" si="11"/>
        <v>152356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450490</v>
      </c>
      <c r="J43" s="32">
        <f t="shared" si="11"/>
        <v>0</v>
      </c>
      <c r="K43" s="32">
        <f t="shared" si="11"/>
        <v>-1496137</v>
      </c>
      <c r="L43" s="32">
        <f t="shared" si="11"/>
        <v>237610</v>
      </c>
      <c r="M43" s="32">
        <f t="shared" si="11"/>
        <v>0</v>
      </c>
      <c r="N43" s="32">
        <f t="shared" si="10"/>
        <v>-81406</v>
      </c>
      <c r="O43" s="45">
        <f t="shared" si="1"/>
        <v>-3.1677951591563547</v>
      </c>
      <c r="P43" s="10"/>
    </row>
    <row r="44" spans="1:16" ht="15">
      <c r="A44" s="12"/>
      <c r="B44" s="25">
        <v>361.1</v>
      </c>
      <c r="C44" s="20" t="s">
        <v>49</v>
      </c>
      <c r="D44" s="46">
        <v>417043</v>
      </c>
      <c r="E44" s="46">
        <v>81059</v>
      </c>
      <c r="F44" s="46">
        <v>0</v>
      </c>
      <c r="G44" s="46">
        <v>0</v>
      </c>
      <c r="H44" s="46">
        <v>0</v>
      </c>
      <c r="I44" s="46">
        <v>450490</v>
      </c>
      <c r="J44" s="46">
        <v>0</v>
      </c>
      <c r="K44" s="46">
        <v>825438</v>
      </c>
      <c r="L44" s="46">
        <v>26777</v>
      </c>
      <c r="M44" s="46">
        <v>0</v>
      </c>
      <c r="N44" s="46">
        <f t="shared" si="10"/>
        <v>1800807</v>
      </c>
      <c r="O44" s="47">
        <f t="shared" si="1"/>
        <v>70.0757646509456</v>
      </c>
      <c r="P44" s="9"/>
    </row>
    <row r="45" spans="1:16" ht="15">
      <c r="A45" s="12"/>
      <c r="B45" s="25">
        <v>361.3</v>
      </c>
      <c r="C45" s="20" t="s">
        <v>50</v>
      </c>
      <c r="D45" s="46">
        <v>12111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-3767722</v>
      </c>
      <c r="L45" s="46">
        <v>0</v>
      </c>
      <c r="M45" s="46">
        <v>0</v>
      </c>
      <c r="N45" s="46">
        <f t="shared" si="10"/>
        <v>-3755611</v>
      </c>
      <c r="O45" s="47">
        <f t="shared" si="1"/>
        <v>-146.14409681687292</v>
      </c>
      <c r="P45" s="9"/>
    </row>
    <row r="46" spans="1:16" ht="15">
      <c r="A46" s="12"/>
      <c r="B46" s="25">
        <v>368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1446147</v>
      </c>
      <c r="L46" s="46">
        <v>0</v>
      </c>
      <c r="M46" s="46">
        <v>0</v>
      </c>
      <c r="N46" s="46">
        <f t="shared" si="10"/>
        <v>1446147</v>
      </c>
      <c r="O46" s="47">
        <f t="shared" si="1"/>
        <v>56.27469063740369</v>
      </c>
      <c r="P46" s="9"/>
    </row>
    <row r="47" spans="1:16" ht="15">
      <c r="A47" s="12"/>
      <c r="B47" s="25">
        <v>369.9</v>
      </c>
      <c r="C47" s="20" t="s">
        <v>52</v>
      </c>
      <c r="D47" s="46">
        <v>145121</v>
      </c>
      <c r="E47" s="46">
        <v>71297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210833</v>
      </c>
      <c r="M47" s="46">
        <v>0</v>
      </c>
      <c r="N47" s="46">
        <f t="shared" si="10"/>
        <v>427251</v>
      </c>
      <c r="O47" s="47">
        <f t="shared" si="1"/>
        <v>16.625846369367267</v>
      </c>
      <c r="P47" s="9"/>
    </row>
    <row r="48" spans="1:16" ht="15.75">
      <c r="A48" s="29" t="s">
        <v>38</v>
      </c>
      <c r="B48" s="30"/>
      <c r="C48" s="31"/>
      <c r="D48" s="32">
        <f aca="true" t="shared" si="12" ref="D48:M48">SUM(D49:D51)</f>
        <v>144000</v>
      </c>
      <c r="E48" s="32">
        <f t="shared" si="12"/>
        <v>815466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394900</v>
      </c>
      <c r="J48" s="32">
        <f t="shared" si="12"/>
        <v>0</v>
      </c>
      <c r="K48" s="32">
        <f t="shared" si="12"/>
        <v>0</v>
      </c>
      <c r="L48" s="32">
        <f t="shared" si="12"/>
        <v>466937</v>
      </c>
      <c r="M48" s="32">
        <f t="shared" si="12"/>
        <v>0</v>
      </c>
      <c r="N48" s="32">
        <f t="shared" si="10"/>
        <v>1821303</v>
      </c>
      <c r="O48" s="45">
        <f t="shared" si="1"/>
        <v>70.87333644641606</v>
      </c>
      <c r="P48" s="9"/>
    </row>
    <row r="49" spans="1:16" ht="15">
      <c r="A49" s="12"/>
      <c r="B49" s="25">
        <v>381</v>
      </c>
      <c r="C49" s="20" t="s">
        <v>53</v>
      </c>
      <c r="D49" s="46">
        <v>0</v>
      </c>
      <c r="E49" s="46">
        <v>815466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208955</v>
      </c>
      <c r="M49" s="46">
        <v>0</v>
      </c>
      <c r="N49" s="46">
        <f t="shared" si="10"/>
        <v>1024421</v>
      </c>
      <c r="O49" s="47">
        <f t="shared" si="1"/>
        <v>39.863841544089034</v>
      </c>
      <c r="P49" s="9"/>
    </row>
    <row r="50" spans="1:16" ht="15">
      <c r="A50" s="12"/>
      <c r="B50" s="25">
        <v>382</v>
      </c>
      <c r="C50" s="20" t="s">
        <v>65</v>
      </c>
      <c r="D50" s="46">
        <v>144000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144000</v>
      </c>
      <c r="O50" s="47">
        <f t="shared" si="1"/>
        <v>5.603548914312398</v>
      </c>
      <c r="P50" s="9"/>
    </row>
    <row r="51" spans="1:16" ht="15.75" thickBot="1">
      <c r="A51" s="12"/>
      <c r="B51" s="25">
        <v>389.6</v>
      </c>
      <c r="C51" s="20" t="s">
        <v>90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394900</v>
      </c>
      <c r="J51" s="46">
        <v>0</v>
      </c>
      <c r="K51" s="46">
        <v>0</v>
      </c>
      <c r="L51" s="46">
        <v>257982</v>
      </c>
      <c r="M51" s="46">
        <v>0</v>
      </c>
      <c r="N51" s="46">
        <f t="shared" si="10"/>
        <v>652882</v>
      </c>
      <c r="O51" s="47">
        <f t="shared" si="1"/>
        <v>25.405945988014633</v>
      </c>
      <c r="P51" s="9"/>
    </row>
    <row r="52" spans="1:119" ht="16.5" thickBot="1">
      <c r="A52" s="14" t="s">
        <v>46</v>
      </c>
      <c r="B52" s="23"/>
      <c r="C52" s="22"/>
      <c r="D52" s="15">
        <f aca="true" t="shared" si="13" ref="D52:M52">SUM(D5,D15,D20,D32,D41,D43,D48)</f>
        <v>16336370</v>
      </c>
      <c r="E52" s="15">
        <f t="shared" si="13"/>
        <v>1652468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8570378</v>
      </c>
      <c r="J52" s="15">
        <f t="shared" si="13"/>
        <v>0</v>
      </c>
      <c r="K52" s="15">
        <f t="shared" si="13"/>
        <v>-1496137</v>
      </c>
      <c r="L52" s="15">
        <f t="shared" si="13"/>
        <v>715504</v>
      </c>
      <c r="M52" s="15">
        <f t="shared" si="13"/>
        <v>0</v>
      </c>
      <c r="N52" s="15">
        <f t="shared" si="10"/>
        <v>25778583</v>
      </c>
      <c r="O52" s="38">
        <f t="shared" si="1"/>
        <v>1003.1357693205697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91</v>
      </c>
      <c r="M54" s="48"/>
      <c r="N54" s="48"/>
      <c r="O54" s="43">
        <v>25698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152</v>
      </c>
      <c r="N4" s="35" t="s">
        <v>9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154</v>
      </c>
      <c r="B5" s="26"/>
      <c r="C5" s="26"/>
      <c r="D5" s="27">
        <f aca="true" t="shared" si="0" ref="D5:N5">SUM(D6:D14)</f>
        <v>14918999</v>
      </c>
      <c r="E5" s="27">
        <f t="shared" si="0"/>
        <v>1036145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15955144</v>
      </c>
      <c r="P5" s="33">
        <f aca="true" t="shared" si="1" ref="P5:P36">(O5/P$64)</f>
        <v>573.4309948246118</v>
      </c>
      <c r="Q5" s="6"/>
    </row>
    <row r="6" spans="1:17" ht="15">
      <c r="A6" s="12"/>
      <c r="B6" s="25">
        <v>311</v>
      </c>
      <c r="C6" s="20" t="s">
        <v>2</v>
      </c>
      <c r="D6" s="46">
        <v>10015254</v>
      </c>
      <c r="E6" s="46">
        <v>1036145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11051399</v>
      </c>
      <c r="P6" s="47">
        <f t="shared" si="1"/>
        <v>397.1894407705578</v>
      </c>
      <c r="Q6" s="9"/>
    </row>
    <row r="7" spans="1:17" ht="15">
      <c r="A7" s="12"/>
      <c r="B7" s="25">
        <v>312.41</v>
      </c>
      <c r="C7" s="20" t="s">
        <v>155</v>
      </c>
      <c r="D7" s="46">
        <v>885741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885741</v>
      </c>
      <c r="P7" s="47">
        <f t="shared" si="1"/>
        <v>31.83370471535365</v>
      </c>
      <c r="Q7" s="9"/>
    </row>
    <row r="8" spans="1:17" ht="15">
      <c r="A8" s="12"/>
      <c r="B8" s="25">
        <v>312.51</v>
      </c>
      <c r="C8" s="20" t="s">
        <v>63</v>
      </c>
      <c r="D8" s="46">
        <v>185590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185590</v>
      </c>
      <c r="P8" s="47">
        <f t="shared" si="1"/>
        <v>6.6701408855664175</v>
      </c>
      <c r="Q8" s="9"/>
    </row>
    <row r="9" spans="1:17" ht="15">
      <c r="A9" s="12"/>
      <c r="B9" s="25">
        <v>312.52</v>
      </c>
      <c r="C9" s="20" t="s">
        <v>93</v>
      </c>
      <c r="D9" s="46">
        <v>247231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247231</v>
      </c>
      <c r="P9" s="47">
        <f t="shared" si="1"/>
        <v>8.885530477285796</v>
      </c>
      <c r="Q9" s="9"/>
    </row>
    <row r="10" spans="1:17" ht="15">
      <c r="A10" s="12"/>
      <c r="B10" s="25">
        <v>314.1</v>
      </c>
      <c r="C10" s="20" t="s">
        <v>11</v>
      </c>
      <c r="D10" s="46">
        <v>2266070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2266070</v>
      </c>
      <c r="P10" s="47">
        <f t="shared" si="1"/>
        <v>81.44299884991375</v>
      </c>
      <c r="Q10" s="9"/>
    </row>
    <row r="11" spans="1:17" ht="15">
      <c r="A11" s="12"/>
      <c r="B11" s="25">
        <v>314.4</v>
      </c>
      <c r="C11" s="20" t="s">
        <v>12</v>
      </c>
      <c r="D11" s="46">
        <v>158696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158696</v>
      </c>
      <c r="P11" s="47">
        <f t="shared" si="1"/>
        <v>5.703565267395055</v>
      </c>
      <c r="Q11" s="9"/>
    </row>
    <row r="12" spans="1:17" ht="15">
      <c r="A12" s="12"/>
      <c r="B12" s="25">
        <v>314.8</v>
      </c>
      <c r="C12" s="20" t="s">
        <v>13</v>
      </c>
      <c r="D12" s="46">
        <v>23535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23535</v>
      </c>
      <c r="P12" s="47">
        <f t="shared" si="1"/>
        <v>0.8458525014376078</v>
      </c>
      <c r="Q12" s="9"/>
    </row>
    <row r="13" spans="1:17" ht="15">
      <c r="A13" s="12"/>
      <c r="B13" s="25">
        <v>315.1</v>
      </c>
      <c r="C13" s="20" t="s">
        <v>156</v>
      </c>
      <c r="D13" s="46">
        <v>965750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965750</v>
      </c>
      <c r="P13" s="47">
        <f t="shared" si="1"/>
        <v>34.709243818286375</v>
      </c>
      <c r="Q13" s="9"/>
    </row>
    <row r="14" spans="1:17" ht="15">
      <c r="A14" s="12"/>
      <c r="B14" s="25">
        <v>316</v>
      </c>
      <c r="C14" s="20" t="s">
        <v>95</v>
      </c>
      <c r="D14" s="46">
        <v>171132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171132</v>
      </c>
      <c r="P14" s="47">
        <f t="shared" si="1"/>
        <v>6.150517538815411</v>
      </c>
      <c r="Q14" s="9"/>
    </row>
    <row r="15" spans="1:17" ht="15.75">
      <c r="A15" s="29" t="s">
        <v>16</v>
      </c>
      <c r="B15" s="30"/>
      <c r="C15" s="31"/>
      <c r="D15" s="32">
        <f aca="true" t="shared" si="3" ref="D15:N15">SUM(D16:D21)</f>
        <v>1892050</v>
      </c>
      <c r="E15" s="32">
        <f t="shared" si="3"/>
        <v>95270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527001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aca="true" t="shared" si="4" ref="O15:O24">SUM(D15:N15)</f>
        <v>2514321</v>
      </c>
      <c r="P15" s="45">
        <f t="shared" si="1"/>
        <v>90.36518832662449</v>
      </c>
      <c r="Q15" s="10"/>
    </row>
    <row r="16" spans="1:17" ht="15">
      <c r="A16" s="12"/>
      <c r="B16" s="25">
        <v>322</v>
      </c>
      <c r="C16" s="20" t="s">
        <v>157</v>
      </c>
      <c r="D16" s="46">
        <v>29922</v>
      </c>
      <c r="E16" s="46">
        <v>0</v>
      </c>
      <c r="F16" s="46">
        <v>0</v>
      </c>
      <c r="G16" s="46">
        <v>0</v>
      </c>
      <c r="H16" s="46">
        <v>0</v>
      </c>
      <c r="I16" s="46">
        <v>489411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519333</v>
      </c>
      <c r="P16" s="47">
        <f t="shared" si="1"/>
        <v>18.66492955721679</v>
      </c>
      <c r="Q16" s="9"/>
    </row>
    <row r="17" spans="1:17" ht="15">
      <c r="A17" s="12"/>
      <c r="B17" s="25">
        <v>323.1</v>
      </c>
      <c r="C17" s="20" t="s">
        <v>17</v>
      </c>
      <c r="D17" s="46">
        <v>1622719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1622719</v>
      </c>
      <c r="P17" s="47">
        <f t="shared" si="1"/>
        <v>58.3208381253594</v>
      </c>
      <c r="Q17" s="9"/>
    </row>
    <row r="18" spans="1:17" ht="15">
      <c r="A18" s="12"/>
      <c r="B18" s="25">
        <v>323.4</v>
      </c>
      <c r="C18" s="20" t="s">
        <v>18</v>
      </c>
      <c r="D18" s="46">
        <v>110963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110963</v>
      </c>
      <c r="P18" s="47">
        <f t="shared" si="1"/>
        <v>3.988031914893617</v>
      </c>
      <c r="Q18" s="9"/>
    </row>
    <row r="19" spans="1:17" ht="15">
      <c r="A19" s="12"/>
      <c r="B19" s="25">
        <v>324.22</v>
      </c>
      <c r="C19" s="20" t="s">
        <v>142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37590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37590</v>
      </c>
      <c r="P19" s="47">
        <f t="shared" si="1"/>
        <v>1.3509919493962048</v>
      </c>
      <c r="Q19" s="9"/>
    </row>
    <row r="20" spans="1:17" ht="15">
      <c r="A20" s="12"/>
      <c r="B20" s="25">
        <v>324.32</v>
      </c>
      <c r="C20" s="20" t="s">
        <v>148</v>
      </c>
      <c r="D20" s="46">
        <v>0</v>
      </c>
      <c r="E20" s="46">
        <v>95270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95270</v>
      </c>
      <c r="P20" s="47">
        <f t="shared" si="1"/>
        <v>3.424022426682001</v>
      </c>
      <c r="Q20" s="9"/>
    </row>
    <row r="21" spans="1:17" ht="15">
      <c r="A21" s="12"/>
      <c r="B21" s="25">
        <v>329.1</v>
      </c>
      <c r="C21" s="20" t="s">
        <v>158</v>
      </c>
      <c r="D21" s="46">
        <v>128446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128446</v>
      </c>
      <c r="P21" s="47">
        <f t="shared" si="1"/>
        <v>4.6163743530764805</v>
      </c>
      <c r="Q21" s="9"/>
    </row>
    <row r="22" spans="1:17" ht="15.75">
      <c r="A22" s="29" t="s">
        <v>159</v>
      </c>
      <c r="B22" s="30"/>
      <c r="C22" s="31"/>
      <c r="D22" s="32">
        <f aca="true" t="shared" si="5" ref="D22:N22">SUM(D23:D35)</f>
        <v>2919018</v>
      </c>
      <c r="E22" s="32">
        <f t="shared" si="5"/>
        <v>286147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3086554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si="4"/>
        <v>6291719</v>
      </c>
      <c r="P22" s="45">
        <f t="shared" si="1"/>
        <v>226.12561098332375</v>
      </c>
      <c r="Q22" s="10"/>
    </row>
    <row r="23" spans="1:17" ht="15">
      <c r="A23" s="12"/>
      <c r="B23" s="25">
        <v>331.1</v>
      </c>
      <c r="C23" s="20" t="s">
        <v>116</v>
      </c>
      <c r="D23" s="46">
        <v>22999</v>
      </c>
      <c r="E23" s="46">
        <v>15302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38301</v>
      </c>
      <c r="P23" s="47">
        <f t="shared" si="1"/>
        <v>1.3765454284071306</v>
      </c>
      <c r="Q23" s="9"/>
    </row>
    <row r="24" spans="1:17" ht="15">
      <c r="A24" s="12"/>
      <c r="B24" s="25">
        <v>331.2</v>
      </c>
      <c r="C24" s="20" t="s">
        <v>20</v>
      </c>
      <c r="D24" s="46">
        <v>0</v>
      </c>
      <c r="E24" s="46">
        <v>131597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131597</v>
      </c>
      <c r="P24" s="47">
        <f t="shared" si="1"/>
        <v>4.7296219091431855</v>
      </c>
      <c r="Q24" s="9"/>
    </row>
    <row r="25" spans="1:17" ht="15">
      <c r="A25" s="12"/>
      <c r="B25" s="25">
        <v>331.34</v>
      </c>
      <c r="C25" s="20" t="s">
        <v>118</v>
      </c>
      <c r="D25" s="46">
        <v>0</v>
      </c>
      <c r="E25" s="46">
        <v>39785</v>
      </c>
      <c r="F25" s="46">
        <v>0</v>
      </c>
      <c r="G25" s="46">
        <v>0</v>
      </c>
      <c r="H25" s="46">
        <v>0</v>
      </c>
      <c r="I25" s="46">
        <v>71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6" ref="O25:O33">SUM(D25:N25)</f>
        <v>39856</v>
      </c>
      <c r="P25" s="47">
        <f t="shared" si="1"/>
        <v>1.4324324324324325</v>
      </c>
      <c r="Q25" s="9"/>
    </row>
    <row r="26" spans="1:17" ht="15">
      <c r="A26" s="12"/>
      <c r="B26" s="25">
        <v>331.35</v>
      </c>
      <c r="C26" s="20" t="s">
        <v>130</v>
      </c>
      <c r="D26" s="46">
        <v>0</v>
      </c>
      <c r="E26" s="46">
        <v>38255</v>
      </c>
      <c r="F26" s="46">
        <v>0</v>
      </c>
      <c r="G26" s="46">
        <v>0</v>
      </c>
      <c r="H26" s="46">
        <v>0</v>
      </c>
      <c r="I26" s="46">
        <v>1226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39481</v>
      </c>
      <c r="P26" s="47">
        <f t="shared" si="1"/>
        <v>1.4189548591144336</v>
      </c>
      <c r="Q26" s="9"/>
    </row>
    <row r="27" spans="1:17" ht="15">
      <c r="A27" s="12"/>
      <c r="B27" s="25">
        <v>331.39</v>
      </c>
      <c r="C27" s="20" t="s">
        <v>71</v>
      </c>
      <c r="D27" s="46">
        <v>0</v>
      </c>
      <c r="E27" s="46">
        <v>61208</v>
      </c>
      <c r="F27" s="46">
        <v>0</v>
      </c>
      <c r="G27" s="46">
        <v>0</v>
      </c>
      <c r="H27" s="46">
        <v>0</v>
      </c>
      <c r="I27" s="46">
        <v>8899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70107</v>
      </c>
      <c r="P27" s="47">
        <f t="shared" si="1"/>
        <v>2.519659286946521</v>
      </c>
      <c r="Q27" s="9"/>
    </row>
    <row r="28" spans="1:17" ht="15">
      <c r="A28" s="12"/>
      <c r="B28" s="25">
        <v>334.9</v>
      </c>
      <c r="C28" s="20" t="s">
        <v>120</v>
      </c>
      <c r="D28" s="46">
        <v>6751</v>
      </c>
      <c r="E28" s="46">
        <v>0</v>
      </c>
      <c r="F28" s="46">
        <v>0</v>
      </c>
      <c r="G28" s="46">
        <v>0</v>
      </c>
      <c r="H28" s="46">
        <v>0</v>
      </c>
      <c r="I28" s="46">
        <v>240000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246751</v>
      </c>
      <c r="P28" s="47">
        <f t="shared" si="1"/>
        <v>8.868279183438759</v>
      </c>
      <c r="Q28" s="9"/>
    </row>
    <row r="29" spans="1:17" ht="15">
      <c r="A29" s="12"/>
      <c r="B29" s="25">
        <v>335.125</v>
      </c>
      <c r="C29" s="20" t="s">
        <v>160</v>
      </c>
      <c r="D29" s="46">
        <v>1067049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1067049</v>
      </c>
      <c r="P29" s="47">
        <f t="shared" si="1"/>
        <v>38.34994968372628</v>
      </c>
      <c r="Q29" s="9"/>
    </row>
    <row r="30" spans="1:17" ht="15">
      <c r="A30" s="12"/>
      <c r="B30" s="25">
        <v>335.14</v>
      </c>
      <c r="C30" s="20" t="s">
        <v>98</v>
      </c>
      <c r="D30" s="46">
        <v>8871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8871</v>
      </c>
      <c r="P30" s="47">
        <f t="shared" si="1"/>
        <v>0.3188254744105808</v>
      </c>
      <c r="Q30" s="9"/>
    </row>
    <row r="31" spans="1:17" ht="15">
      <c r="A31" s="12"/>
      <c r="B31" s="25">
        <v>335.15</v>
      </c>
      <c r="C31" s="20" t="s">
        <v>99</v>
      </c>
      <c r="D31" s="46">
        <v>13037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13037</v>
      </c>
      <c r="P31" s="47">
        <f t="shared" si="1"/>
        <v>0.46855232892466936</v>
      </c>
      <c r="Q31" s="9"/>
    </row>
    <row r="32" spans="1:17" ht="15">
      <c r="A32" s="12"/>
      <c r="B32" s="25">
        <v>335.18</v>
      </c>
      <c r="C32" s="20" t="s">
        <v>161</v>
      </c>
      <c r="D32" s="46">
        <v>1769809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1769809</v>
      </c>
      <c r="P32" s="47">
        <f t="shared" si="1"/>
        <v>63.607281483611274</v>
      </c>
      <c r="Q32" s="9"/>
    </row>
    <row r="33" spans="1:17" ht="15">
      <c r="A33" s="12"/>
      <c r="B33" s="25">
        <v>335.21</v>
      </c>
      <c r="C33" s="20" t="s">
        <v>29</v>
      </c>
      <c r="D33" s="46">
        <v>6741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6741</v>
      </c>
      <c r="P33" s="47">
        <f t="shared" si="1"/>
        <v>0.24227285796434733</v>
      </c>
      <c r="Q33" s="9"/>
    </row>
    <row r="34" spans="1:17" ht="15">
      <c r="A34" s="12"/>
      <c r="B34" s="25">
        <v>335.45</v>
      </c>
      <c r="C34" s="20" t="s">
        <v>162</v>
      </c>
      <c r="D34" s="46">
        <v>23761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23761</v>
      </c>
      <c r="P34" s="47">
        <f t="shared" si="1"/>
        <v>0.8539749856239218</v>
      </c>
      <c r="Q34" s="9"/>
    </row>
    <row r="35" spans="1:17" ht="15">
      <c r="A35" s="12"/>
      <c r="B35" s="25">
        <v>337.3</v>
      </c>
      <c r="C35" s="20" t="s">
        <v>144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2836358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2836358</v>
      </c>
      <c r="P35" s="47">
        <f t="shared" si="1"/>
        <v>101.93926106958021</v>
      </c>
      <c r="Q35" s="9"/>
    </row>
    <row r="36" spans="1:17" ht="15.75">
      <c r="A36" s="29" t="s">
        <v>36</v>
      </c>
      <c r="B36" s="30"/>
      <c r="C36" s="31"/>
      <c r="D36" s="32">
        <f aca="true" t="shared" si="7" ref="D36:N36">SUM(D37:D45)</f>
        <v>501185</v>
      </c>
      <c r="E36" s="32">
        <f t="shared" si="7"/>
        <v>20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9893780</v>
      </c>
      <c r="J36" s="32">
        <f t="shared" si="7"/>
        <v>2953342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13348327</v>
      </c>
      <c r="P36" s="45">
        <f t="shared" si="1"/>
        <v>479.74148217366303</v>
      </c>
      <c r="Q36" s="10"/>
    </row>
    <row r="37" spans="1:17" ht="15">
      <c r="A37" s="12"/>
      <c r="B37" s="25">
        <v>341.2</v>
      </c>
      <c r="C37" s="20" t="s">
        <v>132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2953342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8" ref="O37:O45">SUM(D37:N37)</f>
        <v>2953342</v>
      </c>
      <c r="P37" s="47">
        <f aca="true" t="shared" si="9" ref="P37:P62">(O37/P$64)</f>
        <v>106.14368890166763</v>
      </c>
      <c r="Q37" s="9"/>
    </row>
    <row r="38" spans="1:17" ht="15">
      <c r="A38" s="12"/>
      <c r="B38" s="25">
        <v>341.9</v>
      </c>
      <c r="C38" s="20" t="s">
        <v>133</v>
      </c>
      <c r="D38" s="46">
        <v>3415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3415</v>
      </c>
      <c r="P38" s="47">
        <f t="shared" si="9"/>
        <v>0.1227357676825762</v>
      </c>
      <c r="Q38" s="9"/>
    </row>
    <row r="39" spans="1:17" ht="15">
      <c r="A39" s="12"/>
      <c r="B39" s="25">
        <v>342.1</v>
      </c>
      <c r="C39" s="20" t="s">
        <v>40</v>
      </c>
      <c r="D39" s="46">
        <v>316758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316758</v>
      </c>
      <c r="P39" s="47">
        <f t="shared" si="9"/>
        <v>11.384344450833813</v>
      </c>
      <c r="Q39" s="9"/>
    </row>
    <row r="40" spans="1:17" ht="15">
      <c r="A40" s="12"/>
      <c r="B40" s="25">
        <v>342.5</v>
      </c>
      <c r="C40" s="20" t="s">
        <v>134</v>
      </c>
      <c r="D40" s="46">
        <v>4025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4025</v>
      </c>
      <c r="P40" s="47">
        <f t="shared" si="9"/>
        <v>0.144659286946521</v>
      </c>
      <c r="Q40" s="9"/>
    </row>
    <row r="41" spans="1:17" ht="15">
      <c r="A41" s="12"/>
      <c r="B41" s="25">
        <v>343.4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3612804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3612804</v>
      </c>
      <c r="P41" s="47">
        <f t="shared" si="9"/>
        <v>129.84488211615871</v>
      </c>
      <c r="Q41" s="9"/>
    </row>
    <row r="42" spans="1:17" ht="15">
      <c r="A42" s="12"/>
      <c r="B42" s="25">
        <v>343.5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5103545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5103545</v>
      </c>
      <c r="P42" s="47">
        <f t="shared" si="9"/>
        <v>183.42240511788384</v>
      </c>
      <c r="Q42" s="9"/>
    </row>
    <row r="43" spans="1:17" ht="15">
      <c r="A43" s="12"/>
      <c r="B43" s="25">
        <v>343.7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1177431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1177431</v>
      </c>
      <c r="P43" s="47">
        <f t="shared" si="9"/>
        <v>42.31710034502588</v>
      </c>
      <c r="Q43" s="9"/>
    </row>
    <row r="44" spans="1:17" ht="15">
      <c r="A44" s="12"/>
      <c r="B44" s="25">
        <v>343.9</v>
      </c>
      <c r="C44" s="20" t="s">
        <v>45</v>
      </c>
      <c r="D44" s="46">
        <v>176987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176987</v>
      </c>
      <c r="P44" s="47">
        <f t="shared" si="9"/>
        <v>6.360947383553767</v>
      </c>
      <c r="Q44" s="9"/>
    </row>
    <row r="45" spans="1:17" ht="15">
      <c r="A45" s="12"/>
      <c r="B45" s="25">
        <v>347.4</v>
      </c>
      <c r="C45" s="20" t="s">
        <v>135</v>
      </c>
      <c r="D45" s="46">
        <v>0</v>
      </c>
      <c r="E45" s="46">
        <v>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20</v>
      </c>
      <c r="P45" s="47">
        <f t="shared" si="9"/>
        <v>0.000718803910293272</v>
      </c>
      <c r="Q45" s="9"/>
    </row>
    <row r="46" spans="1:17" ht="15.75">
      <c r="A46" s="29" t="s">
        <v>37</v>
      </c>
      <c r="B46" s="30"/>
      <c r="C46" s="31"/>
      <c r="D46" s="32">
        <f aca="true" t="shared" si="10" ref="D46:N46">SUM(D47:D48)</f>
        <v>164717</v>
      </c>
      <c r="E46" s="32">
        <f t="shared" si="10"/>
        <v>3302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10"/>
        <v>0</v>
      </c>
      <c r="O46" s="32">
        <f>SUM(D46:N46)</f>
        <v>168019</v>
      </c>
      <c r="P46" s="45">
        <f t="shared" si="9"/>
        <v>6.038635710178263</v>
      </c>
      <c r="Q46" s="10"/>
    </row>
    <row r="47" spans="1:17" ht="15">
      <c r="A47" s="13"/>
      <c r="B47" s="39">
        <v>354</v>
      </c>
      <c r="C47" s="21" t="s">
        <v>121</v>
      </c>
      <c r="D47" s="46">
        <v>140570</v>
      </c>
      <c r="E47" s="46">
        <v>3302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143872</v>
      </c>
      <c r="P47" s="47">
        <f t="shared" si="9"/>
        <v>5.170787809085682</v>
      </c>
      <c r="Q47" s="9"/>
    </row>
    <row r="48" spans="1:17" ht="15">
      <c r="A48" s="13"/>
      <c r="B48" s="39">
        <v>359</v>
      </c>
      <c r="C48" s="21" t="s">
        <v>48</v>
      </c>
      <c r="D48" s="46">
        <v>24147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24147</v>
      </c>
      <c r="P48" s="47">
        <f t="shared" si="9"/>
        <v>0.8678479010925819</v>
      </c>
      <c r="Q48" s="9"/>
    </row>
    <row r="49" spans="1:17" ht="15.75">
      <c r="A49" s="29" t="s">
        <v>3</v>
      </c>
      <c r="B49" s="30"/>
      <c r="C49" s="31"/>
      <c r="D49" s="32">
        <f aca="true" t="shared" si="11" ref="D49:N49">SUM(D50:D57)</f>
        <v>567695</v>
      </c>
      <c r="E49" s="32">
        <f t="shared" si="11"/>
        <v>7933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10152</v>
      </c>
      <c r="J49" s="32">
        <f t="shared" si="11"/>
        <v>1647</v>
      </c>
      <c r="K49" s="32">
        <f t="shared" si="11"/>
        <v>12686455</v>
      </c>
      <c r="L49" s="32">
        <f t="shared" si="11"/>
        <v>0</v>
      </c>
      <c r="M49" s="32">
        <f t="shared" si="11"/>
        <v>0</v>
      </c>
      <c r="N49" s="32">
        <f t="shared" si="11"/>
        <v>0</v>
      </c>
      <c r="O49" s="32">
        <f>SUM(D49:N49)</f>
        <v>13273882</v>
      </c>
      <c r="P49" s="45">
        <f t="shared" si="9"/>
        <v>477.0659143185739</v>
      </c>
      <c r="Q49" s="10"/>
    </row>
    <row r="50" spans="1:17" ht="15">
      <c r="A50" s="12"/>
      <c r="B50" s="25">
        <v>361.1</v>
      </c>
      <c r="C50" s="20" t="s">
        <v>49</v>
      </c>
      <c r="D50" s="46">
        <v>26620</v>
      </c>
      <c r="E50" s="46">
        <v>5481</v>
      </c>
      <c r="F50" s="46">
        <v>0</v>
      </c>
      <c r="G50" s="46">
        <v>0</v>
      </c>
      <c r="H50" s="46">
        <v>0</v>
      </c>
      <c r="I50" s="46">
        <v>12340</v>
      </c>
      <c r="J50" s="46">
        <v>1647</v>
      </c>
      <c r="K50" s="46">
        <v>925517</v>
      </c>
      <c r="L50" s="46">
        <v>0</v>
      </c>
      <c r="M50" s="46">
        <v>0</v>
      </c>
      <c r="N50" s="46">
        <v>0</v>
      </c>
      <c r="O50" s="46">
        <f>SUM(D50:N50)</f>
        <v>971605</v>
      </c>
      <c r="P50" s="47">
        <f t="shared" si="9"/>
        <v>34.919673663024724</v>
      </c>
      <c r="Q50" s="9"/>
    </row>
    <row r="51" spans="1:17" ht="15">
      <c r="A51" s="12"/>
      <c r="B51" s="25">
        <v>361.3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9332216</v>
      </c>
      <c r="L51" s="46">
        <v>0</v>
      </c>
      <c r="M51" s="46">
        <v>0</v>
      </c>
      <c r="N51" s="46">
        <v>0</v>
      </c>
      <c r="O51" s="46">
        <f aca="true" t="shared" si="12" ref="O51:O57">SUM(D51:N51)</f>
        <v>9332216</v>
      </c>
      <c r="P51" s="47">
        <f t="shared" si="9"/>
        <v>335.40166762507187</v>
      </c>
      <c r="Q51" s="9"/>
    </row>
    <row r="52" spans="1:17" ht="15">
      <c r="A52" s="12"/>
      <c r="B52" s="25">
        <v>362</v>
      </c>
      <c r="C52" s="20" t="s">
        <v>123</v>
      </c>
      <c r="D52" s="46">
        <v>64416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64416</v>
      </c>
      <c r="P52" s="47">
        <f t="shared" si="9"/>
        <v>2.3151236342725703</v>
      </c>
      <c r="Q52" s="9"/>
    </row>
    <row r="53" spans="1:17" ht="15">
      <c r="A53" s="12"/>
      <c r="B53" s="25">
        <v>364</v>
      </c>
      <c r="C53" s="20" t="s">
        <v>124</v>
      </c>
      <c r="D53" s="46">
        <v>227607</v>
      </c>
      <c r="E53" s="46">
        <v>0</v>
      </c>
      <c r="F53" s="46">
        <v>0</v>
      </c>
      <c r="G53" s="46">
        <v>0</v>
      </c>
      <c r="H53" s="46">
        <v>0</v>
      </c>
      <c r="I53" s="46">
        <v>-6787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220820</v>
      </c>
      <c r="P53" s="47">
        <f t="shared" si="9"/>
        <v>7.936313973548016</v>
      </c>
      <c r="Q53" s="9"/>
    </row>
    <row r="54" spans="1:17" ht="15">
      <c r="A54" s="12"/>
      <c r="B54" s="25">
        <v>365</v>
      </c>
      <c r="C54" s="20" t="s">
        <v>104</v>
      </c>
      <c r="D54" s="46">
        <v>8310</v>
      </c>
      <c r="E54" s="46">
        <v>0</v>
      </c>
      <c r="F54" s="46">
        <v>0</v>
      </c>
      <c r="G54" s="46">
        <v>0</v>
      </c>
      <c r="H54" s="46">
        <v>0</v>
      </c>
      <c r="I54" s="46">
        <v>4599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12909</v>
      </c>
      <c r="P54" s="47">
        <f t="shared" si="9"/>
        <v>0.4639519838987924</v>
      </c>
      <c r="Q54" s="9"/>
    </row>
    <row r="55" spans="1:17" ht="15">
      <c r="A55" s="12"/>
      <c r="B55" s="25">
        <v>366</v>
      </c>
      <c r="C55" s="20" t="s">
        <v>149</v>
      </c>
      <c r="D55" s="46">
        <v>150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150</v>
      </c>
      <c r="P55" s="47">
        <f t="shared" si="9"/>
        <v>0.00539102932719954</v>
      </c>
      <c r="Q55" s="9"/>
    </row>
    <row r="56" spans="1:17" ht="15">
      <c r="A56" s="12"/>
      <c r="B56" s="25">
        <v>368</v>
      </c>
      <c r="C56" s="20" t="s">
        <v>51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2428722</v>
      </c>
      <c r="L56" s="46">
        <v>0</v>
      </c>
      <c r="M56" s="46">
        <v>0</v>
      </c>
      <c r="N56" s="46">
        <v>0</v>
      </c>
      <c r="O56" s="46">
        <f t="shared" si="12"/>
        <v>2428722</v>
      </c>
      <c r="P56" s="47">
        <f t="shared" si="9"/>
        <v>87.2887435307648</v>
      </c>
      <c r="Q56" s="9"/>
    </row>
    <row r="57" spans="1:17" ht="15">
      <c r="A57" s="12"/>
      <c r="B57" s="25">
        <v>369.9</v>
      </c>
      <c r="C57" s="20" t="s">
        <v>52</v>
      </c>
      <c r="D57" s="46">
        <v>240592</v>
      </c>
      <c r="E57" s="46">
        <v>2452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243044</v>
      </c>
      <c r="P57" s="47">
        <f t="shared" si="9"/>
        <v>8.7350488786659</v>
      </c>
      <c r="Q57" s="9"/>
    </row>
    <row r="58" spans="1:17" ht="15.75">
      <c r="A58" s="29" t="s">
        <v>38</v>
      </c>
      <c r="B58" s="30"/>
      <c r="C58" s="31"/>
      <c r="D58" s="32">
        <f aca="true" t="shared" si="13" ref="D58:N58">SUM(D59:D61)</f>
        <v>679456</v>
      </c>
      <c r="E58" s="32">
        <f t="shared" si="13"/>
        <v>1450098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872783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3"/>
        <v>0</v>
      </c>
      <c r="O58" s="32">
        <f>SUM(D58:N58)</f>
        <v>3002337</v>
      </c>
      <c r="P58" s="45">
        <f t="shared" si="9"/>
        <v>107.90457878090857</v>
      </c>
      <c r="Q58" s="9"/>
    </row>
    <row r="59" spans="1:17" ht="15">
      <c r="A59" s="12"/>
      <c r="B59" s="25">
        <v>381</v>
      </c>
      <c r="C59" s="20" t="s">
        <v>53</v>
      </c>
      <c r="D59" s="46">
        <v>200456</v>
      </c>
      <c r="E59" s="46">
        <v>1450098</v>
      </c>
      <c r="F59" s="46">
        <v>0</v>
      </c>
      <c r="G59" s="46">
        <v>0</v>
      </c>
      <c r="H59" s="46">
        <v>0</v>
      </c>
      <c r="I59" s="46">
        <v>84161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1734715</v>
      </c>
      <c r="P59" s="47">
        <f t="shared" si="9"/>
        <v>62.345996262219664</v>
      </c>
      <c r="Q59" s="9"/>
    </row>
    <row r="60" spans="1:17" ht="15">
      <c r="A60" s="12"/>
      <c r="B60" s="25">
        <v>382</v>
      </c>
      <c r="C60" s="20" t="s">
        <v>65</v>
      </c>
      <c r="D60" s="46">
        <v>479000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479000</v>
      </c>
      <c r="P60" s="47">
        <f t="shared" si="9"/>
        <v>17.215353651523863</v>
      </c>
      <c r="Q60" s="9"/>
    </row>
    <row r="61" spans="1:17" ht="15.75" thickBot="1">
      <c r="A61" s="12"/>
      <c r="B61" s="25">
        <v>389.8</v>
      </c>
      <c r="C61" s="20" t="s">
        <v>55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788622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788622</v>
      </c>
      <c r="P61" s="47">
        <f t="shared" si="9"/>
        <v>28.34322886716504</v>
      </c>
      <c r="Q61" s="9"/>
    </row>
    <row r="62" spans="1:120" ht="16.5" thickBot="1">
      <c r="A62" s="14" t="s">
        <v>46</v>
      </c>
      <c r="B62" s="23"/>
      <c r="C62" s="22"/>
      <c r="D62" s="15">
        <f aca="true" t="shared" si="14" ref="D62:N62">SUM(D5,D15,D22,D36,D46,D49,D58)</f>
        <v>21643120</v>
      </c>
      <c r="E62" s="15">
        <f t="shared" si="14"/>
        <v>2878915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14390270</v>
      </c>
      <c r="J62" s="15">
        <f t="shared" si="14"/>
        <v>2954989</v>
      </c>
      <c r="K62" s="15">
        <f t="shared" si="14"/>
        <v>12686455</v>
      </c>
      <c r="L62" s="15">
        <f t="shared" si="14"/>
        <v>0</v>
      </c>
      <c r="M62" s="15">
        <f t="shared" si="14"/>
        <v>0</v>
      </c>
      <c r="N62" s="15">
        <f t="shared" si="14"/>
        <v>0</v>
      </c>
      <c r="O62" s="15">
        <f>SUM(D62:N62)</f>
        <v>54553749</v>
      </c>
      <c r="P62" s="38">
        <f t="shared" si="9"/>
        <v>1960.672405117884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6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6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150</v>
      </c>
      <c r="N64" s="48"/>
      <c r="O64" s="48"/>
      <c r="P64" s="43">
        <v>27824</v>
      </c>
    </row>
    <row r="65" spans="1:16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sheetProtection/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14006841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895847</v>
      </c>
      <c r="N5" s="28">
        <f>SUM(D5:M5)</f>
        <v>14902688</v>
      </c>
      <c r="O5" s="33">
        <f aca="true" t="shared" si="1" ref="O5:O36">(N5/O$64)</f>
        <v>533.2673012237888</v>
      </c>
      <c r="P5" s="6"/>
    </row>
    <row r="6" spans="1:16" ht="15">
      <c r="A6" s="12"/>
      <c r="B6" s="25">
        <v>311</v>
      </c>
      <c r="C6" s="20" t="s">
        <v>2</v>
      </c>
      <c r="D6" s="46">
        <v>9298488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895847</v>
      </c>
      <c r="N6" s="46">
        <f>SUM(D6:M6)</f>
        <v>10194335</v>
      </c>
      <c r="O6" s="47">
        <f t="shared" si="1"/>
        <v>364.78691047019254</v>
      </c>
      <c r="P6" s="9"/>
    </row>
    <row r="7" spans="1:16" ht="15">
      <c r="A7" s="12"/>
      <c r="B7" s="25">
        <v>312.41</v>
      </c>
      <c r="C7" s="20" t="s">
        <v>110</v>
      </c>
      <c r="D7" s="46">
        <v>851693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851693</v>
      </c>
      <c r="O7" s="47">
        <f t="shared" si="1"/>
        <v>30.476383024404207</v>
      </c>
      <c r="P7" s="9"/>
    </row>
    <row r="8" spans="1:16" ht="15">
      <c r="A8" s="12"/>
      <c r="B8" s="25">
        <v>312.51</v>
      </c>
      <c r="C8" s="20" t="s">
        <v>63</v>
      </c>
      <c r="D8" s="46">
        <v>140547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140547</v>
      </c>
      <c r="O8" s="47">
        <f t="shared" si="1"/>
        <v>5.029234953123882</v>
      </c>
      <c r="P8" s="9"/>
    </row>
    <row r="9" spans="1:16" ht="15">
      <c r="A9" s="12"/>
      <c r="B9" s="25">
        <v>312.52</v>
      </c>
      <c r="C9" s="20" t="s">
        <v>93</v>
      </c>
      <c r="D9" s="46">
        <v>244109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244109</v>
      </c>
      <c r="O9" s="47">
        <f t="shared" si="1"/>
        <v>8.735024690474486</v>
      </c>
      <c r="P9" s="9"/>
    </row>
    <row r="10" spans="1:16" ht="15">
      <c r="A10" s="12"/>
      <c r="B10" s="25">
        <v>314.1</v>
      </c>
      <c r="C10" s="20" t="s">
        <v>11</v>
      </c>
      <c r="D10" s="46">
        <v>2217116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2217116</v>
      </c>
      <c r="O10" s="47">
        <f t="shared" si="1"/>
        <v>79.33571888642382</v>
      </c>
      <c r="P10" s="9"/>
    </row>
    <row r="11" spans="1:16" ht="15">
      <c r="A11" s="12"/>
      <c r="B11" s="25">
        <v>314.4</v>
      </c>
      <c r="C11" s="20" t="s">
        <v>12</v>
      </c>
      <c r="D11" s="46">
        <v>137115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137115</v>
      </c>
      <c r="O11" s="47">
        <f t="shared" si="1"/>
        <v>4.906426680025764</v>
      </c>
      <c r="P11" s="9"/>
    </row>
    <row r="12" spans="1:16" ht="15">
      <c r="A12" s="12"/>
      <c r="B12" s="25">
        <v>314.8</v>
      </c>
      <c r="C12" s="20" t="s">
        <v>13</v>
      </c>
      <c r="D12" s="46">
        <v>22512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22512</v>
      </c>
      <c r="O12" s="47">
        <f t="shared" si="1"/>
        <v>0.8055535675946468</v>
      </c>
      <c r="P12" s="9"/>
    </row>
    <row r="13" spans="1:16" ht="15">
      <c r="A13" s="12"/>
      <c r="B13" s="25">
        <v>315</v>
      </c>
      <c r="C13" s="20" t="s">
        <v>94</v>
      </c>
      <c r="D13" s="46">
        <v>928923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928923</v>
      </c>
      <c r="O13" s="47">
        <f t="shared" si="1"/>
        <v>33.23992700207543</v>
      </c>
      <c r="P13" s="9"/>
    </row>
    <row r="14" spans="1:16" ht="15">
      <c r="A14" s="12"/>
      <c r="B14" s="25">
        <v>316</v>
      </c>
      <c r="C14" s="20" t="s">
        <v>95</v>
      </c>
      <c r="D14" s="46">
        <v>166338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166338</v>
      </c>
      <c r="O14" s="47">
        <f t="shared" si="1"/>
        <v>5.952121949473986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SUM(D16:D21)</f>
        <v>2567418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47102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7">SUM(D15:M15)</f>
        <v>2614520</v>
      </c>
      <c r="O15" s="45">
        <f t="shared" si="1"/>
        <v>93.55614399198454</v>
      </c>
      <c r="P15" s="10"/>
    </row>
    <row r="16" spans="1:16" ht="15">
      <c r="A16" s="12"/>
      <c r="B16" s="25">
        <v>322</v>
      </c>
      <c r="C16" s="20" t="s">
        <v>0</v>
      </c>
      <c r="D16" s="46">
        <v>776164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776164</v>
      </c>
      <c r="O16" s="47">
        <f t="shared" si="1"/>
        <v>27.773706433836686</v>
      </c>
      <c r="P16" s="9"/>
    </row>
    <row r="17" spans="1:16" ht="15">
      <c r="A17" s="12"/>
      <c r="B17" s="25">
        <v>323.1</v>
      </c>
      <c r="C17" s="20" t="s">
        <v>17</v>
      </c>
      <c r="D17" s="46">
        <v>1534123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1534123</v>
      </c>
      <c r="O17" s="47">
        <f t="shared" si="1"/>
        <v>54.89597795748944</v>
      </c>
      <c r="P17" s="9"/>
    </row>
    <row r="18" spans="1:16" ht="15">
      <c r="A18" s="12"/>
      <c r="B18" s="25">
        <v>323.4</v>
      </c>
      <c r="C18" s="20" t="s">
        <v>18</v>
      </c>
      <c r="D18" s="46">
        <v>102889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102889</v>
      </c>
      <c r="O18" s="47">
        <f t="shared" si="1"/>
        <v>3.6817075789021683</v>
      </c>
      <c r="P18" s="9"/>
    </row>
    <row r="19" spans="1:16" ht="15">
      <c r="A19" s="12"/>
      <c r="B19" s="25">
        <v>324.21</v>
      </c>
      <c r="C19" s="20" t="s">
        <v>141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45352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45352</v>
      </c>
      <c r="O19" s="47">
        <f t="shared" si="1"/>
        <v>1.622844056394475</v>
      </c>
      <c r="P19" s="9"/>
    </row>
    <row r="20" spans="1:16" ht="15">
      <c r="A20" s="12"/>
      <c r="B20" s="25">
        <v>324.22</v>
      </c>
      <c r="C20" s="20" t="s">
        <v>142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1750</v>
      </c>
      <c r="O20" s="47">
        <f t="shared" si="1"/>
        <v>0.06262076862520576</v>
      </c>
      <c r="P20" s="9"/>
    </row>
    <row r="21" spans="1:16" ht="15">
      <c r="A21" s="12"/>
      <c r="B21" s="25">
        <v>329</v>
      </c>
      <c r="C21" s="20" t="s">
        <v>19</v>
      </c>
      <c r="D21" s="46">
        <v>154242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154242</v>
      </c>
      <c r="O21" s="47">
        <f t="shared" si="1"/>
        <v>5.519287196736563</v>
      </c>
      <c r="P21" s="9"/>
    </row>
    <row r="22" spans="1:16" ht="15.75">
      <c r="A22" s="29" t="s">
        <v>21</v>
      </c>
      <c r="B22" s="30"/>
      <c r="C22" s="31"/>
      <c r="D22" s="32">
        <f aca="true" t="shared" si="5" ref="D22:M22">SUM(D23:D36)</f>
        <v>2678798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408177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3086975</v>
      </c>
      <c r="O22" s="45">
        <f t="shared" si="1"/>
        <v>110.46214127245402</v>
      </c>
      <c r="P22" s="10"/>
    </row>
    <row r="23" spans="1:16" ht="15">
      <c r="A23" s="12"/>
      <c r="B23" s="25">
        <v>331.2</v>
      </c>
      <c r="C23" s="20" t="s">
        <v>20</v>
      </c>
      <c r="D23" s="46">
        <v>5432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5432</v>
      </c>
      <c r="O23" s="47">
        <f t="shared" si="1"/>
        <v>0.19437486581263866</v>
      </c>
      <c r="P23" s="9"/>
    </row>
    <row r="24" spans="1:16" ht="15">
      <c r="A24" s="12"/>
      <c r="B24" s="25">
        <v>331.35</v>
      </c>
      <c r="C24" s="20" t="s">
        <v>130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37968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37968</v>
      </c>
      <c r="O24" s="47">
        <f t="shared" si="1"/>
        <v>1.358620196092464</v>
      </c>
      <c r="P24" s="9"/>
    </row>
    <row r="25" spans="1:16" ht="15">
      <c r="A25" s="12"/>
      <c r="B25" s="25">
        <v>331.39</v>
      </c>
      <c r="C25" s="20" t="s">
        <v>71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13092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13092</v>
      </c>
      <c r="O25" s="47">
        <f t="shared" si="1"/>
        <v>0.46847491590925355</v>
      </c>
      <c r="P25" s="9"/>
    </row>
    <row r="26" spans="1:16" ht="15">
      <c r="A26" s="12"/>
      <c r="B26" s="25">
        <v>331.62</v>
      </c>
      <c r="C26" s="20" t="s">
        <v>143</v>
      </c>
      <c r="D26" s="46">
        <v>84410</v>
      </c>
      <c r="E26" s="46">
        <v>0</v>
      </c>
      <c r="F26" s="46">
        <v>0</v>
      </c>
      <c r="G26" s="46">
        <v>0</v>
      </c>
      <c r="H26" s="46">
        <v>0</v>
      </c>
      <c r="I26" s="46">
        <v>300295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384705</v>
      </c>
      <c r="O26" s="47">
        <f t="shared" si="1"/>
        <v>13.766013025119873</v>
      </c>
      <c r="P26" s="9"/>
    </row>
    <row r="27" spans="1:16" ht="15">
      <c r="A27" s="12"/>
      <c r="B27" s="25">
        <v>334.2</v>
      </c>
      <c r="C27" s="20" t="s">
        <v>22</v>
      </c>
      <c r="D27" s="46">
        <v>42942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42942</v>
      </c>
      <c r="O27" s="47">
        <f t="shared" si="1"/>
        <v>1.5366063121734774</v>
      </c>
      <c r="P27" s="9"/>
    </row>
    <row r="28" spans="1:16" ht="15">
      <c r="A28" s="12"/>
      <c r="B28" s="25">
        <v>335.12</v>
      </c>
      <c r="C28" s="20" t="s">
        <v>97</v>
      </c>
      <c r="D28" s="46">
        <v>895558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895558</v>
      </c>
      <c r="O28" s="47">
        <f t="shared" si="1"/>
        <v>32.046017319115435</v>
      </c>
      <c r="P28" s="9"/>
    </row>
    <row r="29" spans="1:16" ht="15">
      <c r="A29" s="12"/>
      <c r="B29" s="25">
        <v>335.14</v>
      </c>
      <c r="C29" s="20" t="s">
        <v>98</v>
      </c>
      <c r="D29" s="46">
        <v>8322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8322</v>
      </c>
      <c r="O29" s="47">
        <f t="shared" si="1"/>
        <v>0.2977885922851213</v>
      </c>
      <c r="P29" s="9"/>
    </row>
    <row r="30" spans="1:16" ht="15">
      <c r="A30" s="12"/>
      <c r="B30" s="25">
        <v>335.15</v>
      </c>
      <c r="C30" s="20" t="s">
        <v>99</v>
      </c>
      <c r="D30" s="46">
        <v>13996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13996</v>
      </c>
      <c r="O30" s="47">
        <f t="shared" si="1"/>
        <v>0.500823015816217</v>
      </c>
      <c r="P30" s="9"/>
    </row>
    <row r="31" spans="1:16" ht="15">
      <c r="A31" s="12"/>
      <c r="B31" s="25">
        <v>335.18</v>
      </c>
      <c r="C31" s="20" t="s">
        <v>100</v>
      </c>
      <c r="D31" s="46">
        <v>1557760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1557760</v>
      </c>
      <c r="O31" s="47">
        <f t="shared" si="1"/>
        <v>55.74178773348601</v>
      </c>
      <c r="P31" s="9"/>
    </row>
    <row r="32" spans="1:16" ht="15">
      <c r="A32" s="12"/>
      <c r="B32" s="25">
        <v>335.21</v>
      </c>
      <c r="C32" s="20" t="s">
        <v>29</v>
      </c>
      <c r="D32" s="46">
        <v>5756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5756</v>
      </c>
      <c r="O32" s="47">
        <f t="shared" si="1"/>
        <v>0.20596865383239105</v>
      </c>
      <c r="P32" s="9"/>
    </row>
    <row r="33" spans="1:16" ht="15">
      <c r="A33" s="12"/>
      <c r="B33" s="25">
        <v>335.49</v>
      </c>
      <c r="C33" s="20" t="s">
        <v>131</v>
      </c>
      <c r="D33" s="46">
        <v>24149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24149</v>
      </c>
      <c r="O33" s="47">
        <f t="shared" si="1"/>
        <v>0.8641308237314821</v>
      </c>
      <c r="P33" s="9"/>
    </row>
    <row r="34" spans="1:16" ht="15">
      <c r="A34" s="12"/>
      <c r="B34" s="25">
        <v>337.2</v>
      </c>
      <c r="C34" s="20" t="s">
        <v>30</v>
      </c>
      <c r="D34" s="46">
        <v>40473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40473</v>
      </c>
      <c r="O34" s="47">
        <f t="shared" si="1"/>
        <v>1.4482573534674015</v>
      </c>
      <c r="P34" s="9"/>
    </row>
    <row r="35" spans="1:16" ht="15">
      <c r="A35" s="12"/>
      <c r="B35" s="25">
        <v>337.3</v>
      </c>
      <c r="C35" s="20" t="s">
        <v>144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47484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47484</v>
      </c>
      <c r="O35" s="47">
        <f t="shared" si="1"/>
        <v>1.6991340442281544</v>
      </c>
      <c r="P35" s="9"/>
    </row>
    <row r="36" spans="1:16" ht="15">
      <c r="A36" s="12"/>
      <c r="B36" s="25">
        <v>337.9</v>
      </c>
      <c r="C36" s="20" t="s">
        <v>145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9338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9338</v>
      </c>
      <c r="O36" s="47">
        <f t="shared" si="1"/>
        <v>0.3341444213840979</v>
      </c>
      <c r="P36" s="9"/>
    </row>
    <row r="37" spans="1:16" ht="15.75">
      <c r="A37" s="29" t="s">
        <v>36</v>
      </c>
      <c r="B37" s="30"/>
      <c r="C37" s="31"/>
      <c r="D37" s="32">
        <f aca="true" t="shared" si="7" ref="D37:M37">SUM(D38:D46)</f>
        <v>463602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9406076</v>
      </c>
      <c r="J37" s="32">
        <f t="shared" si="7"/>
        <v>2878231</v>
      </c>
      <c r="K37" s="32">
        <f t="shared" si="7"/>
        <v>0</v>
      </c>
      <c r="L37" s="32">
        <f t="shared" si="7"/>
        <v>0</v>
      </c>
      <c r="M37" s="32">
        <f t="shared" si="7"/>
        <v>6140</v>
      </c>
      <c r="N37" s="32">
        <f>SUM(D37:M37)</f>
        <v>12754049</v>
      </c>
      <c r="O37" s="45">
        <f aca="true" t="shared" si="8" ref="O37:O62">(N37/O$64)</f>
        <v>456.38191512202104</v>
      </c>
      <c r="P37" s="10"/>
    </row>
    <row r="38" spans="1:16" ht="15">
      <c r="A38" s="12"/>
      <c r="B38" s="25">
        <v>341.2</v>
      </c>
      <c r="C38" s="20" t="s">
        <v>132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2878231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2878231</v>
      </c>
      <c r="O38" s="47">
        <f t="shared" si="8"/>
        <v>102.99259285765405</v>
      </c>
      <c r="P38" s="9"/>
    </row>
    <row r="39" spans="1:16" ht="15">
      <c r="A39" s="12"/>
      <c r="B39" s="25">
        <v>341.9</v>
      </c>
      <c r="C39" s="20" t="s">
        <v>133</v>
      </c>
      <c r="D39" s="46">
        <v>2289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2289</v>
      </c>
      <c r="O39" s="47">
        <f t="shared" si="8"/>
        <v>0.08190796536176913</v>
      </c>
      <c r="P39" s="9"/>
    </row>
    <row r="40" spans="1:16" ht="15">
      <c r="A40" s="12"/>
      <c r="B40" s="25">
        <v>342.1</v>
      </c>
      <c r="C40" s="20" t="s">
        <v>40</v>
      </c>
      <c r="D40" s="46">
        <v>286161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286161</v>
      </c>
      <c r="O40" s="47">
        <f t="shared" si="8"/>
        <v>10.239783868890003</v>
      </c>
      <c r="P40" s="9"/>
    </row>
    <row r="41" spans="1:16" ht="15">
      <c r="A41" s="12"/>
      <c r="B41" s="25">
        <v>342.5</v>
      </c>
      <c r="C41" s="20" t="s">
        <v>134</v>
      </c>
      <c r="D41" s="46">
        <v>3900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3900</v>
      </c>
      <c r="O41" s="47">
        <f t="shared" si="8"/>
        <v>0.13955485579331567</v>
      </c>
      <c r="P41" s="9"/>
    </row>
    <row r="42" spans="1:16" ht="15">
      <c r="A42" s="12"/>
      <c r="B42" s="25">
        <v>343.4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3367856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3367856</v>
      </c>
      <c r="O42" s="47">
        <f t="shared" si="8"/>
        <v>120.51298933657769</v>
      </c>
      <c r="P42" s="9"/>
    </row>
    <row r="43" spans="1:16" ht="15">
      <c r="A43" s="12"/>
      <c r="B43" s="25">
        <v>343.5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4520544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4520544</v>
      </c>
      <c r="O43" s="47">
        <f t="shared" si="8"/>
        <v>161.7599656480355</v>
      </c>
      <c r="P43" s="9"/>
    </row>
    <row r="44" spans="1:16" ht="15">
      <c r="A44" s="12"/>
      <c r="B44" s="25">
        <v>343.7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1517676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1517676</v>
      </c>
      <c r="O44" s="47">
        <f t="shared" si="8"/>
        <v>54.30745008230158</v>
      </c>
      <c r="P44" s="9"/>
    </row>
    <row r="45" spans="1:16" ht="15">
      <c r="A45" s="12"/>
      <c r="B45" s="25">
        <v>343.9</v>
      </c>
      <c r="C45" s="20" t="s">
        <v>45</v>
      </c>
      <c r="D45" s="46">
        <v>171252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171252</v>
      </c>
      <c r="O45" s="47">
        <f t="shared" si="8"/>
        <v>6.127961067773564</v>
      </c>
      <c r="P45" s="9"/>
    </row>
    <row r="46" spans="1:16" ht="15">
      <c r="A46" s="12"/>
      <c r="B46" s="25">
        <v>347.4</v>
      </c>
      <c r="C46" s="20" t="s">
        <v>135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6140</v>
      </c>
      <c r="N46" s="46">
        <f t="shared" si="9"/>
        <v>6140</v>
      </c>
      <c r="O46" s="47">
        <f t="shared" si="8"/>
        <v>0.21970943963357906</v>
      </c>
      <c r="P46" s="9"/>
    </row>
    <row r="47" spans="1:16" ht="15.75">
      <c r="A47" s="29" t="s">
        <v>37</v>
      </c>
      <c r="B47" s="30"/>
      <c r="C47" s="31"/>
      <c r="D47" s="32">
        <f aca="true" t="shared" si="10" ref="D47:M47">SUM(D48:D48)</f>
        <v>35426</v>
      </c>
      <c r="E47" s="32">
        <f t="shared" si="10"/>
        <v>3701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39127</v>
      </c>
      <c r="O47" s="45">
        <f t="shared" si="8"/>
        <v>1.4000930365705289</v>
      </c>
      <c r="P47" s="10"/>
    </row>
    <row r="48" spans="1:16" ht="15">
      <c r="A48" s="13"/>
      <c r="B48" s="39">
        <v>354</v>
      </c>
      <c r="C48" s="21" t="s">
        <v>121</v>
      </c>
      <c r="D48" s="46">
        <v>35426</v>
      </c>
      <c r="E48" s="46">
        <v>3701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39127</v>
      </c>
      <c r="O48" s="47">
        <f t="shared" si="8"/>
        <v>1.4000930365705289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SUM(D50:D57)</f>
        <v>472620</v>
      </c>
      <c r="E49" s="32">
        <f t="shared" si="11"/>
        <v>52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100281</v>
      </c>
      <c r="J49" s="32">
        <f t="shared" si="11"/>
        <v>1406</v>
      </c>
      <c r="K49" s="32">
        <f t="shared" si="11"/>
        <v>7371610</v>
      </c>
      <c r="L49" s="32">
        <f t="shared" si="11"/>
        <v>0</v>
      </c>
      <c r="M49" s="32">
        <f t="shared" si="11"/>
        <v>6325</v>
      </c>
      <c r="N49" s="32">
        <f>SUM(D49:M49)</f>
        <v>7952294</v>
      </c>
      <c r="O49" s="45">
        <f t="shared" si="8"/>
        <v>284.559292922064</v>
      </c>
      <c r="P49" s="10"/>
    </row>
    <row r="50" spans="1:16" ht="15">
      <c r="A50" s="12"/>
      <c r="B50" s="25">
        <v>361.1</v>
      </c>
      <c r="C50" s="20" t="s">
        <v>49</v>
      </c>
      <c r="D50" s="46">
        <v>273315</v>
      </c>
      <c r="E50" s="46">
        <v>52</v>
      </c>
      <c r="F50" s="46">
        <v>0</v>
      </c>
      <c r="G50" s="46">
        <v>0</v>
      </c>
      <c r="H50" s="46">
        <v>0</v>
      </c>
      <c r="I50" s="46">
        <v>91070</v>
      </c>
      <c r="J50" s="46">
        <v>1406</v>
      </c>
      <c r="K50" s="46">
        <v>0</v>
      </c>
      <c r="L50" s="46">
        <v>0</v>
      </c>
      <c r="M50" s="46">
        <v>6325</v>
      </c>
      <c r="N50" s="46">
        <f>SUM(D50:M50)</f>
        <v>372168</v>
      </c>
      <c r="O50" s="47">
        <f t="shared" si="8"/>
        <v>13.3173978386889</v>
      </c>
      <c r="P50" s="9"/>
    </row>
    <row r="51" spans="1:16" ht="15">
      <c r="A51" s="12"/>
      <c r="B51" s="25">
        <v>361.2</v>
      </c>
      <c r="C51" s="20" t="s">
        <v>136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903061</v>
      </c>
      <c r="L51" s="46">
        <v>0</v>
      </c>
      <c r="M51" s="46">
        <v>0</v>
      </c>
      <c r="N51" s="46">
        <f aca="true" t="shared" si="12" ref="N51:N57">SUM(D51:M51)</f>
        <v>903061</v>
      </c>
      <c r="O51" s="47">
        <f t="shared" si="8"/>
        <v>32.31449939168396</v>
      </c>
      <c r="P51" s="9"/>
    </row>
    <row r="52" spans="1:16" ht="15">
      <c r="A52" s="12"/>
      <c r="B52" s="25">
        <v>361.3</v>
      </c>
      <c r="C52" s="20" t="s">
        <v>50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4091418</v>
      </c>
      <c r="L52" s="46">
        <v>0</v>
      </c>
      <c r="M52" s="46">
        <v>0</v>
      </c>
      <c r="N52" s="46">
        <f t="shared" si="12"/>
        <v>4091418</v>
      </c>
      <c r="O52" s="47">
        <f t="shared" si="8"/>
        <v>146.40442281542977</v>
      </c>
      <c r="P52" s="9"/>
    </row>
    <row r="53" spans="1:16" ht="15">
      <c r="A53" s="12"/>
      <c r="B53" s="25">
        <v>362</v>
      </c>
      <c r="C53" s="20" t="s">
        <v>123</v>
      </c>
      <c r="D53" s="46">
        <v>61757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61757</v>
      </c>
      <c r="O53" s="47">
        <f t="shared" si="8"/>
        <v>2.2098690331353326</v>
      </c>
      <c r="P53" s="9"/>
    </row>
    <row r="54" spans="1:16" ht="15">
      <c r="A54" s="12"/>
      <c r="B54" s="25">
        <v>364</v>
      </c>
      <c r="C54" s="20" t="s">
        <v>124</v>
      </c>
      <c r="D54" s="46">
        <v>73057</v>
      </c>
      <c r="E54" s="46">
        <v>0</v>
      </c>
      <c r="F54" s="46">
        <v>0</v>
      </c>
      <c r="G54" s="46">
        <v>0</v>
      </c>
      <c r="H54" s="46">
        <v>0</v>
      </c>
      <c r="I54" s="46">
        <v>-46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73011</v>
      </c>
      <c r="O54" s="47">
        <f t="shared" si="8"/>
        <v>2.612574250339941</v>
      </c>
      <c r="P54" s="9"/>
    </row>
    <row r="55" spans="1:16" ht="15">
      <c r="A55" s="12"/>
      <c r="B55" s="25">
        <v>365</v>
      </c>
      <c r="C55" s="20" t="s">
        <v>104</v>
      </c>
      <c r="D55" s="46">
        <v>1742</v>
      </c>
      <c r="E55" s="46">
        <v>0</v>
      </c>
      <c r="F55" s="46">
        <v>0</v>
      </c>
      <c r="G55" s="46">
        <v>0</v>
      </c>
      <c r="H55" s="46">
        <v>0</v>
      </c>
      <c r="I55" s="46">
        <v>737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2479</v>
      </c>
      <c r="O55" s="47">
        <f t="shared" si="8"/>
        <v>0.08870679166964861</v>
      </c>
      <c r="P55" s="9"/>
    </row>
    <row r="56" spans="1:16" ht="15">
      <c r="A56" s="12"/>
      <c r="B56" s="25">
        <v>368</v>
      </c>
      <c r="C56" s="20" t="s">
        <v>51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2377131</v>
      </c>
      <c r="L56" s="46">
        <v>0</v>
      </c>
      <c r="M56" s="46">
        <v>0</v>
      </c>
      <c r="N56" s="46">
        <f t="shared" si="12"/>
        <v>2377131</v>
      </c>
      <c r="O56" s="47">
        <f t="shared" si="8"/>
        <v>85.06158305303084</v>
      </c>
      <c r="P56" s="9"/>
    </row>
    <row r="57" spans="1:16" ht="15">
      <c r="A57" s="12"/>
      <c r="B57" s="25">
        <v>369.9</v>
      </c>
      <c r="C57" s="20" t="s">
        <v>52</v>
      </c>
      <c r="D57" s="46">
        <v>62749</v>
      </c>
      <c r="E57" s="46">
        <v>0</v>
      </c>
      <c r="F57" s="46">
        <v>0</v>
      </c>
      <c r="G57" s="46">
        <v>0</v>
      </c>
      <c r="H57" s="46">
        <v>0</v>
      </c>
      <c r="I57" s="46">
        <v>8520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71269</v>
      </c>
      <c r="O57" s="47">
        <f t="shared" si="8"/>
        <v>2.550239748085594</v>
      </c>
      <c r="P57" s="9"/>
    </row>
    <row r="58" spans="1:16" ht="15.75">
      <c r="A58" s="29" t="s">
        <v>38</v>
      </c>
      <c r="B58" s="30"/>
      <c r="C58" s="31"/>
      <c r="D58" s="32">
        <f aca="true" t="shared" si="13" ref="D58:M58">SUM(D59:D61)</f>
        <v>396000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1146672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1218215</v>
      </c>
      <c r="N58" s="32">
        <f>SUM(D58:M58)</f>
        <v>2760887</v>
      </c>
      <c r="O58" s="45">
        <f t="shared" si="8"/>
        <v>98.79363772990767</v>
      </c>
      <c r="P58" s="9"/>
    </row>
    <row r="59" spans="1:16" ht="15">
      <c r="A59" s="12"/>
      <c r="B59" s="25">
        <v>381</v>
      </c>
      <c r="C59" s="20" t="s">
        <v>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1218215</v>
      </c>
      <c r="N59" s="46">
        <f>SUM(D59:M59)</f>
        <v>1218215</v>
      </c>
      <c r="O59" s="47">
        <f t="shared" si="8"/>
        <v>43.591748371860014</v>
      </c>
      <c r="P59" s="9"/>
    </row>
    <row r="60" spans="1:16" ht="15">
      <c r="A60" s="12"/>
      <c r="B60" s="25">
        <v>382</v>
      </c>
      <c r="C60" s="20" t="s">
        <v>65</v>
      </c>
      <c r="D60" s="46">
        <v>396000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396000</v>
      </c>
      <c r="O60" s="47">
        <f t="shared" si="8"/>
        <v>14.17018535747513</v>
      </c>
      <c r="P60" s="9"/>
    </row>
    <row r="61" spans="1:16" ht="15.75" thickBot="1">
      <c r="A61" s="12"/>
      <c r="B61" s="25">
        <v>389.8</v>
      </c>
      <c r="C61" s="20" t="s">
        <v>138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1146672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1146672</v>
      </c>
      <c r="O61" s="47">
        <f t="shared" si="8"/>
        <v>41.03170400057253</v>
      </c>
      <c r="P61" s="9"/>
    </row>
    <row r="62" spans="1:119" ht="16.5" thickBot="1">
      <c r="A62" s="14" t="s">
        <v>46</v>
      </c>
      <c r="B62" s="23"/>
      <c r="C62" s="22"/>
      <c r="D62" s="15">
        <f aca="true" t="shared" si="14" ref="D62:M62">SUM(D5,D15,D22,D37,D47,D49,D58)</f>
        <v>20620705</v>
      </c>
      <c r="E62" s="15">
        <f t="shared" si="14"/>
        <v>3753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11108308</v>
      </c>
      <c r="J62" s="15">
        <f t="shared" si="14"/>
        <v>2879637</v>
      </c>
      <c r="K62" s="15">
        <f t="shared" si="14"/>
        <v>7371610</v>
      </c>
      <c r="L62" s="15">
        <f t="shared" si="14"/>
        <v>0</v>
      </c>
      <c r="M62" s="15">
        <f t="shared" si="14"/>
        <v>2126527</v>
      </c>
      <c r="N62" s="15">
        <f>SUM(D62:M62)</f>
        <v>44110540</v>
      </c>
      <c r="O62" s="38">
        <f t="shared" si="8"/>
        <v>1578.4205252987906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146</v>
      </c>
      <c r="M64" s="48"/>
      <c r="N64" s="48"/>
      <c r="O64" s="43">
        <v>27946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13587075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800584</v>
      </c>
      <c r="N5" s="28">
        <f>SUM(D5:M5)</f>
        <v>14387659</v>
      </c>
      <c r="O5" s="33">
        <f aca="true" t="shared" si="1" ref="O5:O36">(N5/O$60)</f>
        <v>526.615387430914</v>
      </c>
      <c r="P5" s="6"/>
    </row>
    <row r="6" spans="1:16" ht="15">
      <c r="A6" s="12"/>
      <c r="B6" s="25">
        <v>311</v>
      </c>
      <c r="C6" s="20" t="s">
        <v>2</v>
      </c>
      <c r="D6" s="46">
        <v>8759176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800584</v>
      </c>
      <c r="N6" s="46">
        <f>SUM(D6:M6)</f>
        <v>9559760</v>
      </c>
      <c r="O6" s="47">
        <f t="shared" si="1"/>
        <v>349.90520112733793</v>
      </c>
      <c r="P6" s="9"/>
    </row>
    <row r="7" spans="1:16" ht="15">
      <c r="A7" s="12"/>
      <c r="B7" s="25">
        <v>312.41</v>
      </c>
      <c r="C7" s="20" t="s">
        <v>110</v>
      </c>
      <c r="D7" s="46">
        <v>907055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907055</v>
      </c>
      <c r="O7" s="47">
        <f t="shared" si="1"/>
        <v>33.19991947586106</v>
      </c>
      <c r="P7" s="9"/>
    </row>
    <row r="8" spans="1:16" ht="15">
      <c r="A8" s="12"/>
      <c r="B8" s="25">
        <v>312.51</v>
      </c>
      <c r="C8" s="20" t="s">
        <v>63</v>
      </c>
      <c r="D8" s="46">
        <v>155266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155266</v>
      </c>
      <c r="O8" s="47">
        <f t="shared" si="1"/>
        <v>5.683027707624172</v>
      </c>
      <c r="P8" s="9"/>
    </row>
    <row r="9" spans="1:16" ht="15">
      <c r="A9" s="12"/>
      <c r="B9" s="25">
        <v>312.52</v>
      </c>
      <c r="C9" s="20" t="s">
        <v>93</v>
      </c>
      <c r="D9" s="46">
        <v>229301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229301</v>
      </c>
      <c r="O9" s="47">
        <f t="shared" si="1"/>
        <v>8.392847992386809</v>
      </c>
      <c r="P9" s="9"/>
    </row>
    <row r="10" spans="1:16" ht="15">
      <c r="A10" s="12"/>
      <c r="B10" s="25">
        <v>314.1</v>
      </c>
      <c r="C10" s="20" t="s">
        <v>11</v>
      </c>
      <c r="D10" s="46">
        <v>2209944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2209944</v>
      </c>
      <c r="O10" s="47">
        <f t="shared" si="1"/>
        <v>80.88810804875371</v>
      </c>
      <c r="P10" s="9"/>
    </row>
    <row r="11" spans="1:16" ht="15">
      <c r="A11" s="12"/>
      <c r="B11" s="25">
        <v>314.4</v>
      </c>
      <c r="C11" s="20" t="s">
        <v>12</v>
      </c>
      <c r="D11" s="46">
        <v>140256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140256</v>
      </c>
      <c r="O11" s="47">
        <f t="shared" si="1"/>
        <v>5.133633468760294</v>
      </c>
      <c r="P11" s="9"/>
    </row>
    <row r="12" spans="1:16" ht="15">
      <c r="A12" s="12"/>
      <c r="B12" s="25">
        <v>314.8</v>
      </c>
      <c r="C12" s="20" t="s">
        <v>13</v>
      </c>
      <c r="D12" s="46">
        <v>26364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26364</v>
      </c>
      <c r="O12" s="47">
        <f t="shared" si="1"/>
        <v>0.9649719995607774</v>
      </c>
      <c r="P12" s="9"/>
    </row>
    <row r="13" spans="1:16" ht="15">
      <c r="A13" s="12"/>
      <c r="B13" s="25">
        <v>315</v>
      </c>
      <c r="C13" s="20" t="s">
        <v>94</v>
      </c>
      <c r="D13" s="46">
        <v>906799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906799</v>
      </c>
      <c r="O13" s="47">
        <f t="shared" si="1"/>
        <v>33.190549394238865</v>
      </c>
      <c r="P13" s="9"/>
    </row>
    <row r="14" spans="1:16" ht="15">
      <c r="A14" s="12"/>
      <c r="B14" s="25">
        <v>316</v>
      </c>
      <c r="C14" s="20" t="s">
        <v>95</v>
      </c>
      <c r="D14" s="46">
        <v>252914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252914</v>
      </c>
      <c r="O14" s="47">
        <f t="shared" si="1"/>
        <v>9.257128216390322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SUM(D16:D19)</f>
        <v>2504656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4">SUM(D15:M15)</f>
        <v>2504656</v>
      </c>
      <c r="O15" s="45">
        <f t="shared" si="1"/>
        <v>91.67512170125545</v>
      </c>
      <c r="P15" s="10"/>
    </row>
    <row r="16" spans="1:16" ht="15">
      <c r="A16" s="12"/>
      <c r="B16" s="25">
        <v>322</v>
      </c>
      <c r="C16" s="20" t="s">
        <v>0</v>
      </c>
      <c r="D16" s="46">
        <v>807388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807388</v>
      </c>
      <c r="O16" s="47">
        <f t="shared" si="1"/>
        <v>29.55191976867611</v>
      </c>
      <c r="P16" s="9"/>
    </row>
    <row r="17" spans="1:16" ht="15">
      <c r="A17" s="12"/>
      <c r="B17" s="25">
        <v>323.1</v>
      </c>
      <c r="C17" s="20" t="s">
        <v>17</v>
      </c>
      <c r="D17" s="46">
        <v>1587048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1587048</v>
      </c>
      <c r="O17" s="47">
        <f t="shared" si="1"/>
        <v>58.08894257164818</v>
      </c>
      <c r="P17" s="9"/>
    </row>
    <row r="18" spans="1:16" ht="15">
      <c r="A18" s="12"/>
      <c r="B18" s="25">
        <v>323.4</v>
      </c>
      <c r="C18" s="20" t="s">
        <v>18</v>
      </c>
      <c r="D18" s="46">
        <v>86070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86070</v>
      </c>
      <c r="O18" s="47">
        <f t="shared" si="1"/>
        <v>3.15032392664983</v>
      </c>
      <c r="P18" s="9"/>
    </row>
    <row r="19" spans="1:16" ht="15">
      <c r="A19" s="12"/>
      <c r="B19" s="25">
        <v>329</v>
      </c>
      <c r="C19" s="20" t="s">
        <v>19</v>
      </c>
      <c r="D19" s="46">
        <v>24150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24150</v>
      </c>
      <c r="O19" s="47">
        <f t="shared" si="1"/>
        <v>0.883935434281322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SUM(D21:D31)</f>
        <v>2764708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105645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2870353</v>
      </c>
      <c r="O20" s="45">
        <f t="shared" si="1"/>
        <v>105.06031990044288</v>
      </c>
      <c r="P20" s="10"/>
    </row>
    <row r="21" spans="1:16" ht="15">
      <c r="A21" s="12"/>
      <c r="B21" s="25">
        <v>331.2</v>
      </c>
      <c r="C21" s="20" t="s">
        <v>20</v>
      </c>
      <c r="D21" s="46">
        <v>10622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10622</v>
      </c>
      <c r="O21" s="47">
        <f t="shared" si="1"/>
        <v>0.3887851835584349</v>
      </c>
      <c r="P21" s="9"/>
    </row>
    <row r="22" spans="1:16" ht="15">
      <c r="A22" s="12"/>
      <c r="B22" s="25">
        <v>331.35</v>
      </c>
      <c r="C22" s="20" t="s">
        <v>130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66015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66015</v>
      </c>
      <c r="O22" s="47">
        <f t="shared" si="1"/>
        <v>2.416273196442297</v>
      </c>
      <c r="P22" s="9"/>
    </row>
    <row r="23" spans="1:16" ht="15">
      <c r="A23" s="12"/>
      <c r="B23" s="25">
        <v>331.9</v>
      </c>
      <c r="C23" s="20" t="s">
        <v>119</v>
      </c>
      <c r="D23" s="46">
        <v>42134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42134</v>
      </c>
      <c r="O23" s="47">
        <f t="shared" si="1"/>
        <v>1.5421836682405476</v>
      </c>
      <c r="P23" s="9"/>
    </row>
    <row r="24" spans="1:16" ht="15">
      <c r="A24" s="12"/>
      <c r="B24" s="25">
        <v>334.35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39630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39630</v>
      </c>
      <c r="O24" s="47">
        <f t="shared" si="1"/>
        <v>1.450532557373449</v>
      </c>
      <c r="P24" s="9"/>
    </row>
    <row r="25" spans="1:16" ht="15">
      <c r="A25" s="12"/>
      <c r="B25" s="25">
        <v>334.9</v>
      </c>
      <c r="C25" s="20" t="s">
        <v>120</v>
      </c>
      <c r="D25" s="46">
        <v>55000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55000</v>
      </c>
      <c r="O25" s="47">
        <f t="shared" si="1"/>
        <v>2.0131034735185387</v>
      </c>
      <c r="P25" s="9"/>
    </row>
    <row r="26" spans="1:16" ht="15">
      <c r="A26" s="12"/>
      <c r="B26" s="25">
        <v>335.12</v>
      </c>
      <c r="C26" s="20" t="s">
        <v>97</v>
      </c>
      <c r="D26" s="46">
        <v>982855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982855</v>
      </c>
      <c r="O26" s="47">
        <f t="shared" si="1"/>
        <v>35.974342081182975</v>
      </c>
      <c r="P26" s="9"/>
    </row>
    <row r="27" spans="1:16" ht="15">
      <c r="A27" s="12"/>
      <c r="B27" s="25">
        <v>335.14</v>
      </c>
      <c r="C27" s="20" t="s">
        <v>98</v>
      </c>
      <c r="D27" s="46">
        <v>8926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8926</v>
      </c>
      <c r="O27" s="47">
        <f t="shared" si="1"/>
        <v>0.3267083928113905</v>
      </c>
      <c r="P27" s="9"/>
    </row>
    <row r="28" spans="1:16" ht="15">
      <c r="A28" s="12"/>
      <c r="B28" s="25">
        <v>335.15</v>
      </c>
      <c r="C28" s="20" t="s">
        <v>99</v>
      </c>
      <c r="D28" s="46">
        <v>12351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12351</v>
      </c>
      <c r="O28" s="47">
        <f t="shared" si="1"/>
        <v>0.4520698363895904</v>
      </c>
      <c r="P28" s="9"/>
    </row>
    <row r="29" spans="1:16" ht="15">
      <c r="A29" s="12"/>
      <c r="B29" s="25">
        <v>335.18</v>
      </c>
      <c r="C29" s="20" t="s">
        <v>100</v>
      </c>
      <c r="D29" s="46">
        <v>1626160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1626160</v>
      </c>
      <c r="O29" s="47">
        <f t="shared" si="1"/>
        <v>59.52051535448922</v>
      </c>
      <c r="P29" s="9"/>
    </row>
    <row r="30" spans="1:16" ht="15">
      <c r="A30" s="12"/>
      <c r="B30" s="25">
        <v>335.21</v>
      </c>
      <c r="C30" s="20" t="s">
        <v>29</v>
      </c>
      <c r="D30" s="46">
        <v>4786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4786</v>
      </c>
      <c r="O30" s="47">
        <f t="shared" si="1"/>
        <v>0.1751766040774496</v>
      </c>
      <c r="P30" s="9"/>
    </row>
    <row r="31" spans="1:16" ht="15">
      <c r="A31" s="12"/>
      <c r="B31" s="25">
        <v>335.49</v>
      </c>
      <c r="C31" s="20" t="s">
        <v>131</v>
      </c>
      <c r="D31" s="46">
        <v>21874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21874</v>
      </c>
      <c r="O31" s="47">
        <f t="shared" si="1"/>
        <v>0.8006295523589912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SUM(D33:D41)</f>
        <v>494382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8704111</v>
      </c>
      <c r="J32" s="32">
        <f t="shared" si="7"/>
        <v>2695744</v>
      </c>
      <c r="K32" s="32">
        <f t="shared" si="7"/>
        <v>0</v>
      </c>
      <c r="L32" s="32">
        <f t="shared" si="7"/>
        <v>0</v>
      </c>
      <c r="M32" s="32">
        <f t="shared" si="7"/>
        <v>10890</v>
      </c>
      <c r="N32" s="32">
        <f>SUM(D32:M32)</f>
        <v>11905127</v>
      </c>
      <c r="O32" s="45">
        <f t="shared" si="1"/>
        <v>435.7500457523517</v>
      </c>
      <c r="P32" s="10"/>
    </row>
    <row r="33" spans="1:16" ht="15">
      <c r="A33" s="12"/>
      <c r="B33" s="25">
        <v>341.2</v>
      </c>
      <c r="C33" s="20" t="s">
        <v>132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2695744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2695744</v>
      </c>
      <c r="O33" s="47">
        <f t="shared" si="1"/>
        <v>98.6693020021229</v>
      </c>
      <c r="P33" s="9"/>
    </row>
    <row r="34" spans="1:16" ht="15">
      <c r="A34" s="12"/>
      <c r="B34" s="25">
        <v>341.9</v>
      </c>
      <c r="C34" s="20" t="s">
        <v>133</v>
      </c>
      <c r="D34" s="46">
        <v>4564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4564</v>
      </c>
      <c r="O34" s="47">
        <f t="shared" si="1"/>
        <v>0.167050986420702</v>
      </c>
      <c r="P34" s="9"/>
    </row>
    <row r="35" spans="1:16" ht="15">
      <c r="A35" s="12"/>
      <c r="B35" s="25">
        <v>342.1</v>
      </c>
      <c r="C35" s="20" t="s">
        <v>40</v>
      </c>
      <c r="D35" s="46">
        <v>323606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323606</v>
      </c>
      <c r="O35" s="47">
        <f t="shared" si="1"/>
        <v>11.844588411844368</v>
      </c>
      <c r="P35" s="9"/>
    </row>
    <row r="36" spans="1:16" ht="15">
      <c r="A36" s="12"/>
      <c r="B36" s="25">
        <v>342.5</v>
      </c>
      <c r="C36" s="20" t="s">
        <v>134</v>
      </c>
      <c r="D36" s="46">
        <v>5150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5150</v>
      </c>
      <c r="O36" s="47">
        <f t="shared" si="1"/>
        <v>0.18849968888400864</v>
      </c>
      <c r="P36" s="9"/>
    </row>
    <row r="37" spans="1:16" ht="15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2875388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2875388</v>
      </c>
      <c r="O37" s="47">
        <f aca="true" t="shared" si="9" ref="O37:O58">(N37/O$60)</f>
        <v>105.24461037297317</v>
      </c>
      <c r="P37" s="9"/>
    </row>
    <row r="38" spans="1:16" ht="15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4716016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4716016</v>
      </c>
      <c r="O38" s="47">
        <f t="shared" si="9"/>
        <v>172.61505801398192</v>
      </c>
      <c r="P38" s="9"/>
    </row>
    <row r="39" spans="1:16" ht="15">
      <c r="A39" s="12"/>
      <c r="B39" s="25">
        <v>343.7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1112707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1112707</v>
      </c>
      <c r="O39" s="47">
        <f t="shared" si="9"/>
        <v>40.72716957651623</v>
      </c>
      <c r="P39" s="9"/>
    </row>
    <row r="40" spans="1:16" ht="15">
      <c r="A40" s="12"/>
      <c r="B40" s="25">
        <v>343.9</v>
      </c>
      <c r="C40" s="20" t="s">
        <v>45</v>
      </c>
      <c r="D40" s="46">
        <v>161062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161062</v>
      </c>
      <c r="O40" s="47">
        <f t="shared" si="9"/>
        <v>5.89517221185169</v>
      </c>
      <c r="P40" s="9"/>
    </row>
    <row r="41" spans="1:16" ht="15">
      <c r="A41" s="12"/>
      <c r="B41" s="25">
        <v>347.4</v>
      </c>
      <c r="C41" s="20" t="s">
        <v>135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10890</v>
      </c>
      <c r="N41" s="46">
        <f t="shared" si="8"/>
        <v>10890</v>
      </c>
      <c r="O41" s="47">
        <f t="shared" si="9"/>
        <v>0.39859448775667067</v>
      </c>
      <c r="P41" s="9"/>
    </row>
    <row r="42" spans="1:16" ht="15.75">
      <c r="A42" s="29" t="s">
        <v>37</v>
      </c>
      <c r="B42" s="30"/>
      <c r="C42" s="31"/>
      <c r="D42" s="32">
        <f aca="true" t="shared" si="10" ref="D42:M42">SUM(D43:D43)</f>
        <v>32148</v>
      </c>
      <c r="E42" s="32">
        <f t="shared" si="10"/>
        <v>2963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35111</v>
      </c>
      <c r="O42" s="45">
        <f t="shared" si="9"/>
        <v>1.2851286556128985</v>
      </c>
      <c r="P42" s="10"/>
    </row>
    <row r="43" spans="1:16" ht="15">
      <c r="A43" s="13"/>
      <c r="B43" s="39">
        <v>354</v>
      </c>
      <c r="C43" s="21" t="s">
        <v>121</v>
      </c>
      <c r="D43" s="46">
        <v>32148</v>
      </c>
      <c r="E43" s="46">
        <v>2963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35111</v>
      </c>
      <c r="O43" s="47">
        <f t="shared" si="9"/>
        <v>1.2851286556128985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SUM(D45:D52)</f>
        <v>603550</v>
      </c>
      <c r="E44" s="32">
        <f t="shared" si="11"/>
        <v>50</v>
      </c>
      <c r="F44" s="32">
        <f t="shared" si="11"/>
        <v>0</v>
      </c>
      <c r="G44" s="32">
        <f t="shared" si="11"/>
        <v>0</v>
      </c>
      <c r="H44" s="32">
        <f t="shared" si="11"/>
        <v>33</v>
      </c>
      <c r="I44" s="32">
        <f t="shared" si="11"/>
        <v>121465</v>
      </c>
      <c r="J44" s="32">
        <f t="shared" si="11"/>
        <v>1337</v>
      </c>
      <c r="K44" s="32">
        <f t="shared" si="11"/>
        <v>4144150</v>
      </c>
      <c r="L44" s="32">
        <f t="shared" si="11"/>
        <v>0</v>
      </c>
      <c r="M44" s="32">
        <f t="shared" si="11"/>
        <v>7067</v>
      </c>
      <c r="N44" s="32">
        <f>SUM(D44:M44)</f>
        <v>4877652</v>
      </c>
      <c r="O44" s="45">
        <f t="shared" si="9"/>
        <v>178.53123970572088</v>
      </c>
      <c r="P44" s="10"/>
    </row>
    <row r="45" spans="1:16" ht="15">
      <c r="A45" s="12"/>
      <c r="B45" s="25">
        <v>361.1</v>
      </c>
      <c r="C45" s="20" t="s">
        <v>49</v>
      </c>
      <c r="D45" s="46">
        <v>337067</v>
      </c>
      <c r="E45" s="46">
        <v>50</v>
      </c>
      <c r="F45" s="46">
        <v>0</v>
      </c>
      <c r="G45" s="46">
        <v>0</v>
      </c>
      <c r="H45" s="46">
        <v>33</v>
      </c>
      <c r="I45" s="46">
        <v>118625</v>
      </c>
      <c r="J45" s="46">
        <v>1337</v>
      </c>
      <c r="K45" s="46">
        <v>0</v>
      </c>
      <c r="L45" s="46">
        <v>0</v>
      </c>
      <c r="M45" s="46">
        <v>6929</v>
      </c>
      <c r="N45" s="46">
        <f>SUM(D45:M45)</f>
        <v>464041</v>
      </c>
      <c r="O45" s="47">
        <f t="shared" si="9"/>
        <v>16.98477361736393</v>
      </c>
      <c r="P45" s="9"/>
    </row>
    <row r="46" spans="1:16" ht="15">
      <c r="A46" s="12"/>
      <c r="B46" s="25">
        <v>361.2</v>
      </c>
      <c r="C46" s="20" t="s">
        <v>136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935131</v>
      </c>
      <c r="L46" s="46">
        <v>0</v>
      </c>
      <c r="M46" s="46">
        <v>0</v>
      </c>
      <c r="N46" s="46">
        <f aca="true" t="shared" si="12" ref="N46:N52">SUM(D46:M46)</f>
        <v>935131</v>
      </c>
      <c r="O46" s="47">
        <f t="shared" si="9"/>
        <v>34.227553896270265</v>
      </c>
      <c r="P46" s="9"/>
    </row>
    <row r="47" spans="1:16" ht="15">
      <c r="A47" s="12"/>
      <c r="B47" s="25">
        <v>361.3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714902</v>
      </c>
      <c r="L47" s="46">
        <v>0</v>
      </c>
      <c r="M47" s="46">
        <v>0</v>
      </c>
      <c r="N47" s="46">
        <f t="shared" si="12"/>
        <v>714902</v>
      </c>
      <c r="O47" s="47">
        <f t="shared" si="9"/>
        <v>26.16675817137001</v>
      </c>
      <c r="P47" s="9"/>
    </row>
    <row r="48" spans="1:16" ht="15">
      <c r="A48" s="12"/>
      <c r="B48" s="25">
        <v>362</v>
      </c>
      <c r="C48" s="20" t="s">
        <v>123</v>
      </c>
      <c r="D48" s="46">
        <v>61636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61636</v>
      </c>
      <c r="O48" s="47">
        <f t="shared" si="9"/>
        <v>2.2559935580688846</v>
      </c>
      <c r="P48" s="9"/>
    </row>
    <row r="49" spans="1:16" ht="15">
      <c r="A49" s="12"/>
      <c r="B49" s="25">
        <v>364</v>
      </c>
      <c r="C49" s="20" t="s">
        <v>124</v>
      </c>
      <c r="D49" s="46">
        <v>3366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3366</v>
      </c>
      <c r="O49" s="47">
        <f t="shared" si="9"/>
        <v>0.12320193257933458</v>
      </c>
      <c r="P49" s="9"/>
    </row>
    <row r="50" spans="1:16" ht="15">
      <c r="A50" s="12"/>
      <c r="B50" s="25">
        <v>365</v>
      </c>
      <c r="C50" s="20" t="s">
        <v>104</v>
      </c>
      <c r="D50" s="46">
        <v>2826</v>
      </c>
      <c r="E50" s="46">
        <v>0</v>
      </c>
      <c r="F50" s="46">
        <v>0</v>
      </c>
      <c r="G50" s="46">
        <v>0</v>
      </c>
      <c r="H50" s="46">
        <v>0</v>
      </c>
      <c r="I50" s="46">
        <v>2840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5666</v>
      </c>
      <c r="O50" s="47">
        <f t="shared" si="9"/>
        <v>0.2073862596537462</v>
      </c>
      <c r="P50" s="9"/>
    </row>
    <row r="51" spans="1:16" ht="15">
      <c r="A51" s="12"/>
      <c r="B51" s="25">
        <v>368</v>
      </c>
      <c r="C51" s="20" t="s">
        <v>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2494117</v>
      </c>
      <c r="L51" s="46">
        <v>0</v>
      </c>
      <c r="M51" s="46">
        <v>0</v>
      </c>
      <c r="N51" s="46">
        <f t="shared" si="12"/>
        <v>2494117</v>
      </c>
      <c r="O51" s="47">
        <f t="shared" si="9"/>
        <v>91.28937447384796</v>
      </c>
      <c r="P51" s="9"/>
    </row>
    <row r="52" spans="1:16" ht="15">
      <c r="A52" s="12"/>
      <c r="B52" s="25">
        <v>369.9</v>
      </c>
      <c r="C52" s="20" t="s">
        <v>52</v>
      </c>
      <c r="D52" s="46">
        <v>198655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138</v>
      </c>
      <c r="N52" s="46">
        <f t="shared" si="12"/>
        <v>198793</v>
      </c>
      <c r="O52" s="47">
        <f t="shared" si="9"/>
        <v>7.276197796566744</v>
      </c>
      <c r="P52" s="9"/>
    </row>
    <row r="53" spans="1:16" ht="15.75">
      <c r="A53" s="29" t="s">
        <v>38</v>
      </c>
      <c r="B53" s="30"/>
      <c r="C53" s="31"/>
      <c r="D53" s="32">
        <f aca="true" t="shared" si="13" ref="D53:M53">SUM(D54:D57)</f>
        <v>396000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9315</v>
      </c>
      <c r="I53" s="32">
        <f t="shared" si="13"/>
        <v>985625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1062308</v>
      </c>
      <c r="N53" s="32">
        <f aca="true" t="shared" si="14" ref="N53:N58">SUM(D53:M53)</f>
        <v>2453248</v>
      </c>
      <c r="O53" s="45">
        <f t="shared" si="9"/>
        <v>89.79349218549834</v>
      </c>
      <c r="P53" s="9"/>
    </row>
    <row r="54" spans="1:16" ht="15">
      <c r="A54" s="12"/>
      <c r="B54" s="25">
        <v>381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1062308</v>
      </c>
      <c r="N54" s="46">
        <f t="shared" si="14"/>
        <v>1062308</v>
      </c>
      <c r="O54" s="47">
        <f t="shared" si="9"/>
        <v>38.88247135902785</v>
      </c>
      <c r="P54" s="9"/>
    </row>
    <row r="55" spans="1:16" ht="15">
      <c r="A55" s="12"/>
      <c r="B55" s="25">
        <v>382</v>
      </c>
      <c r="C55" s="20" t="s">
        <v>65</v>
      </c>
      <c r="D55" s="46">
        <v>396000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396000</v>
      </c>
      <c r="O55" s="47">
        <f t="shared" si="9"/>
        <v>14.494345009333479</v>
      </c>
      <c r="P55" s="9"/>
    </row>
    <row r="56" spans="1:16" ht="15">
      <c r="A56" s="12"/>
      <c r="B56" s="25">
        <v>389.4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9315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9315</v>
      </c>
      <c r="O56" s="47">
        <f t="shared" si="9"/>
        <v>0.3409465246513671</v>
      </c>
      <c r="P56" s="9"/>
    </row>
    <row r="57" spans="1:16" ht="15.75" thickBot="1">
      <c r="A57" s="12"/>
      <c r="B57" s="25">
        <v>389.8</v>
      </c>
      <c r="C57" s="20" t="s">
        <v>138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985625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985625</v>
      </c>
      <c r="O57" s="47">
        <f t="shared" si="9"/>
        <v>36.07572929248563</v>
      </c>
      <c r="P57" s="9"/>
    </row>
    <row r="58" spans="1:119" ht="16.5" thickBot="1">
      <c r="A58" s="14" t="s">
        <v>46</v>
      </c>
      <c r="B58" s="23"/>
      <c r="C58" s="22"/>
      <c r="D58" s="15">
        <f aca="true" t="shared" si="15" ref="D58:M58">SUM(D5,D15,D20,D32,D42,D44,D53)</f>
        <v>20382519</v>
      </c>
      <c r="E58" s="15">
        <f t="shared" si="15"/>
        <v>3013</v>
      </c>
      <c r="F58" s="15">
        <f t="shared" si="15"/>
        <v>0</v>
      </c>
      <c r="G58" s="15">
        <f t="shared" si="15"/>
        <v>0</v>
      </c>
      <c r="H58" s="15">
        <f t="shared" si="15"/>
        <v>9348</v>
      </c>
      <c r="I58" s="15">
        <f t="shared" si="15"/>
        <v>9916846</v>
      </c>
      <c r="J58" s="15">
        <f t="shared" si="15"/>
        <v>2697081</v>
      </c>
      <c r="K58" s="15">
        <f t="shared" si="15"/>
        <v>4144150</v>
      </c>
      <c r="L58" s="15">
        <f t="shared" si="15"/>
        <v>0</v>
      </c>
      <c r="M58" s="15">
        <f t="shared" si="15"/>
        <v>1880849</v>
      </c>
      <c r="N58" s="15">
        <f t="shared" si="14"/>
        <v>39033806</v>
      </c>
      <c r="O58" s="38">
        <f t="shared" si="9"/>
        <v>1428.710735331796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139</v>
      </c>
      <c r="M60" s="48"/>
      <c r="N60" s="48"/>
      <c r="O60" s="43">
        <v>27321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12803040</v>
      </c>
      <c r="E5" s="27">
        <f t="shared" si="0"/>
        <v>706724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13509764</v>
      </c>
      <c r="O5" s="33">
        <f aca="true" t="shared" si="1" ref="O5:O36">(N5/O$57)</f>
        <v>502.55799419686036</v>
      </c>
      <c r="P5" s="6"/>
    </row>
    <row r="6" spans="1:16" ht="15">
      <c r="A6" s="12"/>
      <c r="B6" s="25">
        <v>311</v>
      </c>
      <c r="C6" s="20" t="s">
        <v>2</v>
      </c>
      <c r="D6" s="46">
        <v>8153053</v>
      </c>
      <c r="E6" s="46">
        <v>706724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8859777</v>
      </c>
      <c r="O6" s="47">
        <f t="shared" si="1"/>
        <v>329.58027676512165</v>
      </c>
      <c r="P6" s="9"/>
    </row>
    <row r="7" spans="1:16" ht="15">
      <c r="A7" s="12"/>
      <c r="B7" s="25">
        <v>312.1</v>
      </c>
      <c r="C7" s="20" t="s">
        <v>10</v>
      </c>
      <c r="D7" s="46">
        <v>819081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819081</v>
      </c>
      <c r="O7" s="47">
        <f t="shared" si="1"/>
        <v>30.4694963172383</v>
      </c>
      <c r="P7" s="9"/>
    </row>
    <row r="8" spans="1:16" ht="15">
      <c r="A8" s="12"/>
      <c r="B8" s="25">
        <v>312.51</v>
      </c>
      <c r="C8" s="20" t="s">
        <v>63</v>
      </c>
      <c r="D8" s="46">
        <v>144344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144344</v>
      </c>
      <c r="O8" s="47">
        <f t="shared" si="1"/>
        <v>5.36954095677405</v>
      </c>
      <c r="P8" s="9"/>
    </row>
    <row r="9" spans="1:16" ht="15">
      <c r="A9" s="12"/>
      <c r="B9" s="25">
        <v>312.52</v>
      </c>
      <c r="C9" s="20" t="s">
        <v>93</v>
      </c>
      <c r="D9" s="46">
        <v>216318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216318</v>
      </c>
      <c r="O9" s="47">
        <f t="shared" si="1"/>
        <v>8.046945911762517</v>
      </c>
      <c r="P9" s="9"/>
    </row>
    <row r="10" spans="1:16" ht="15">
      <c r="A10" s="12"/>
      <c r="B10" s="25">
        <v>314.1</v>
      </c>
      <c r="C10" s="20" t="s">
        <v>11</v>
      </c>
      <c r="D10" s="46">
        <v>2153005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2153005</v>
      </c>
      <c r="O10" s="47">
        <f t="shared" si="1"/>
        <v>80.09095305408823</v>
      </c>
      <c r="P10" s="9"/>
    </row>
    <row r="11" spans="1:16" ht="15">
      <c r="A11" s="12"/>
      <c r="B11" s="25">
        <v>314.4</v>
      </c>
      <c r="C11" s="20" t="s">
        <v>12</v>
      </c>
      <c r="D11" s="46">
        <v>180250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180250</v>
      </c>
      <c r="O11" s="47">
        <f t="shared" si="1"/>
        <v>6.705230265605238</v>
      </c>
      <c r="P11" s="9"/>
    </row>
    <row r="12" spans="1:16" ht="15">
      <c r="A12" s="12"/>
      <c r="B12" s="25">
        <v>314.8</v>
      </c>
      <c r="C12" s="20" t="s">
        <v>13</v>
      </c>
      <c r="D12" s="46">
        <v>23282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23282</v>
      </c>
      <c r="O12" s="47">
        <f t="shared" si="1"/>
        <v>0.8660813927535154</v>
      </c>
      <c r="P12" s="9"/>
    </row>
    <row r="13" spans="1:16" ht="15">
      <c r="A13" s="12"/>
      <c r="B13" s="25">
        <v>315</v>
      </c>
      <c r="C13" s="20" t="s">
        <v>94</v>
      </c>
      <c r="D13" s="46">
        <v>930910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930910</v>
      </c>
      <c r="O13" s="47">
        <f t="shared" si="1"/>
        <v>34.629491853284726</v>
      </c>
      <c r="P13" s="9"/>
    </row>
    <row r="14" spans="1:16" ht="15">
      <c r="A14" s="12"/>
      <c r="B14" s="25">
        <v>316</v>
      </c>
      <c r="C14" s="20" t="s">
        <v>95</v>
      </c>
      <c r="D14" s="46">
        <v>182797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182797</v>
      </c>
      <c r="O14" s="47">
        <f t="shared" si="1"/>
        <v>6.799977680232126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SUM(D16:D20)</f>
        <v>2274198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5">SUM(D15:M15)</f>
        <v>2274198</v>
      </c>
      <c r="O15" s="45">
        <f t="shared" si="1"/>
        <v>84.59928576742801</v>
      </c>
      <c r="P15" s="10"/>
    </row>
    <row r="16" spans="1:16" ht="15">
      <c r="A16" s="12"/>
      <c r="B16" s="25">
        <v>322</v>
      </c>
      <c r="C16" s="20" t="s">
        <v>0</v>
      </c>
      <c r="D16" s="46">
        <v>640697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640697</v>
      </c>
      <c r="O16" s="47">
        <f t="shared" si="1"/>
        <v>23.83368052972249</v>
      </c>
      <c r="P16" s="9"/>
    </row>
    <row r="17" spans="1:16" ht="15">
      <c r="A17" s="12"/>
      <c r="B17" s="25">
        <v>323.1</v>
      </c>
      <c r="C17" s="20" t="s">
        <v>17</v>
      </c>
      <c r="D17" s="46">
        <v>1550823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1550823</v>
      </c>
      <c r="O17" s="47">
        <f t="shared" si="1"/>
        <v>57.69001562383751</v>
      </c>
      <c r="P17" s="9"/>
    </row>
    <row r="18" spans="1:16" ht="15">
      <c r="A18" s="12"/>
      <c r="B18" s="25">
        <v>323.4</v>
      </c>
      <c r="C18" s="20" t="s">
        <v>18</v>
      </c>
      <c r="D18" s="46">
        <v>55712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55712</v>
      </c>
      <c r="O18" s="47">
        <f t="shared" si="1"/>
        <v>2.0724648463655977</v>
      </c>
      <c r="P18" s="9"/>
    </row>
    <row r="19" spans="1:16" ht="15">
      <c r="A19" s="12"/>
      <c r="B19" s="25">
        <v>323.9</v>
      </c>
      <c r="C19" s="20" t="s">
        <v>70</v>
      </c>
      <c r="D19" s="46">
        <v>831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831</v>
      </c>
      <c r="O19" s="47">
        <f t="shared" si="1"/>
        <v>0.030912878506063536</v>
      </c>
      <c r="P19" s="9"/>
    </row>
    <row r="20" spans="1:16" ht="15">
      <c r="A20" s="12"/>
      <c r="B20" s="25">
        <v>329</v>
      </c>
      <c r="C20" s="20" t="s">
        <v>19</v>
      </c>
      <c r="D20" s="46">
        <v>26135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26135</v>
      </c>
      <c r="O20" s="47">
        <f t="shared" si="1"/>
        <v>0.9722118889963545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SUM(D22:D31)</f>
        <v>2706258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1859086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4565344</v>
      </c>
      <c r="O21" s="45">
        <f t="shared" si="1"/>
        <v>169.82903057808198</v>
      </c>
      <c r="P21" s="10"/>
    </row>
    <row r="22" spans="1:16" ht="15">
      <c r="A22" s="12"/>
      <c r="B22" s="25">
        <v>331.1</v>
      </c>
      <c r="C22" s="20" t="s">
        <v>116</v>
      </c>
      <c r="D22" s="46">
        <v>29808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29808</v>
      </c>
      <c r="O22" s="47">
        <f t="shared" si="1"/>
        <v>1.1088460680008927</v>
      </c>
      <c r="P22" s="9"/>
    </row>
    <row r="23" spans="1:16" ht="15">
      <c r="A23" s="12"/>
      <c r="B23" s="25">
        <v>331.2</v>
      </c>
      <c r="C23" s="20" t="s">
        <v>20</v>
      </c>
      <c r="D23" s="46">
        <v>88519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88519</v>
      </c>
      <c r="O23" s="47">
        <f t="shared" si="1"/>
        <v>3.292872554125437</v>
      </c>
      <c r="P23" s="9"/>
    </row>
    <row r="24" spans="1:16" ht="15">
      <c r="A24" s="12"/>
      <c r="B24" s="25">
        <v>331.34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781550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781550</v>
      </c>
      <c r="O24" s="47">
        <f t="shared" si="1"/>
        <v>29.073357637080573</v>
      </c>
      <c r="P24" s="9"/>
    </row>
    <row r="25" spans="1:16" ht="15">
      <c r="A25" s="12"/>
      <c r="B25" s="25">
        <v>334.35</v>
      </c>
      <c r="C25" s="20" t="s">
        <v>23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990036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990036</v>
      </c>
      <c r="O25" s="47">
        <f t="shared" si="1"/>
        <v>36.82895617885574</v>
      </c>
      <c r="P25" s="9"/>
    </row>
    <row r="26" spans="1:16" ht="15">
      <c r="A26" s="12"/>
      <c r="B26" s="25">
        <v>334.36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87500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87500</v>
      </c>
      <c r="O26" s="47">
        <f t="shared" si="1"/>
        <v>3.2549661483520573</v>
      </c>
      <c r="P26" s="9"/>
    </row>
    <row r="27" spans="1:16" ht="15">
      <c r="A27" s="12"/>
      <c r="B27" s="25">
        <v>335.12</v>
      </c>
      <c r="C27" s="20" t="s">
        <v>97</v>
      </c>
      <c r="D27" s="46">
        <v>935071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935071</v>
      </c>
      <c r="O27" s="47">
        <f t="shared" si="1"/>
        <v>34.78427944349379</v>
      </c>
      <c r="P27" s="9"/>
    </row>
    <row r="28" spans="1:16" ht="15">
      <c r="A28" s="12"/>
      <c r="B28" s="25">
        <v>335.14</v>
      </c>
      <c r="C28" s="20" t="s">
        <v>98</v>
      </c>
      <c r="D28" s="46">
        <v>8222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8222</v>
      </c>
      <c r="O28" s="47">
        <f t="shared" si="1"/>
        <v>0.3058552191057213</v>
      </c>
      <c r="P28" s="9"/>
    </row>
    <row r="29" spans="1:16" ht="15">
      <c r="A29" s="12"/>
      <c r="B29" s="25">
        <v>335.15</v>
      </c>
      <c r="C29" s="20" t="s">
        <v>99</v>
      </c>
      <c r="D29" s="46">
        <v>13365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13365</v>
      </c>
      <c r="O29" s="47">
        <f t="shared" si="1"/>
        <v>0.49717282940257423</v>
      </c>
      <c r="P29" s="9"/>
    </row>
    <row r="30" spans="1:16" ht="15">
      <c r="A30" s="12"/>
      <c r="B30" s="25">
        <v>335.18</v>
      </c>
      <c r="C30" s="20" t="s">
        <v>100</v>
      </c>
      <c r="D30" s="46">
        <v>1625531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1625531</v>
      </c>
      <c r="O30" s="47">
        <f t="shared" si="1"/>
        <v>60.46912432110706</v>
      </c>
      <c r="P30" s="9"/>
    </row>
    <row r="31" spans="1:16" ht="15">
      <c r="A31" s="12"/>
      <c r="B31" s="25">
        <v>335.21</v>
      </c>
      <c r="C31" s="20" t="s">
        <v>29</v>
      </c>
      <c r="D31" s="46">
        <v>5742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5742</v>
      </c>
      <c r="O31" s="47">
        <f t="shared" si="1"/>
        <v>0.213600178558143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SUM(D33:D39)</f>
        <v>380657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9328064</v>
      </c>
      <c r="J32" s="32">
        <f t="shared" si="7"/>
        <v>2592281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12301002</v>
      </c>
      <c r="O32" s="45">
        <f t="shared" si="1"/>
        <v>457.59251543783944</v>
      </c>
      <c r="P32" s="10"/>
    </row>
    <row r="33" spans="1:16" ht="15">
      <c r="A33" s="12"/>
      <c r="B33" s="25">
        <v>341.3</v>
      </c>
      <c r="C33" s="20" t="s">
        <v>127</v>
      </c>
      <c r="D33" s="46">
        <v>4815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9">SUM(D33:M33)</f>
        <v>4815</v>
      </c>
      <c r="O33" s="47">
        <f t="shared" si="1"/>
        <v>0.1791161371921732</v>
      </c>
      <c r="P33" s="9"/>
    </row>
    <row r="34" spans="1:16" ht="15">
      <c r="A34" s="12"/>
      <c r="B34" s="25">
        <v>342.1</v>
      </c>
      <c r="C34" s="20" t="s">
        <v>40</v>
      </c>
      <c r="D34" s="46">
        <v>214047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214047</v>
      </c>
      <c r="O34" s="47">
        <f t="shared" si="1"/>
        <v>7.96246559035786</v>
      </c>
      <c r="P34" s="9"/>
    </row>
    <row r="35" spans="1:16" ht="15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2771980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2771980</v>
      </c>
      <c r="O35" s="47">
        <f t="shared" si="1"/>
        <v>103.11658358753068</v>
      </c>
      <c r="P35" s="9"/>
    </row>
    <row r="36" spans="1:16" ht="15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5483954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5483954</v>
      </c>
      <c r="O36" s="47">
        <f t="shared" si="1"/>
        <v>204.00096718994124</v>
      </c>
      <c r="P36" s="9"/>
    </row>
    <row r="37" spans="1:16" ht="15">
      <c r="A37" s="12"/>
      <c r="B37" s="25">
        <v>343.7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1072130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1072130</v>
      </c>
      <c r="O37" s="47">
        <f aca="true" t="shared" si="9" ref="O37:O55">(N37/O$57)</f>
        <v>39.88282121865932</v>
      </c>
      <c r="P37" s="9"/>
    </row>
    <row r="38" spans="1:16" ht="15">
      <c r="A38" s="12"/>
      <c r="B38" s="25">
        <v>344.9</v>
      </c>
      <c r="C38" s="20" t="s">
        <v>102</v>
      </c>
      <c r="D38" s="46">
        <v>161795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161795</v>
      </c>
      <c r="O38" s="47">
        <f t="shared" si="9"/>
        <v>6.018711405401384</v>
      </c>
      <c r="P38" s="9"/>
    </row>
    <row r="39" spans="1:16" ht="15">
      <c r="A39" s="12"/>
      <c r="B39" s="25">
        <v>349</v>
      </c>
      <c r="C39" s="20" t="s">
        <v>107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2592281</v>
      </c>
      <c r="K39" s="46">
        <v>0</v>
      </c>
      <c r="L39" s="46">
        <v>0</v>
      </c>
      <c r="M39" s="46">
        <v>0</v>
      </c>
      <c r="N39" s="46">
        <f t="shared" si="8"/>
        <v>2592281</v>
      </c>
      <c r="O39" s="47">
        <f t="shared" si="9"/>
        <v>96.4318503087568</v>
      </c>
      <c r="P39" s="9"/>
    </row>
    <row r="40" spans="1:16" ht="15.75">
      <c r="A40" s="29" t="s">
        <v>37</v>
      </c>
      <c r="B40" s="30"/>
      <c r="C40" s="31"/>
      <c r="D40" s="32">
        <f aca="true" t="shared" si="10" ref="D40:M40">SUM(D41:D43)</f>
        <v>66818</v>
      </c>
      <c r="E40" s="32">
        <f t="shared" si="10"/>
        <v>3661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5">SUM(D40:M40)</f>
        <v>70479</v>
      </c>
      <c r="O40" s="45">
        <f t="shared" si="9"/>
        <v>2.621791533368053</v>
      </c>
      <c r="P40" s="10"/>
    </row>
    <row r="41" spans="1:16" ht="15">
      <c r="A41" s="13"/>
      <c r="B41" s="39">
        <v>351.1</v>
      </c>
      <c r="C41" s="21" t="s">
        <v>75</v>
      </c>
      <c r="D41" s="46">
        <v>24171</v>
      </c>
      <c r="E41" s="46">
        <v>3661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27832</v>
      </c>
      <c r="O41" s="47">
        <f t="shared" si="9"/>
        <v>1.0353396324678223</v>
      </c>
      <c r="P41" s="9"/>
    </row>
    <row r="42" spans="1:16" ht="15">
      <c r="A42" s="13"/>
      <c r="B42" s="39">
        <v>354</v>
      </c>
      <c r="C42" s="21" t="s">
        <v>121</v>
      </c>
      <c r="D42" s="46">
        <v>15041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15041</v>
      </c>
      <c r="O42" s="47">
        <f t="shared" si="9"/>
        <v>0.5595193809984376</v>
      </c>
      <c r="P42" s="9"/>
    </row>
    <row r="43" spans="1:16" ht="15">
      <c r="A43" s="13"/>
      <c r="B43" s="39">
        <v>358.2</v>
      </c>
      <c r="C43" s="21" t="s">
        <v>122</v>
      </c>
      <c r="D43" s="46">
        <v>27606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27606</v>
      </c>
      <c r="O43" s="47">
        <f t="shared" si="9"/>
        <v>1.0269325199017931</v>
      </c>
      <c r="P43" s="9"/>
    </row>
    <row r="44" spans="1:16" ht="15.75">
      <c r="A44" s="29" t="s">
        <v>3</v>
      </c>
      <c r="B44" s="30"/>
      <c r="C44" s="31"/>
      <c r="D44" s="32">
        <f aca="true" t="shared" si="12" ref="D44:M44">SUM(D45:D50)</f>
        <v>422489</v>
      </c>
      <c r="E44" s="32">
        <f t="shared" si="12"/>
        <v>30375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29419</v>
      </c>
      <c r="J44" s="32">
        <f t="shared" si="12"/>
        <v>737</v>
      </c>
      <c r="K44" s="32">
        <f t="shared" si="12"/>
        <v>6458550</v>
      </c>
      <c r="L44" s="32">
        <f t="shared" si="12"/>
        <v>0</v>
      </c>
      <c r="M44" s="32">
        <f t="shared" si="12"/>
        <v>0</v>
      </c>
      <c r="N44" s="32">
        <f t="shared" si="11"/>
        <v>6941570</v>
      </c>
      <c r="O44" s="45">
        <f t="shared" si="9"/>
        <v>258.2237184733279</v>
      </c>
      <c r="P44" s="10"/>
    </row>
    <row r="45" spans="1:16" ht="15">
      <c r="A45" s="12"/>
      <c r="B45" s="25">
        <v>361.1</v>
      </c>
      <c r="C45" s="20" t="s">
        <v>49</v>
      </c>
      <c r="D45" s="46">
        <v>50129</v>
      </c>
      <c r="E45" s="46">
        <v>4562</v>
      </c>
      <c r="F45" s="46">
        <v>0</v>
      </c>
      <c r="G45" s="46">
        <v>0</v>
      </c>
      <c r="H45" s="46">
        <v>0</v>
      </c>
      <c r="I45" s="46">
        <v>19248</v>
      </c>
      <c r="J45" s="46">
        <v>737</v>
      </c>
      <c r="K45" s="46">
        <v>1066109</v>
      </c>
      <c r="L45" s="46">
        <v>0</v>
      </c>
      <c r="M45" s="46">
        <v>0</v>
      </c>
      <c r="N45" s="46">
        <f t="shared" si="11"/>
        <v>1140785</v>
      </c>
      <c r="O45" s="47">
        <f t="shared" si="9"/>
        <v>42.43676065768916</v>
      </c>
      <c r="P45" s="9"/>
    </row>
    <row r="46" spans="1:16" ht="15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2987184</v>
      </c>
      <c r="L46" s="46">
        <v>0</v>
      </c>
      <c r="M46" s="46">
        <v>0</v>
      </c>
      <c r="N46" s="46">
        <f t="shared" si="11"/>
        <v>2987184</v>
      </c>
      <c r="O46" s="47">
        <f t="shared" si="9"/>
        <v>111.12208913027304</v>
      </c>
      <c r="P46" s="9"/>
    </row>
    <row r="47" spans="1:16" ht="15">
      <c r="A47" s="12"/>
      <c r="B47" s="25">
        <v>362</v>
      </c>
      <c r="C47" s="20" t="s">
        <v>123</v>
      </c>
      <c r="D47" s="46">
        <v>112029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112029</v>
      </c>
      <c r="O47" s="47">
        <f t="shared" si="9"/>
        <v>4.16743545867123</v>
      </c>
      <c r="P47" s="9"/>
    </row>
    <row r="48" spans="1:16" ht="15">
      <c r="A48" s="12"/>
      <c r="B48" s="25">
        <v>364</v>
      </c>
      <c r="C48" s="20" t="s">
        <v>124</v>
      </c>
      <c r="D48" s="46">
        <v>20860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20860</v>
      </c>
      <c r="O48" s="47">
        <f t="shared" si="9"/>
        <v>0.7759839297671304</v>
      </c>
      <c r="P48" s="9"/>
    </row>
    <row r="49" spans="1:16" ht="15">
      <c r="A49" s="12"/>
      <c r="B49" s="25">
        <v>368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2405257</v>
      </c>
      <c r="L49" s="46">
        <v>0</v>
      </c>
      <c r="M49" s="46">
        <v>0</v>
      </c>
      <c r="N49" s="46">
        <f t="shared" si="11"/>
        <v>2405257</v>
      </c>
      <c r="O49" s="47">
        <f t="shared" si="9"/>
        <v>89.47462986384942</v>
      </c>
      <c r="P49" s="9"/>
    </row>
    <row r="50" spans="1:16" ht="15">
      <c r="A50" s="12"/>
      <c r="B50" s="25">
        <v>369.9</v>
      </c>
      <c r="C50" s="20" t="s">
        <v>52</v>
      </c>
      <c r="D50" s="46">
        <v>239471</v>
      </c>
      <c r="E50" s="46">
        <v>25813</v>
      </c>
      <c r="F50" s="46">
        <v>0</v>
      </c>
      <c r="G50" s="46">
        <v>0</v>
      </c>
      <c r="H50" s="46">
        <v>0</v>
      </c>
      <c r="I50" s="46">
        <v>10171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275455</v>
      </c>
      <c r="O50" s="47">
        <f t="shared" si="9"/>
        <v>10.246819433077896</v>
      </c>
      <c r="P50" s="9"/>
    </row>
    <row r="51" spans="1:16" ht="15.75">
      <c r="A51" s="29" t="s">
        <v>38</v>
      </c>
      <c r="B51" s="30"/>
      <c r="C51" s="31"/>
      <c r="D51" s="32">
        <f aca="true" t="shared" si="13" ref="D51:M51">SUM(D52:D54)</f>
        <v>2457468</v>
      </c>
      <c r="E51" s="32">
        <f t="shared" si="13"/>
        <v>900396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3357864</v>
      </c>
      <c r="O51" s="45">
        <f t="shared" si="9"/>
        <v>124.91124172308608</v>
      </c>
      <c r="P51" s="9"/>
    </row>
    <row r="52" spans="1:16" ht="15">
      <c r="A52" s="12"/>
      <c r="B52" s="25">
        <v>381</v>
      </c>
      <c r="C52" s="20" t="s">
        <v>53</v>
      </c>
      <c r="D52" s="46">
        <v>0</v>
      </c>
      <c r="E52" s="46">
        <v>900396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900396</v>
      </c>
      <c r="O52" s="47">
        <f t="shared" si="9"/>
        <v>33.49438285841827</v>
      </c>
      <c r="P52" s="9"/>
    </row>
    <row r="53" spans="1:16" ht="15">
      <c r="A53" s="12"/>
      <c r="B53" s="25">
        <v>382</v>
      </c>
      <c r="C53" s="20" t="s">
        <v>65</v>
      </c>
      <c r="D53" s="46">
        <v>396000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396000</v>
      </c>
      <c r="O53" s="47">
        <f t="shared" si="9"/>
        <v>14.73104679711331</v>
      </c>
      <c r="P53" s="9"/>
    </row>
    <row r="54" spans="1:16" ht="15.75" thickBot="1">
      <c r="A54" s="12"/>
      <c r="B54" s="25">
        <v>384</v>
      </c>
      <c r="C54" s="20" t="s">
        <v>54</v>
      </c>
      <c r="D54" s="46">
        <v>2061468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2061468</v>
      </c>
      <c r="O54" s="47">
        <f t="shared" si="9"/>
        <v>76.6858120675545</v>
      </c>
      <c r="P54" s="9"/>
    </row>
    <row r="55" spans="1:119" ht="16.5" thickBot="1">
      <c r="A55" s="14" t="s">
        <v>46</v>
      </c>
      <c r="B55" s="23"/>
      <c r="C55" s="22"/>
      <c r="D55" s="15">
        <f aca="true" t="shared" si="14" ref="D55:M55">SUM(D5,D15,D21,D32,D40,D44,D51)</f>
        <v>21110928</v>
      </c>
      <c r="E55" s="15">
        <f t="shared" si="14"/>
        <v>1641156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11216569</v>
      </c>
      <c r="J55" s="15">
        <f t="shared" si="14"/>
        <v>2593018</v>
      </c>
      <c r="K55" s="15">
        <f t="shared" si="14"/>
        <v>6458550</v>
      </c>
      <c r="L55" s="15">
        <f t="shared" si="14"/>
        <v>0</v>
      </c>
      <c r="M55" s="15">
        <f t="shared" si="14"/>
        <v>0</v>
      </c>
      <c r="N55" s="15">
        <f t="shared" si="11"/>
        <v>43020221</v>
      </c>
      <c r="O55" s="38">
        <f t="shared" si="9"/>
        <v>1600.3355777099919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128</v>
      </c>
      <c r="M57" s="48"/>
      <c r="N57" s="48"/>
      <c r="O57" s="43">
        <v>26882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12068671</v>
      </c>
      <c r="E5" s="27">
        <f t="shared" si="0"/>
        <v>605398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12674069</v>
      </c>
      <c r="O5" s="33">
        <f aca="true" t="shared" si="1" ref="O5:O36">(N5/O$59)</f>
        <v>477.6359148294705</v>
      </c>
      <c r="P5" s="6"/>
    </row>
    <row r="6" spans="1:16" ht="15">
      <c r="A6" s="12"/>
      <c r="B6" s="25">
        <v>311</v>
      </c>
      <c r="C6" s="20" t="s">
        <v>2</v>
      </c>
      <c r="D6" s="46">
        <v>7621679</v>
      </c>
      <c r="E6" s="46">
        <v>605398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8227077</v>
      </c>
      <c r="O6" s="47">
        <f t="shared" si="1"/>
        <v>310.0462408140192</v>
      </c>
      <c r="P6" s="9"/>
    </row>
    <row r="7" spans="1:16" ht="15">
      <c r="A7" s="12"/>
      <c r="B7" s="25">
        <v>312.1</v>
      </c>
      <c r="C7" s="20" t="s">
        <v>10</v>
      </c>
      <c r="D7" s="46">
        <v>867659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867659</v>
      </c>
      <c r="O7" s="47">
        <f t="shared" si="1"/>
        <v>32.69866214433767</v>
      </c>
      <c r="P7" s="9"/>
    </row>
    <row r="8" spans="1:16" ht="15">
      <c r="A8" s="12"/>
      <c r="B8" s="25">
        <v>312.51</v>
      </c>
      <c r="C8" s="20" t="s">
        <v>63</v>
      </c>
      <c r="D8" s="46">
        <v>138409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138409</v>
      </c>
      <c r="O8" s="47">
        <f t="shared" si="1"/>
        <v>5.216091954022988</v>
      </c>
      <c r="P8" s="9"/>
    </row>
    <row r="9" spans="1:16" ht="15">
      <c r="A9" s="12"/>
      <c r="B9" s="25">
        <v>312.52</v>
      </c>
      <c r="C9" s="20" t="s">
        <v>93</v>
      </c>
      <c r="D9" s="46">
        <v>195099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195099</v>
      </c>
      <c r="O9" s="47">
        <f t="shared" si="1"/>
        <v>7.352515545505936</v>
      </c>
      <c r="P9" s="9"/>
    </row>
    <row r="10" spans="1:16" ht="15">
      <c r="A10" s="12"/>
      <c r="B10" s="25">
        <v>314.1</v>
      </c>
      <c r="C10" s="20" t="s">
        <v>11</v>
      </c>
      <c r="D10" s="46">
        <v>2059218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2059218</v>
      </c>
      <c r="O10" s="47">
        <f t="shared" si="1"/>
        <v>77.60384397964953</v>
      </c>
      <c r="P10" s="9"/>
    </row>
    <row r="11" spans="1:16" ht="15">
      <c r="A11" s="12"/>
      <c r="B11" s="25">
        <v>314.4</v>
      </c>
      <c r="C11" s="20" t="s">
        <v>12</v>
      </c>
      <c r="D11" s="46">
        <v>112407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112407</v>
      </c>
      <c r="O11" s="47">
        <f t="shared" si="1"/>
        <v>4.236178631995478</v>
      </c>
      <c r="P11" s="9"/>
    </row>
    <row r="12" spans="1:16" ht="15">
      <c r="A12" s="12"/>
      <c r="B12" s="25">
        <v>314.8</v>
      </c>
      <c r="C12" s="20" t="s">
        <v>13</v>
      </c>
      <c r="D12" s="46">
        <v>21623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21623</v>
      </c>
      <c r="O12" s="47">
        <f t="shared" si="1"/>
        <v>0.8148859996231392</v>
      </c>
      <c r="P12" s="9"/>
    </row>
    <row r="13" spans="1:16" ht="15">
      <c r="A13" s="12"/>
      <c r="B13" s="25">
        <v>315</v>
      </c>
      <c r="C13" s="20" t="s">
        <v>94</v>
      </c>
      <c r="D13" s="46">
        <v>882933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882933</v>
      </c>
      <c r="O13" s="47">
        <f t="shared" si="1"/>
        <v>33.27427925381571</v>
      </c>
      <c r="P13" s="9"/>
    </row>
    <row r="14" spans="1:16" ht="15">
      <c r="A14" s="12"/>
      <c r="B14" s="25">
        <v>316</v>
      </c>
      <c r="C14" s="20" t="s">
        <v>95</v>
      </c>
      <c r="D14" s="46">
        <v>169644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169644</v>
      </c>
      <c r="O14" s="47">
        <f t="shared" si="1"/>
        <v>6.393216506500848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SUM(D16:D19)</f>
        <v>2106031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7">SUM(D15:M15)</f>
        <v>2106031</v>
      </c>
      <c r="O15" s="45">
        <f t="shared" si="1"/>
        <v>79.36804220840399</v>
      </c>
      <c r="P15" s="10"/>
    </row>
    <row r="16" spans="1:16" ht="15">
      <c r="A16" s="12"/>
      <c r="B16" s="25">
        <v>322</v>
      </c>
      <c r="C16" s="20" t="s">
        <v>0</v>
      </c>
      <c r="D16" s="46">
        <v>424875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424875</v>
      </c>
      <c r="O16" s="47">
        <f t="shared" si="1"/>
        <v>16.011871113623517</v>
      </c>
      <c r="P16" s="9"/>
    </row>
    <row r="17" spans="1:16" ht="15">
      <c r="A17" s="12"/>
      <c r="B17" s="25">
        <v>323.1</v>
      </c>
      <c r="C17" s="20" t="s">
        <v>17</v>
      </c>
      <c r="D17" s="46">
        <v>1537099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1537099</v>
      </c>
      <c r="O17" s="47">
        <f t="shared" si="1"/>
        <v>57.9272281891841</v>
      </c>
      <c r="P17" s="9"/>
    </row>
    <row r="18" spans="1:16" ht="15">
      <c r="A18" s="12"/>
      <c r="B18" s="25">
        <v>323.4</v>
      </c>
      <c r="C18" s="20" t="s">
        <v>18</v>
      </c>
      <c r="D18" s="46">
        <v>92420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92420</v>
      </c>
      <c r="O18" s="47">
        <f t="shared" si="1"/>
        <v>3.4829470510646314</v>
      </c>
      <c r="P18" s="9"/>
    </row>
    <row r="19" spans="1:16" ht="15">
      <c r="A19" s="12"/>
      <c r="B19" s="25">
        <v>329</v>
      </c>
      <c r="C19" s="20" t="s">
        <v>19</v>
      </c>
      <c r="D19" s="46">
        <v>51637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51637</v>
      </c>
      <c r="O19" s="47">
        <f t="shared" si="1"/>
        <v>1.9459958545317506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SUM(D21:D34)</f>
        <v>2651017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1653023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4304040</v>
      </c>
      <c r="O20" s="45">
        <f t="shared" si="1"/>
        <v>162.2023742227247</v>
      </c>
      <c r="P20" s="10"/>
    </row>
    <row r="21" spans="1:16" ht="15">
      <c r="A21" s="12"/>
      <c r="B21" s="25">
        <v>331.1</v>
      </c>
      <c r="C21" s="20" t="s">
        <v>116</v>
      </c>
      <c r="D21" s="46">
        <v>19829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19829</v>
      </c>
      <c r="O21" s="47">
        <f t="shared" si="1"/>
        <v>0.7472771810815904</v>
      </c>
      <c r="P21" s="9"/>
    </row>
    <row r="22" spans="1:16" ht="15">
      <c r="A22" s="12"/>
      <c r="B22" s="25">
        <v>331.2</v>
      </c>
      <c r="C22" s="20" t="s">
        <v>20</v>
      </c>
      <c r="D22" s="46">
        <v>1361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1361</v>
      </c>
      <c r="O22" s="47">
        <f t="shared" si="1"/>
        <v>0.05129074806858866</v>
      </c>
      <c r="P22" s="9"/>
    </row>
    <row r="23" spans="1:16" ht="15">
      <c r="A23" s="12"/>
      <c r="B23" s="25">
        <v>331.31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6803</v>
      </c>
      <c r="O23" s="47">
        <f t="shared" si="1"/>
        <v>0.2563783681929527</v>
      </c>
      <c r="P23" s="9"/>
    </row>
    <row r="24" spans="1:16" ht="15">
      <c r="A24" s="12"/>
      <c r="B24" s="25">
        <v>331.34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471034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471034</v>
      </c>
      <c r="O24" s="47">
        <f t="shared" si="1"/>
        <v>17.751422649331072</v>
      </c>
      <c r="P24" s="9"/>
    </row>
    <row r="25" spans="1:16" ht="15">
      <c r="A25" s="12"/>
      <c r="B25" s="25">
        <v>331.9</v>
      </c>
      <c r="C25" s="20" t="s">
        <v>119</v>
      </c>
      <c r="D25" s="46">
        <v>76389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76389</v>
      </c>
      <c r="O25" s="47">
        <f t="shared" si="1"/>
        <v>2.8788015828151496</v>
      </c>
      <c r="P25" s="9"/>
    </row>
    <row r="26" spans="1:16" ht="15">
      <c r="A26" s="12"/>
      <c r="B26" s="25">
        <v>334.2</v>
      </c>
      <c r="C26" s="20" t="s">
        <v>22</v>
      </c>
      <c r="D26" s="46">
        <v>22448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22448</v>
      </c>
      <c r="O26" s="47">
        <f t="shared" si="1"/>
        <v>0.8459770114942529</v>
      </c>
      <c r="P26" s="9"/>
    </row>
    <row r="27" spans="1:16" ht="15">
      <c r="A27" s="12"/>
      <c r="B27" s="25">
        <v>334.35</v>
      </c>
      <c r="C27" s="20" t="s">
        <v>23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1112686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1112686</v>
      </c>
      <c r="O27" s="47">
        <f t="shared" si="1"/>
        <v>41.9327680422084</v>
      </c>
      <c r="P27" s="9"/>
    </row>
    <row r="28" spans="1:16" ht="15">
      <c r="A28" s="12"/>
      <c r="B28" s="25">
        <v>334.36</v>
      </c>
      <c r="C28" s="20" t="s">
        <v>24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62500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62500</v>
      </c>
      <c r="O28" s="47">
        <f t="shared" si="1"/>
        <v>2.3553796872055774</v>
      </c>
      <c r="P28" s="9"/>
    </row>
    <row r="29" spans="1:16" ht="15">
      <c r="A29" s="12"/>
      <c r="B29" s="25">
        <v>334.9</v>
      </c>
      <c r="C29" s="20" t="s">
        <v>120</v>
      </c>
      <c r="D29" s="46">
        <v>66479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66479</v>
      </c>
      <c r="O29" s="47">
        <f t="shared" si="1"/>
        <v>2.5053325796118333</v>
      </c>
      <c r="P29" s="9"/>
    </row>
    <row r="30" spans="1:16" ht="15">
      <c r="A30" s="12"/>
      <c r="B30" s="25">
        <v>335.12</v>
      </c>
      <c r="C30" s="20" t="s">
        <v>97</v>
      </c>
      <c r="D30" s="46">
        <v>895795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895795</v>
      </c>
      <c r="O30" s="47">
        <f t="shared" si="1"/>
        <v>33.75899755040513</v>
      </c>
      <c r="P30" s="9"/>
    </row>
    <row r="31" spans="1:16" ht="15">
      <c r="A31" s="12"/>
      <c r="B31" s="25">
        <v>335.14</v>
      </c>
      <c r="C31" s="20" t="s">
        <v>98</v>
      </c>
      <c r="D31" s="46">
        <v>9937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9937</v>
      </c>
      <c r="O31" s="47">
        <f t="shared" si="1"/>
        <v>0.3744865272281892</v>
      </c>
      <c r="P31" s="9"/>
    </row>
    <row r="32" spans="1:16" ht="15">
      <c r="A32" s="12"/>
      <c r="B32" s="25">
        <v>335.15</v>
      </c>
      <c r="C32" s="20" t="s">
        <v>99</v>
      </c>
      <c r="D32" s="46">
        <v>15099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15099</v>
      </c>
      <c r="O32" s="47">
        <f t="shared" si="1"/>
        <v>0.5690220463538722</v>
      </c>
      <c r="P32" s="9"/>
    </row>
    <row r="33" spans="1:16" ht="15">
      <c r="A33" s="12"/>
      <c r="B33" s="25">
        <v>335.18</v>
      </c>
      <c r="C33" s="20" t="s">
        <v>100</v>
      </c>
      <c r="D33" s="46">
        <v>1537609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1537609</v>
      </c>
      <c r="O33" s="47">
        <f t="shared" si="1"/>
        <v>57.94644808743169</v>
      </c>
      <c r="P33" s="9"/>
    </row>
    <row r="34" spans="1:16" ht="15">
      <c r="A34" s="12"/>
      <c r="B34" s="25">
        <v>335.21</v>
      </c>
      <c r="C34" s="20" t="s">
        <v>29</v>
      </c>
      <c r="D34" s="46">
        <v>6071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6071</v>
      </c>
      <c r="O34" s="47">
        <f t="shared" si="1"/>
        <v>0.22879216129640098</v>
      </c>
      <c r="P34" s="9"/>
    </row>
    <row r="35" spans="1:16" ht="15.75">
      <c r="A35" s="29" t="s">
        <v>36</v>
      </c>
      <c r="B35" s="30"/>
      <c r="C35" s="31"/>
      <c r="D35" s="32">
        <f aca="true" t="shared" si="7" ref="D35:M35">SUM(D36:D42)</f>
        <v>295135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8759634</v>
      </c>
      <c r="J35" s="32">
        <f t="shared" si="7"/>
        <v>2497846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11552615</v>
      </c>
      <c r="O35" s="45">
        <f t="shared" si="1"/>
        <v>435.3727152817034</v>
      </c>
      <c r="P35" s="10"/>
    </row>
    <row r="36" spans="1:16" ht="15">
      <c r="A36" s="12"/>
      <c r="B36" s="25">
        <v>341.1</v>
      </c>
      <c r="C36" s="20" t="s">
        <v>101</v>
      </c>
      <c r="D36" s="46">
        <v>3818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3818</v>
      </c>
      <c r="O36" s="47">
        <f t="shared" si="1"/>
        <v>0.1438854343320143</v>
      </c>
      <c r="P36" s="9"/>
    </row>
    <row r="37" spans="1:16" ht="15">
      <c r="A37" s="12"/>
      <c r="B37" s="25">
        <v>342.1</v>
      </c>
      <c r="C37" s="20" t="s">
        <v>40</v>
      </c>
      <c r="D37" s="46">
        <v>147119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147119</v>
      </c>
      <c r="O37" s="47">
        <f aca="true" t="shared" si="9" ref="O37:O57">(N37/O$59)</f>
        <v>5.544337667231958</v>
      </c>
      <c r="P37" s="9"/>
    </row>
    <row r="38" spans="1:16" ht="15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2673074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2673074</v>
      </c>
      <c r="O38" s="47">
        <f t="shared" si="9"/>
        <v>100.73766723195779</v>
      </c>
      <c r="P38" s="9"/>
    </row>
    <row r="39" spans="1:16" ht="15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5154535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5154535</v>
      </c>
      <c r="O39" s="47">
        <f t="shared" si="9"/>
        <v>194.25419257584323</v>
      </c>
      <c r="P39" s="9"/>
    </row>
    <row r="40" spans="1:16" ht="15">
      <c r="A40" s="12"/>
      <c r="B40" s="25">
        <v>343.7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932025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932025</v>
      </c>
      <c r="O40" s="47">
        <f t="shared" si="9"/>
        <v>35.124364047484455</v>
      </c>
      <c r="P40" s="9"/>
    </row>
    <row r="41" spans="1:16" ht="15">
      <c r="A41" s="12"/>
      <c r="B41" s="25">
        <v>343.9</v>
      </c>
      <c r="C41" s="20" t="s">
        <v>45</v>
      </c>
      <c r="D41" s="46">
        <v>144198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144198</v>
      </c>
      <c r="O41" s="47">
        <f t="shared" si="9"/>
        <v>5.434256642170718</v>
      </c>
      <c r="P41" s="9"/>
    </row>
    <row r="42" spans="1:16" ht="15">
      <c r="A42" s="12"/>
      <c r="B42" s="25">
        <v>349</v>
      </c>
      <c r="C42" s="20" t="s">
        <v>107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2497846</v>
      </c>
      <c r="K42" s="46">
        <v>0</v>
      </c>
      <c r="L42" s="46">
        <v>0</v>
      </c>
      <c r="M42" s="46">
        <v>0</v>
      </c>
      <c r="N42" s="46">
        <f t="shared" si="8"/>
        <v>2497846</v>
      </c>
      <c r="O42" s="47">
        <f t="shared" si="9"/>
        <v>94.13401168268325</v>
      </c>
      <c r="P42" s="9"/>
    </row>
    <row r="43" spans="1:16" ht="15.75">
      <c r="A43" s="29" t="s">
        <v>37</v>
      </c>
      <c r="B43" s="30"/>
      <c r="C43" s="31"/>
      <c r="D43" s="32">
        <f aca="true" t="shared" si="10" ref="D43:M43">SUM(D44:D46)</f>
        <v>68837</v>
      </c>
      <c r="E43" s="32">
        <f t="shared" si="10"/>
        <v>2970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7">SUM(D43:M43)</f>
        <v>71807</v>
      </c>
      <c r="O43" s="45">
        <f t="shared" si="9"/>
        <v>2.7061239871867344</v>
      </c>
      <c r="P43" s="10"/>
    </row>
    <row r="44" spans="1:16" ht="15">
      <c r="A44" s="13"/>
      <c r="B44" s="39">
        <v>351.1</v>
      </c>
      <c r="C44" s="21" t="s">
        <v>75</v>
      </c>
      <c r="D44" s="46">
        <v>16878</v>
      </c>
      <c r="E44" s="46">
        <v>2970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19848</v>
      </c>
      <c r="O44" s="47">
        <f t="shared" si="9"/>
        <v>0.7479932165065009</v>
      </c>
      <c r="P44" s="9"/>
    </row>
    <row r="45" spans="1:16" ht="15">
      <c r="A45" s="13"/>
      <c r="B45" s="39">
        <v>354</v>
      </c>
      <c r="C45" s="21" t="s">
        <v>121</v>
      </c>
      <c r="D45" s="46">
        <v>15816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15816</v>
      </c>
      <c r="O45" s="47">
        <f t="shared" si="9"/>
        <v>0.5960429621254947</v>
      </c>
      <c r="P45" s="9"/>
    </row>
    <row r="46" spans="1:16" ht="15">
      <c r="A46" s="13"/>
      <c r="B46" s="39">
        <v>358.2</v>
      </c>
      <c r="C46" s="21" t="s">
        <v>122</v>
      </c>
      <c r="D46" s="46">
        <v>36143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36143</v>
      </c>
      <c r="O46" s="47">
        <f t="shared" si="9"/>
        <v>1.362087808554739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SUM(D48:D52)</f>
        <v>334152</v>
      </c>
      <c r="E47" s="32">
        <f t="shared" si="12"/>
        <v>11082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31318</v>
      </c>
      <c r="J47" s="32">
        <f t="shared" si="12"/>
        <v>0</v>
      </c>
      <c r="K47" s="32">
        <f t="shared" si="12"/>
        <v>6843190</v>
      </c>
      <c r="L47" s="32">
        <f t="shared" si="12"/>
        <v>0</v>
      </c>
      <c r="M47" s="32">
        <f t="shared" si="12"/>
        <v>0</v>
      </c>
      <c r="N47" s="32">
        <f t="shared" si="11"/>
        <v>7219742</v>
      </c>
      <c r="O47" s="45">
        <f t="shared" si="9"/>
        <v>272.0837384586395</v>
      </c>
      <c r="P47" s="10"/>
    </row>
    <row r="48" spans="1:16" ht="15">
      <c r="A48" s="12"/>
      <c r="B48" s="25">
        <v>361.1</v>
      </c>
      <c r="C48" s="20" t="s">
        <v>49</v>
      </c>
      <c r="D48" s="46">
        <v>92486</v>
      </c>
      <c r="E48" s="46">
        <v>887</v>
      </c>
      <c r="F48" s="46">
        <v>0</v>
      </c>
      <c r="G48" s="46">
        <v>0</v>
      </c>
      <c r="H48" s="46">
        <v>0</v>
      </c>
      <c r="I48" s="46">
        <v>31259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124632</v>
      </c>
      <c r="O48" s="47">
        <f t="shared" si="9"/>
        <v>4.696890898812889</v>
      </c>
      <c r="P48" s="9"/>
    </row>
    <row r="49" spans="1:16" ht="15">
      <c r="A49" s="12"/>
      <c r="B49" s="25">
        <v>362</v>
      </c>
      <c r="C49" s="20" t="s">
        <v>123</v>
      </c>
      <c r="D49" s="46">
        <v>60292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60292</v>
      </c>
      <c r="O49" s="47">
        <f t="shared" si="9"/>
        <v>2.272168833615979</v>
      </c>
      <c r="P49" s="9"/>
    </row>
    <row r="50" spans="1:16" ht="15">
      <c r="A50" s="12"/>
      <c r="B50" s="25">
        <v>364</v>
      </c>
      <c r="C50" s="20" t="s">
        <v>124</v>
      </c>
      <c r="D50" s="46">
        <v>14539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14539</v>
      </c>
      <c r="O50" s="47">
        <f t="shared" si="9"/>
        <v>0.5479178443565103</v>
      </c>
      <c r="P50" s="9"/>
    </row>
    <row r="51" spans="1:16" ht="15">
      <c r="A51" s="12"/>
      <c r="B51" s="25">
        <v>368</v>
      </c>
      <c r="C51" s="20" t="s">
        <v>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6843190</v>
      </c>
      <c r="L51" s="46">
        <v>0</v>
      </c>
      <c r="M51" s="46">
        <v>0</v>
      </c>
      <c r="N51" s="46">
        <f t="shared" si="11"/>
        <v>6843190</v>
      </c>
      <c r="O51" s="47">
        <f t="shared" si="9"/>
        <v>257.89297154701336</v>
      </c>
      <c r="P51" s="9"/>
    </row>
    <row r="52" spans="1:16" ht="15">
      <c r="A52" s="12"/>
      <c r="B52" s="25">
        <v>369.9</v>
      </c>
      <c r="C52" s="20" t="s">
        <v>52</v>
      </c>
      <c r="D52" s="46">
        <v>166835</v>
      </c>
      <c r="E52" s="46">
        <v>10195</v>
      </c>
      <c r="F52" s="46">
        <v>0</v>
      </c>
      <c r="G52" s="46">
        <v>0</v>
      </c>
      <c r="H52" s="46">
        <v>0</v>
      </c>
      <c r="I52" s="46">
        <v>59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177089</v>
      </c>
      <c r="O52" s="47">
        <f t="shared" si="9"/>
        <v>6.673789334840777</v>
      </c>
      <c r="P52" s="9"/>
    </row>
    <row r="53" spans="1:16" ht="15.75">
      <c r="A53" s="29" t="s">
        <v>38</v>
      </c>
      <c r="B53" s="30"/>
      <c r="C53" s="31"/>
      <c r="D53" s="32">
        <f aca="true" t="shared" si="13" ref="D53:M53">SUM(D54:D56)</f>
        <v>396000</v>
      </c>
      <c r="E53" s="32">
        <f t="shared" si="13"/>
        <v>1141371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1537371</v>
      </c>
      <c r="O53" s="45">
        <f t="shared" si="9"/>
        <v>57.93747880158281</v>
      </c>
      <c r="P53" s="9"/>
    </row>
    <row r="54" spans="1:16" ht="15">
      <c r="A54" s="12"/>
      <c r="B54" s="25">
        <v>381</v>
      </c>
      <c r="C54" s="20" t="s">
        <v>53</v>
      </c>
      <c r="D54" s="46">
        <v>0</v>
      </c>
      <c r="E54" s="46">
        <v>744375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744375</v>
      </c>
      <c r="O54" s="47">
        <f t="shared" si="9"/>
        <v>28.05257207461843</v>
      </c>
      <c r="P54" s="9"/>
    </row>
    <row r="55" spans="1:16" ht="15">
      <c r="A55" s="12"/>
      <c r="B55" s="25">
        <v>382</v>
      </c>
      <c r="C55" s="20" t="s">
        <v>65</v>
      </c>
      <c r="D55" s="46">
        <v>396000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396000</v>
      </c>
      <c r="O55" s="47">
        <f t="shared" si="9"/>
        <v>14.92368569813454</v>
      </c>
      <c r="P55" s="9"/>
    </row>
    <row r="56" spans="1:16" ht="15.75" thickBot="1">
      <c r="A56" s="12"/>
      <c r="B56" s="25">
        <v>384</v>
      </c>
      <c r="C56" s="20" t="s">
        <v>54</v>
      </c>
      <c r="D56" s="46">
        <v>0</v>
      </c>
      <c r="E56" s="46">
        <v>396996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396996</v>
      </c>
      <c r="O56" s="47">
        <f t="shared" si="9"/>
        <v>14.961221028829847</v>
      </c>
      <c r="P56" s="9"/>
    </row>
    <row r="57" spans="1:119" ht="16.5" thickBot="1">
      <c r="A57" s="14" t="s">
        <v>46</v>
      </c>
      <c r="B57" s="23"/>
      <c r="C57" s="22"/>
      <c r="D57" s="15">
        <f aca="true" t="shared" si="14" ref="D57:M57">SUM(D5,D15,D20,D35,D43,D47,D53)</f>
        <v>17919843</v>
      </c>
      <c r="E57" s="15">
        <f t="shared" si="14"/>
        <v>1760821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10443975</v>
      </c>
      <c r="J57" s="15">
        <f t="shared" si="14"/>
        <v>2497846</v>
      </c>
      <c r="K57" s="15">
        <f t="shared" si="14"/>
        <v>6843190</v>
      </c>
      <c r="L57" s="15">
        <f t="shared" si="14"/>
        <v>0</v>
      </c>
      <c r="M57" s="15">
        <f t="shared" si="14"/>
        <v>0</v>
      </c>
      <c r="N57" s="15">
        <f t="shared" si="11"/>
        <v>39465675</v>
      </c>
      <c r="O57" s="38">
        <f t="shared" si="9"/>
        <v>1487.3063877897116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125</v>
      </c>
      <c r="M59" s="48"/>
      <c r="N59" s="48"/>
      <c r="O59" s="43">
        <v>26535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11565963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503192</v>
      </c>
      <c r="N5" s="28">
        <f>SUM(D5:M5)</f>
        <v>12069155</v>
      </c>
      <c r="O5" s="33">
        <f aca="true" t="shared" si="1" ref="O5:O47">(N5/O$49)</f>
        <v>458.85089153328516</v>
      </c>
      <c r="P5" s="6"/>
    </row>
    <row r="6" spans="1:16" ht="15">
      <c r="A6" s="12"/>
      <c r="B6" s="25">
        <v>311</v>
      </c>
      <c r="C6" s="20" t="s">
        <v>2</v>
      </c>
      <c r="D6" s="46">
        <v>7224099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503192</v>
      </c>
      <c r="N6" s="46">
        <f>SUM(D6:M6)</f>
        <v>7727291</v>
      </c>
      <c r="O6" s="47">
        <f t="shared" si="1"/>
        <v>293.7798349998099</v>
      </c>
      <c r="P6" s="9"/>
    </row>
    <row r="7" spans="1:16" ht="15">
      <c r="A7" s="12"/>
      <c r="B7" s="25">
        <v>312.41</v>
      </c>
      <c r="C7" s="20" t="s">
        <v>110</v>
      </c>
      <c r="D7" s="46">
        <v>830804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830804</v>
      </c>
      <c r="O7" s="47">
        <f t="shared" si="1"/>
        <v>31.585902748735887</v>
      </c>
      <c r="P7" s="9"/>
    </row>
    <row r="8" spans="1:16" ht="15">
      <c r="A8" s="12"/>
      <c r="B8" s="25">
        <v>312.51</v>
      </c>
      <c r="C8" s="20" t="s">
        <v>63</v>
      </c>
      <c r="D8" s="46">
        <v>154239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154239</v>
      </c>
      <c r="O8" s="47">
        <f t="shared" si="1"/>
        <v>5.863931870889252</v>
      </c>
      <c r="P8" s="9"/>
    </row>
    <row r="9" spans="1:16" ht="15">
      <c r="A9" s="12"/>
      <c r="B9" s="25">
        <v>312.52</v>
      </c>
      <c r="C9" s="20" t="s">
        <v>93</v>
      </c>
      <c r="D9" s="46">
        <v>191152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191152</v>
      </c>
      <c r="O9" s="47">
        <f t="shared" si="1"/>
        <v>7.26730791164506</v>
      </c>
      <c r="P9" s="9"/>
    </row>
    <row r="10" spans="1:16" ht="15">
      <c r="A10" s="12"/>
      <c r="B10" s="25">
        <v>314.1</v>
      </c>
      <c r="C10" s="20" t="s">
        <v>11</v>
      </c>
      <c r="D10" s="46">
        <v>2024959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2024959</v>
      </c>
      <c r="O10" s="47">
        <f t="shared" si="1"/>
        <v>76.98585712656352</v>
      </c>
      <c r="P10" s="9"/>
    </row>
    <row r="11" spans="1:16" ht="15">
      <c r="A11" s="12"/>
      <c r="B11" s="25">
        <v>314.4</v>
      </c>
      <c r="C11" s="20" t="s">
        <v>12</v>
      </c>
      <c r="D11" s="46">
        <v>112977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112977</v>
      </c>
      <c r="O11" s="47">
        <f t="shared" si="1"/>
        <v>4.295213473748242</v>
      </c>
      <c r="P11" s="9"/>
    </row>
    <row r="12" spans="1:16" ht="15">
      <c r="A12" s="12"/>
      <c r="B12" s="25">
        <v>314.8</v>
      </c>
      <c r="C12" s="20" t="s">
        <v>13</v>
      </c>
      <c r="D12" s="46">
        <v>24957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24957</v>
      </c>
      <c r="O12" s="47">
        <f t="shared" si="1"/>
        <v>0.9488271299851728</v>
      </c>
      <c r="P12" s="9"/>
    </row>
    <row r="13" spans="1:16" ht="15">
      <c r="A13" s="12"/>
      <c r="B13" s="25">
        <v>315</v>
      </c>
      <c r="C13" s="20" t="s">
        <v>94</v>
      </c>
      <c r="D13" s="46">
        <v>954636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954636</v>
      </c>
      <c r="O13" s="47">
        <f t="shared" si="1"/>
        <v>36.293806790099985</v>
      </c>
      <c r="P13" s="9"/>
    </row>
    <row r="14" spans="1:16" ht="15">
      <c r="A14" s="12"/>
      <c r="B14" s="25">
        <v>316</v>
      </c>
      <c r="C14" s="20" t="s">
        <v>95</v>
      </c>
      <c r="D14" s="46">
        <v>48140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48140</v>
      </c>
      <c r="O14" s="47">
        <f t="shared" si="1"/>
        <v>1.8302094818081587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SUM(D16:D19)</f>
        <v>1884157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255200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9">SUM(D15:M15)</f>
        <v>2139357</v>
      </c>
      <c r="O15" s="45">
        <f t="shared" si="1"/>
        <v>81.33509485610007</v>
      </c>
      <c r="P15" s="10"/>
    </row>
    <row r="16" spans="1:16" ht="15">
      <c r="A16" s="12"/>
      <c r="B16" s="25">
        <v>322</v>
      </c>
      <c r="C16" s="20" t="s">
        <v>0</v>
      </c>
      <c r="D16" s="46">
        <v>269268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269268</v>
      </c>
      <c r="O16" s="47">
        <f t="shared" si="1"/>
        <v>10.237159259400068</v>
      </c>
      <c r="P16" s="9"/>
    </row>
    <row r="17" spans="1:16" ht="15">
      <c r="A17" s="12"/>
      <c r="B17" s="25">
        <v>323.1</v>
      </c>
      <c r="C17" s="20" t="s">
        <v>17</v>
      </c>
      <c r="D17" s="46">
        <v>1524694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1524694</v>
      </c>
      <c r="O17" s="47">
        <f t="shared" si="1"/>
        <v>57.96654374025776</v>
      </c>
      <c r="P17" s="9"/>
    </row>
    <row r="18" spans="1:16" ht="15">
      <c r="A18" s="12"/>
      <c r="B18" s="25">
        <v>323.4</v>
      </c>
      <c r="C18" s="20" t="s">
        <v>18</v>
      </c>
      <c r="D18" s="46">
        <v>90195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90195</v>
      </c>
      <c r="O18" s="47">
        <f t="shared" si="1"/>
        <v>3.4290765311941604</v>
      </c>
      <c r="P18" s="9"/>
    </row>
    <row r="19" spans="1:16" ht="15">
      <c r="A19" s="12"/>
      <c r="B19" s="25">
        <v>329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255200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255200</v>
      </c>
      <c r="O19" s="47">
        <f t="shared" si="1"/>
        <v>9.70231532524807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SUM(D21:D27)</f>
        <v>2382673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483993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2866666</v>
      </c>
      <c r="O20" s="45">
        <f t="shared" si="1"/>
        <v>108.98627532981028</v>
      </c>
      <c r="P20" s="10"/>
    </row>
    <row r="21" spans="1:16" ht="15">
      <c r="A21" s="12"/>
      <c r="B21" s="25">
        <v>331.2</v>
      </c>
      <c r="C21" s="20" t="s">
        <v>20</v>
      </c>
      <c r="D21" s="46">
        <v>7396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7396</v>
      </c>
      <c r="O21" s="47">
        <f t="shared" si="1"/>
        <v>0.28118465574269097</v>
      </c>
      <c r="P21" s="9"/>
    </row>
    <row r="22" spans="1:16" ht="15">
      <c r="A22" s="12"/>
      <c r="B22" s="25">
        <v>334.1</v>
      </c>
      <c r="C22" s="20" t="s">
        <v>96</v>
      </c>
      <c r="D22" s="46">
        <v>103391</v>
      </c>
      <c r="E22" s="46">
        <v>0</v>
      </c>
      <c r="F22" s="46">
        <v>0</v>
      </c>
      <c r="G22" s="46">
        <v>0</v>
      </c>
      <c r="H22" s="46">
        <v>0</v>
      </c>
      <c r="I22" s="46">
        <v>483993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587384</v>
      </c>
      <c r="O22" s="47">
        <f t="shared" si="1"/>
        <v>22.33144508231</v>
      </c>
      <c r="P22" s="9"/>
    </row>
    <row r="23" spans="1:16" ht="15">
      <c r="A23" s="12"/>
      <c r="B23" s="25">
        <v>335.12</v>
      </c>
      <c r="C23" s="20" t="s">
        <v>97</v>
      </c>
      <c r="D23" s="46">
        <v>828610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828610</v>
      </c>
      <c r="O23" s="47">
        <f t="shared" si="1"/>
        <v>31.50249021024218</v>
      </c>
      <c r="P23" s="9"/>
    </row>
    <row r="24" spans="1:16" ht="15">
      <c r="A24" s="12"/>
      <c r="B24" s="25">
        <v>335.14</v>
      </c>
      <c r="C24" s="20" t="s">
        <v>98</v>
      </c>
      <c r="D24" s="46">
        <v>7719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7719</v>
      </c>
      <c r="O24" s="47">
        <f t="shared" si="1"/>
        <v>0.2934646238071703</v>
      </c>
      <c r="P24" s="9"/>
    </row>
    <row r="25" spans="1:16" ht="15">
      <c r="A25" s="12"/>
      <c r="B25" s="25">
        <v>335.15</v>
      </c>
      <c r="C25" s="20" t="s">
        <v>99</v>
      </c>
      <c r="D25" s="46">
        <v>11582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11582</v>
      </c>
      <c r="O25" s="47">
        <f t="shared" si="1"/>
        <v>0.44033000038018477</v>
      </c>
      <c r="P25" s="9"/>
    </row>
    <row r="26" spans="1:16" ht="15">
      <c r="A26" s="12"/>
      <c r="B26" s="25">
        <v>335.18</v>
      </c>
      <c r="C26" s="20" t="s">
        <v>100</v>
      </c>
      <c r="D26" s="46">
        <v>1420502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1420502</v>
      </c>
      <c r="O26" s="47">
        <f t="shared" si="1"/>
        <v>54.005322586777176</v>
      </c>
      <c r="P26" s="9"/>
    </row>
    <row r="27" spans="1:16" ht="15">
      <c r="A27" s="12"/>
      <c r="B27" s="25">
        <v>335.21</v>
      </c>
      <c r="C27" s="20" t="s">
        <v>29</v>
      </c>
      <c r="D27" s="46">
        <v>3473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3473</v>
      </c>
      <c r="O27" s="47">
        <f t="shared" si="1"/>
        <v>0.13203817055088773</v>
      </c>
      <c r="P27" s="9"/>
    </row>
    <row r="28" spans="1:16" ht="15.75">
      <c r="A28" s="29" t="s">
        <v>36</v>
      </c>
      <c r="B28" s="30"/>
      <c r="C28" s="31"/>
      <c r="D28" s="32">
        <f aca="true" t="shared" si="6" ref="D28:M28">SUM(D29:D35)</f>
        <v>277292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7860873</v>
      </c>
      <c r="J28" s="32">
        <f t="shared" si="6"/>
        <v>2383491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10521656</v>
      </c>
      <c r="O28" s="45">
        <f t="shared" si="1"/>
        <v>400.0173364255028</v>
      </c>
      <c r="P28" s="10"/>
    </row>
    <row r="29" spans="1:16" ht="15">
      <c r="A29" s="12"/>
      <c r="B29" s="25">
        <v>341.1</v>
      </c>
      <c r="C29" s="20" t="s">
        <v>101</v>
      </c>
      <c r="D29" s="46">
        <v>2321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2321</v>
      </c>
      <c r="O29" s="47">
        <f t="shared" si="1"/>
        <v>0.08824088507014409</v>
      </c>
      <c r="P29" s="9"/>
    </row>
    <row r="30" spans="1:16" ht="15">
      <c r="A30" s="12"/>
      <c r="B30" s="25">
        <v>342.1</v>
      </c>
      <c r="C30" s="20" t="s">
        <v>40</v>
      </c>
      <c r="D30" s="46">
        <v>112716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112716</v>
      </c>
      <c r="O30" s="47">
        <f t="shared" si="1"/>
        <v>4.285290651256511</v>
      </c>
      <c r="P30" s="9"/>
    </row>
    <row r="31" spans="1:16" ht="15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2511449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2511449</v>
      </c>
      <c r="O31" s="47">
        <f t="shared" si="1"/>
        <v>95.48146599247234</v>
      </c>
      <c r="P31" s="9"/>
    </row>
    <row r="32" spans="1:16" ht="15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4454505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4454505</v>
      </c>
      <c r="O32" s="47">
        <f t="shared" si="1"/>
        <v>169.3534957989583</v>
      </c>
      <c r="P32" s="9"/>
    </row>
    <row r="33" spans="1:16" ht="15">
      <c r="A33" s="12"/>
      <c r="B33" s="25">
        <v>343.7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894919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894919</v>
      </c>
      <c r="O33" s="47">
        <f t="shared" si="1"/>
        <v>34.02345740029654</v>
      </c>
      <c r="P33" s="9"/>
    </row>
    <row r="34" spans="1:16" ht="15">
      <c r="A34" s="12"/>
      <c r="B34" s="25">
        <v>343.9</v>
      </c>
      <c r="C34" s="20" t="s">
        <v>45</v>
      </c>
      <c r="D34" s="46">
        <v>136715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136715</v>
      </c>
      <c r="O34" s="47">
        <f t="shared" si="1"/>
        <v>5.197696080295024</v>
      </c>
      <c r="P34" s="9"/>
    </row>
    <row r="35" spans="1:16" ht="15">
      <c r="A35" s="12"/>
      <c r="B35" s="25">
        <v>349</v>
      </c>
      <c r="C35" s="20" t="s">
        <v>107</v>
      </c>
      <c r="D35" s="46">
        <v>25540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2383491</v>
      </c>
      <c r="K35" s="46">
        <v>0</v>
      </c>
      <c r="L35" s="46">
        <v>0</v>
      </c>
      <c r="M35" s="46">
        <v>0</v>
      </c>
      <c r="N35" s="46">
        <f t="shared" si="7"/>
        <v>2409031</v>
      </c>
      <c r="O35" s="47">
        <f t="shared" si="1"/>
        <v>91.58768961715394</v>
      </c>
      <c r="P35" s="9"/>
    </row>
    <row r="36" spans="1:16" ht="15.75">
      <c r="A36" s="29" t="s">
        <v>37</v>
      </c>
      <c r="B36" s="30"/>
      <c r="C36" s="31"/>
      <c r="D36" s="32">
        <f aca="true" t="shared" si="8" ref="D36:M36">SUM(D37:D37)</f>
        <v>14052</v>
      </c>
      <c r="E36" s="32">
        <f t="shared" si="8"/>
        <v>2278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7">SUM(D36:M36)</f>
        <v>16330</v>
      </c>
      <c r="O36" s="45">
        <f t="shared" si="1"/>
        <v>0.6208417290803331</v>
      </c>
      <c r="P36" s="10"/>
    </row>
    <row r="37" spans="1:16" ht="15">
      <c r="A37" s="13"/>
      <c r="B37" s="39">
        <v>351.1</v>
      </c>
      <c r="C37" s="21" t="s">
        <v>75</v>
      </c>
      <c r="D37" s="46">
        <v>14052</v>
      </c>
      <c r="E37" s="46">
        <v>2278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16330</v>
      </c>
      <c r="O37" s="47">
        <f t="shared" si="1"/>
        <v>0.6208417290803331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SUM(D39:D42)</f>
        <v>569478</v>
      </c>
      <c r="E38" s="32">
        <f t="shared" si="10"/>
        <v>63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51556</v>
      </c>
      <c r="J38" s="32">
        <f t="shared" si="10"/>
        <v>0</v>
      </c>
      <c r="K38" s="32">
        <f t="shared" si="10"/>
        <v>5340360</v>
      </c>
      <c r="L38" s="32">
        <f t="shared" si="10"/>
        <v>0</v>
      </c>
      <c r="M38" s="32">
        <f t="shared" si="10"/>
        <v>16463</v>
      </c>
      <c r="N38" s="32">
        <f t="shared" si="9"/>
        <v>5977920</v>
      </c>
      <c r="O38" s="45">
        <f t="shared" si="1"/>
        <v>227.2714139071589</v>
      </c>
      <c r="P38" s="10"/>
    </row>
    <row r="39" spans="1:16" ht="15">
      <c r="A39" s="12"/>
      <c r="B39" s="25">
        <v>361.1</v>
      </c>
      <c r="C39" s="20" t="s">
        <v>49</v>
      </c>
      <c r="D39" s="46">
        <v>120711</v>
      </c>
      <c r="E39" s="46">
        <v>63</v>
      </c>
      <c r="F39" s="46">
        <v>0</v>
      </c>
      <c r="G39" s="46">
        <v>0</v>
      </c>
      <c r="H39" s="46">
        <v>0</v>
      </c>
      <c r="I39" s="46">
        <v>51556</v>
      </c>
      <c r="J39" s="46">
        <v>0</v>
      </c>
      <c r="K39" s="46">
        <v>827899</v>
      </c>
      <c r="L39" s="46">
        <v>0</v>
      </c>
      <c r="M39" s="46">
        <v>0</v>
      </c>
      <c r="N39" s="46">
        <f t="shared" si="9"/>
        <v>1000229</v>
      </c>
      <c r="O39" s="47">
        <f t="shared" si="1"/>
        <v>38.027183211040565</v>
      </c>
      <c r="P39" s="9"/>
    </row>
    <row r="40" spans="1:16" ht="15">
      <c r="A40" s="12"/>
      <c r="B40" s="25">
        <v>361.3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2478274</v>
      </c>
      <c r="L40" s="46">
        <v>0</v>
      </c>
      <c r="M40" s="46">
        <v>0</v>
      </c>
      <c r="N40" s="46">
        <f t="shared" si="9"/>
        <v>2478274</v>
      </c>
      <c r="O40" s="47">
        <f t="shared" si="1"/>
        <v>94.22020301866708</v>
      </c>
      <c r="P40" s="9"/>
    </row>
    <row r="41" spans="1:16" ht="15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2034187</v>
      </c>
      <c r="L41" s="46">
        <v>0</v>
      </c>
      <c r="M41" s="46">
        <v>0</v>
      </c>
      <c r="N41" s="46">
        <f t="shared" si="9"/>
        <v>2034187</v>
      </c>
      <c r="O41" s="47">
        <f t="shared" si="1"/>
        <v>77.33669163213321</v>
      </c>
      <c r="P41" s="9"/>
    </row>
    <row r="42" spans="1:16" ht="15">
      <c r="A42" s="12"/>
      <c r="B42" s="25">
        <v>369.9</v>
      </c>
      <c r="C42" s="20" t="s">
        <v>52</v>
      </c>
      <c r="D42" s="46">
        <v>448767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16463</v>
      </c>
      <c r="N42" s="46">
        <f t="shared" si="9"/>
        <v>465230</v>
      </c>
      <c r="O42" s="47">
        <f t="shared" si="1"/>
        <v>17.687336045318023</v>
      </c>
      <c r="P42" s="9"/>
    </row>
    <row r="43" spans="1:16" ht="15.75">
      <c r="A43" s="29" t="s">
        <v>38</v>
      </c>
      <c r="B43" s="30"/>
      <c r="C43" s="31"/>
      <c r="D43" s="32">
        <f aca="true" t="shared" si="11" ref="D43:M43">SUM(D44:D46)</f>
        <v>436833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816138</v>
      </c>
      <c r="N43" s="32">
        <f t="shared" si="9"/>
        <v>1252971</v>
      </c>
      <c r="O43" s="45">
        <f t="shared" si="1"/>
        <v>47.63604911987226</v>
      </c>
      <c r="P43" s="9"/>
    </row>
    <row r="44" spans="1:16" ht="15">
      <c r="A44" s="12"/>
      <c r="B44" s="25">
        <v>381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616138</v>
      </c>
      <c r="N44" s="46">
        <f t="shared" si="9"/>
        <v>616138</v>
      </c>
      <c r="O44" s="47">
        <f t="shared" si="1"/>
        <v>23.424628369387523</v>
      </c>
      <c r="P44" s="9"/>
    </row>
    <row r="45" spans="1:16" ht="15">
      <c r="A45" s="12"/>
      <c r="B45" s="25">
        <v>382</v>
      </c>
      <c r="C45" s="20" t="s">
        <v>65</v>
      </c>
      <c r="D45" s="46">
        <v>436833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436833</v>
      </c>
      <c r="O45" s="47">
        <f t="shared" si="1"/>
        <v>16.607725354522298</v>
      </c>
      <c r="P45" s="9"/>
    </row>
    <row r="46" spans="1:16" ht="15.75" thickBot="1">
      <c r="A46" s="12"/>
      <c r="B46" s="25">
        <v>384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200000</v>
      </c>
      <c r="N46" s="46">
        <f t="shared" si="9"/>
        <v>200000</v>
      </c>
      <c r="O46" s="47">
        <f t="shared" si="1"/>
        <v>7.603695395962438</v>
      </c>
      <c r="P46" s="9"/>
    </row>
    <row r="47" spans="1:119" ht="16.5" thickBot="1">
      <c r="A47" s="14" t="s">
        <v>46</v>
      </c>
      <c r="B47" s="23"/>
      <c r="C47" s="22"/>
      <c r="D47" s="15">
        <f aca="true" t="shared" si="12" ref="D47:M47">SUM(D5,D15,D20,D28,D36,D38,D43)</f>
        <v>17130448</v>
      </c>
      <c r="E47" s="15">
        <f t="shared" si="12"/>
        <v>2341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8651622</v>
      </c>
      <c r="J47" s="15">
        <f t="shared" si="12"/>
        <v>2383491</v>
      </c>
      <c r="K47" s="15">
        <f t="shared" si="12"/>
        <v>5340360</v>
      </c>
      <c r="L47" s="15">
        <f t="shared" si="12"/>
        <v>0</v>
      </c>
      <c r="M47" s="15">
        <f t="shared" si="12"/>
        <v>1335793</v>
      </c>
      <c r="N47" s="15">
        <f t="shared" si="9"/>
        <v>34844055</v>
      </c>
      <c r="O47" s="38">
        <f t="shared" si="1"/>
        <v>1324.7179029008098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114</v>
      </c>
      <c r="M49" s="48"/>
      <c r="N49" s="48"/>
      <c r="O49" s="43">
        <v>26303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11292995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471369</v>
      </c>
      <c r="N5" s="28">
        <f>SUM(D5:M5)</f>
        <v>11764364</v>
      </c>
      <c r="O5" s="33">
        <f aca="true" t="shared" si="1" ref="O5:O50">(N5/O$52)</f>
        <v>449.6221670170074</v>
      </c>
      <c r="P5" s="6"/>
    </row>
    <row r="6" spans="1:16" ht="15">
      <c r="A6" s="12"/>
      <c r="B6" s="25">
        <v>311</v>
      </c>
      <c r="C6" s="20" t="s">
        <v>2</v>
      </c>
      <c r="D6" s="46">
        <v>6842454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471369</v>
      </c>
      <c r="N6" s="46">
        <f>SUM(D6:M6)</f>
        <v>7313823</v>
      </c>
      <c r="O6" s="47">
        <f t="shared" si="1"/>
        <v>279.52696350085995</v>
      </c>
      <c r="P6" s="9"/>
    </row>
    <row r="7" spans="1:16" ht="15">
      <c r="A7" s="12"/>
      <c r="B7" s="25">
        <v>312.41</v>
      </c>
      <c r="C7" s="20" t="s">
        <v>110</v>
      </c>
      <c r="D7" s="46">
        <v>752208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752208</v>
      </c>
      <c r="O7" s="47">
        <f t="shared" si="1"/>
        <v>28.748633670934453</v>
      </c>
      <c r="P7" s="9"/>
    </row>
    <row r="8" spans="1:16" ht="15">
      <c r="A8" s="12"/>
      <c r="B8" s="25">
        <v>312.51</v>
      </c>
      <c r="C8" s="20" t="s">
        <v>63</v>
      </c>
      <c r="D8" s="46">
        <v>173333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173333</v>
      </c>
      <c r="O8" s="47">
        <f t="shared" si="1"/>
        <v>6.6246130326772406</v>
      </c>
      <c r="P8" s="9"/>
    </row>
    <row r="9" spans="1:16" ht="15">
      <c r="A9" s="12"/>
      <c r="B9" s="25">
        <v>312.52</v>
      </c>
      <c r="C9" s="20" t="s">
        <v>93</v>
      </c>
      <c r="D9" s="46">
        <v>175977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175977</v>
      </c>
      <c r="O9" s="47">
        <f t="shared" si="1"/>
        <v>6.725664055035352</v>
      </c>
      <c r="P9" s="9"/>
    </row>
    <row r="10" spans="1:16" ht="15">
      <c r="A10" s="12"/>
      <c r="B10" s="25">
        <v>314.1</v>
      </c>
      <c r="C10" s="20" t="s">
        <v>11</v>
      </c>
      <c r="D10" s="46">
        <v>2017054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2017054</v>
      </c>
      <c r="O10" s="47">
        <f t="shared" si="1"/>
        <v>77.08977641888018</v>
      </c>
      <c r="P10" s="9"/>
    </row>
    <row r="11" spans="1:16" ht="15">
      <c r="A11" s="12"/>
      <c r="B11" s="25">
        <v>314.4</v>
      </c>
      <c r="C11" s="20" t="s">
        <v>12</v>
      </c>
      <c r="D11" s="46">
        <v>114618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114618</v>
      </c>
      <c r="O11" s="47">
        <f t="shared" si="1"/>
        <v>4.3805847506210585</v>
      </c>
      <c r="P11" s="9"/>
    </row>
    <row r="12" spans="1:16" ht="15">
      <c r="A12" s="12"/>
      <c r="B12" s="25">
        <v>314.8</v>
      </c>
      <c r="C12" s="20" t="s">
        <v>13</v>
      </c>
      <c r="D12" s="46">
        <v>26516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26516</v>
      </c>
      <c r="O12" s="47">
        <f t="shared" si="1"/>
        <v>1.0134148671889929</v>
      </c>
      <c r="P12" s="9"/>
    </row>
    <row r="13" spans="1:16" ht="15">
      <c r="A13" s="12"/>
      <c r="B13" s="25">
        <v>315</v>
      </c>
      <c r="C13" s="20" t="s">
        <v>94</v>
      </c>
      <c r="D13" s="46">
        <v>988526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988526</v>
      </c>
      <c r="O13" s="47">
        <f t="shared" si="1"/>
        <v>37.78047009363654</v>
      </c>
      <c r="P13" s="9"/>
    </row>
    <row r="14" spans="1:16" ht="15">
      <c r="A14" s="12"/>
      <c r="B14" s="25">
        <v>316</v>
      </c>
      <c r="C14" s="20" t="s">
        <v>95</v>
      </c>
      <c r="D14" s="46">
        <v>202309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202309</v>
      </c>
      <c r="O14" s="47">
        <f t="shared" si="1"/>
        <v>7.732046627173705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SUM(D16:D19)</f>
        <v>1912829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74000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1986829</v>
      </c>
      <c r="O15" s="45">
        <f t="shared" si="1"/>
        <v>75.93460729982802</v>
      </c>
      <c r="P15" s="10"/>
    </row>
    <row r="16" spans="1:16" ht="15">
      <c r="A16" s="12"/>
      <c r="B16" s="25">
        <v>322</v>
      </c>
      <c r="C16" s="20" t="s">
        <v>0</v>
      </c>
      <c r="D16" s="46">
        <v>236690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236690</v>
      </c>
      <c r="O16" s="47">
        <f t="shared" si="1"/>
        <v>9.046053888782724</v>
      </c>
      <c r="P16" s="9"/>
    </row>
    <row r="17" spans="1:16" ht="15">
      <c r="A17" s="12"/>
      <c r="B17" s="25">
        <v>323.1</v>
      </c>
      <c r="C17" s="20" t="s">
        <v>17</v>
      </c>
      <c r="D17" s="46">
        <v>1575938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1575938</v>
      </c>
      <c r="O17" s="47">
        <f t="shared" si="1"/>
        <v>60.23076629084655</v>
      </c>
      <c r="P17" s="9"/>
    </row>
    <row r="18" spans="1:16" ht="15">
      <c r="A18" s="12"/>
      <c r="B18" s="25">
        <v>323.4</v>
      </c>
      <c r="C18" s="20" t="s">
        <v>18</v>
      </c>
      <c r="D18" s="46">
        <v>100201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100201</v>
      </c>
      <c r="O18" s="47">
        <f t="shared" si="1"/>
        <v>3.8295815020064974</v>
      </c>
      <c r="P18" s="9"/>
    </row>
    <row r="19" spans="1:16" ht="15">
      <c r="A19" s="12"/>
      <c r="B19" s="25">
        <v>325.1</v>
      </c>
      <c r="C19" s="20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74000</v>
      </c>
      <c r="O19" s="47">
        <f t="shared" si="1"/>
        <v>2.8282056181922415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SUM(D21:D28)</f>
        <v>2353608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-323704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2029904</v>
      </c>
      <c r="O20" s="45">
        <f t="shared" si="1"/>
        <v>77.58089050257978</v>
      </c>
      <c r="P20" s="10"/>
    </row>
    <row r="21" spans="1:16" ht="15">
      <c r="A21" s="12"/>
      <c r="B21" s="25">
        <v>331.2</v>
      </c>
      <c r="C21" s="20" t="s">
        <v>20</v>
      </c>
      <c r="D21" s="46">
        <v>3692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3692</v>
      </c>
      <c r="O21" s="47">
        <f t="shared" si="1"/>
        <v>0.1411045289508886</v>
      </c>
      <c r="P21" s="9"/>
    </row>
    <row r="22" spans="1:16" ht="15">
      <c r="A22" s="12"/>
      <c r="B22" s="25">
        <v>331.39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-386204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-386204</v>
      </c>
      <c r="O22" s="47">
        <f t="shared" si="1"/>
        <v>-14.760328683355628</v>
      </c>
      <c r="P22" s="9"/>
    </row>
    <row r="23" spans="1:16" ht="15">
      <c r="A23" s="12"/>
      <c r="B23" s="25">
        <v>334.1</v>
      </c>
      <c r="C23" s="20" t="s">
        <v>96</v>
      </c>
      <c r="D23" s="46">
        <v>174870</v>
      </c>
      <c r="E23" s="46">
        <v>0</v>
      </c>
      <c r="F23" s="46">
        <v>0</v>
      </c>
      <c r="G23" s="46">
        <v>0</v>
      </c>
      <c r="H23" s="46">
        <v>0</v>
      </c>
      <c r="I23" s="46">
        <v>62500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237370</v>
      </c>
      <c r="O23" s="47">
        <f t="shared" si="1"/>
        <v>9.072042805274222</v>
      </c>
      <c r="P23" s="9"/>
    </row>
    <row r="24" spans="1:16" ht="15">
      <c r="A24" s="12"/>
      <c r="B24" s="25">
        <v>335.12</v>
      </c>
      <c r="C24" s="20" t="s">
        <v>97</v>
      </c>
      <c r="D24" s="46">
        <v>794957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794957</v>
      </c>
      <c r="O24" s="47">
        <f t="shared" si="1"/>
        <v>30.38245748136824</v>
      </c>
      <c r="P24" s="9"/>
    </row>
    <row r="25" spans="1:16" ht="15">
      <c r="A25" s="12"/>
      <c r="B25" s="25">
        <v>335.14</v>
      </c>
      <c r="C25" s="20" t="s">
        <v>98</v>
      </c>
      <c r="D25" s="46">
        <v>8377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8377</v>
      </c>
      <c r="O25" s="47">
        <f t="shared" si="1"/>
        <v>0.3201605197783298</v>
      </c>
      <c r="P25" s="9"/>
    </row>
    <row r="26" spans="1:16" ht="15">
      <c r="A26" s="12"/>
      <c r="B26" s="25">
        <v>335.15</v>
      </c>
      <c r="C26" s="20" t="s">
        <v>99</v>
      </c>
      <c r="D26" s="46">
        <v>14797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14797</v>
      </c>
      <c r="O26" s="47">
        <f t="shared" si="1"/>
        <v>0.565526466653927</v>
      </c>
      <c r="P26" s="9"/>
    </row>
    <row r="27" spans="1:16" ht="15">
      <c r="A27" s="12"/>
      <c r="B27" s="25">
        <v>335.18</v>
      </c>
      <c r="C27" s="20" t="s">
        <v>100</v>
      </c>
      <c r="D27" s="46">
        <v>1352325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1352325</v>
      </c>
      <c r="O27" s="47">
        <f t="shared" si="1"/>
        <v>51.6845021975922</v>
      </c>
      <c r="P27" s="9"/>
    </row>
    <row r="28" spans="1:16" ht="15">
      <c r="A28" s="12"/>
      <c r="B28" s="25">
        <v>335.21</v>
      </c>
      <c r="C28" s="20" t="s">
        <v>29</v>
      </c>
      <c r="D28" s="46">
        <v>4590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4590</v>
      </c>
      <c r="O28" s="47">
        <f t="shared" si="1"/>
        <v>0.17542518631759985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SUM(D30:D38)</f>
        <v>233770</v>
      </c>
      <c r="E29" s="32">
        <f t="shared" si="6"/>
        <v>181225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7868157</v>
      </c>
      <c r="J29" s="32">
        <f t="shared" si="6"/>
        <v>2256865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10540017</v>
      </c>
      <c r="O29" s="45">
        <f t="shared" si="1"/>
        <v>402.82885534110454</v>
      </c>
      <c r="P29" s="10"/>
    </row>
    <row r="30" spans="1:16" ht="15">
      <c r="A30" s="12"/>
      <c r="B30" s="25">
        <v>341.1</v>
      </c>
      <c r="C30" s="20" t="s">
        <v>101</v>
      </c>
      <c r="D30" s="46">
        <v>1777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1777</v>
      </c>
      <c r="O30" s="47">
        <f t="shared" si="1"/>
        <v>0.06791515383145423</v>
      </c>
      <c r="P30" s="9"/>
    </row>
    <row r="31" spans="1:16" ht="15">
      <c r="A31" s="12"/>
      <c r="B31" s="25">
        <v>342.1</v>
      </c>
      <c r="C31" s="20" t="s">
        <v>40</v>
      </c>
      <c r="D31" s="46">
        <v>109123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8">SUM(D31:M31)</f>
        <v>109123</v>
      </c>
      <c r="O31" s="47">
        <f t="shared" si="1"/>
        <v>4.170571373972865</v>
      </c>
      <c r="P31" s="9"/>
    </row>
    <row r="32" spans="1:16" ht="15">
      <c r="A32" s="12"/>
      <c r="B32" s="25">
        <v>342.2</v>
      </c>
      <c r="C32" s="20" t="s">
        <v>80</v>
      </c>
      <c r="D32" s="46">
        <v>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450</v>
      </c>
      <c r="O32" s="47">
        <f t="shared" si="1"/>
        <v>0.017198547678196063</v>
      </c>
      <c r="P32" s="9"/>
    </row>
    <row r="33" spans="1:16" ht="15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2537637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2537637</v>
      </c>
      <c r="O33" s="47">
        <f t="shared" si="1"/>
        <v>96.98593540989872</v>
      </c>
      <c r="P33" s="9"/>
    </row>
    <row r="34" spans="1:16" ht="15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4423101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4423101</v>
      </c>
      <c r="O34" s="47">
        <f t="shared" si="1"/>
        <v>169.04647429772598</v>
      </c>
      <c r="P34" s="9"/>
    </row>
    <row r="35" spans="1:16" ht="15">
      <c r="A35" s="12"/>
      <c r="B35" s="25">
        <v>343.7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907419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907419</v>
      </c>
      <c r="O35" s="47">
        <f t="shared" si="1"/>
        <v>34.68064207911332</v>
      </c>
      <c r="P35" s="9"/>
    </row>
    <row r="36" spans="1:16" ht="15">
      <c r="A36" s="12"/>
      <c r="B36" s="25">
        <v>343.9</v>
      </c>
      <c r="C36" s="20" t="s">
        <v>45</v>
      </c>
      <c r="D36" s="46">
        <v>122420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122420</v>
      </c>
      <c r="O36" s="47">
        <f t="shared" si="1"/>
        <v>4.678769348366138</v>
      </c>
      <c r="P36" s="9"/>
    </row>
    <row r="37" spans="1:16" ht="15">
      <c r="A37" s="12"/>
      <c r="B37" s="25">
        <v>344.9</v>
      </c>
      <c r="C37" s="20" t="s">
        <v>102</v>
      </c>
      <c r="D37" s="46">
        <v>0</v>
      </c>
      <c r="E37" s="46">
        <v>181225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181225</v>
      </c>
      <c r="O37" s="47">
        <f t="shared" si="1"/>
        <v>6.926237339957959</v>
      </c>
      <c r="P37" s="9"/>
    </row>
    <row r="38" spans="1:16" ht="15">
      <c r="A38" s="12"/>
      <c r="B38" s="25">
        <v>349</v>
      </c>
      <c r="C38" s="20" t="s">
        <v>107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2256865</v>
      </c>
      <c r="K38" s="46">
        <v>0</v>
      </c>
      <c r="L38" s="46">
        <v>0</v>
      </c>
      <c r="M38" s="46">
        <v>0</v>
      </c>
      <c r="N38" s="46">
        <f t="shared" si="7"/>
        <v>2256865</v>
      </c>
      <c r="O38" s="47">
        <f t="shared" si="1"/>
        <v>86.25511179055991</v>
      </c>
      <c r="P38" s="9"/>
    </row>
    <row r="39" spans="1:16" ht="15.75">
      <c r="A39" s="29" t="s">
        <v>37</v>
      </c>
      <c r="B39" s="30"/>
      <c r="C39" s="31"/>
      <c r="D39" s="32">
        <f aca="true" t="shared" si="8" ref="D39:M39">SUM(D40:D40)</f>
        <v>48436</v>
      </c>
      <c r="E39" s="32">
        <f t="shared" si="8"/>
        <v>3485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0">SUM(D39:M39)</f>
        <v>51921</v>
      </c>
      <c r="O39" s="45">
        <f t="shared" si="1"/>
        <v>1.9843684311102618</v>
      </c>
      <c r="P39" s="10"/>
    </row>
    <row r="40" spans="1:16" ht="15">
      <c r="A40" s="13"/>
      <c r="B40" s="39">
        <v>351.1</v>
      </c>
      <c r="C40" s="21" t="s">
        <v>75</v>
      </c>
      <c r="D40" s="46">
        <v>48436</v>
      </c>
      <c r="E40" s="46">
        <v>3485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51921</v>
      </c>
      <c r="O40" s="47">
        <f t="shared" si="1"/>
        <v>1.9843684311102618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SUM(D42:D45)</f>
        <v>571371</v>
      </c>
      <c r="E41" s="32">
        <f t="shared" si="10"/>
        <v>6819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52921</v>
      </c>
      <c r="J41" s="32">
        <f t="shared" si="10"/>
        <v>0</v>
      </c>
      <c r="K41" s="32">
        <f t="shared" si="10"/>
        <v>2110316</v>
      </c>
      <c r="L41" s="32">
        <f t="shared" si="10"/>
        <v>0</v>
      </c>
      <c r="M41" s="32">
        <f t="shared" si="10"/>
        <v>91378</v>
      </c>
      <c r="N41" s="32">
        <f t="shared" si="9"/>
        <v>2832805</v>
      </c>
      <c r="O41" s="45">
        <f t="shared" si="1"/>
        <v>108.26695967896045</v>
      </c>
      <c r="P41" s="10"/>
    </row>
    <row r="42" spans="1:16" ht="15">
      <c r="A42" s="12"/>
      <c r="B42" s="25">
        <v>361.1</v>
      </c>
      <c r="C42" s="20" t="s">
        <v>49</v>
      </c>
      <c r="D42" s="46">
        <v>69349</v>
      </c>
      <c r="E42" s="46">
        <v>179</v>
      </c>
      <c r="F42" s="46">
        <v>0</v>
      </c>
      <c r="G42" s="46">
        <v>0</v>
      </c>
      <c r="H42" s="46">
        <v>0</v>
      </c>
      <c r="I42" s="46">
        <v>52921</v>
      </c>
      <c r="J42" s="46">
        <v>0</v>
      </c>
      <c r="K42" s="46">
        <v>893324</v>
      </c>
      <c r="L42" s="46">
        <v>0</v>
      </c>
      <c r="M42" s="46">
        <v>0</v>
      </c>
      <c r="N42" s="46">
        <f t="shared" si="9"/>
        <v>1015773</v>
      </c>
      <c r="O42" s="47">
        <f t="shared" si="1"/>
        <v>38.821823046053886</v>
      </c>
      <c r="P42" s="9"/>
    </row>
    <row r="43" spans="1:16" ht="15">
      <c r="A43" s="12"/>
      <c r="B43" s="25">
        <v>361.3</v>
      </c>
      <c r="C43" s="20" t="s">
        <v>50</v>
      </c>
      <c r="D43" s="46">
        <v>6730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-785189</v>
      </c>
      <c r="L43" s="46">
        <v>0</v>
      </c>
      <c r="M43" s="46">
        <v>0</v>
      </c>
      <c r="N43" s="46">
        <f t="shared" si="9"/>
        <v>-778459</v>
      </c>
      <c r="O43" s="47">
        <f t="shared" si="1"/>
        <v>-29.75192050449073</v>
      </c>
      <c r="P43" s="9"/>
    </row>
    <row r="44" spans="1:16" ht="15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2002181</v>
      </c>
      <c r="L44" s="46">
        <v>0</v>
      </c>
      <c r="M44" s="46">
        <v>0</v>
      </c>
      <c r="N44" s="46">
        <f t="shared" si="9"/>
        <v>2002181</v>
      </c>
      <c r="O44" s="47">
        <f t="shared" si="1"/>
        <v>76.52134530861838</v>
      </c>
      <c r="P44" s="9"/>
    </row>
    <row r="45" spans="1:16" ht="15">
      <c r="A45" s="12"/>
      <c r="B45" s="25">
        <v>369.9</v>
      </c>
      <c r="C45" s="20" t="s">
        <v>52</v>
      </c>
      <c r="D45" s="46">
        <v>495292</v>
      </c>
      <c r="E45" s="46">
        <v>6640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91378</v>
      </c>
      <c r="N45" s="46">
        <f t="shared" si="9"/>
        <v>593310</v>
      </c>
      <c r="O45" s="47">
        <f t="shared" si="1"/>
        <v>22.675711828778905</v>
      </c>
      <c r="P45" s="9"/>
    </row>
    <row r="46" spans="1:16" ht="15.75">
      <c r="A46" s="29" t="s">
        <v>38</v>
      </c>
      <c r="B46" s="30"/>
      <c r="C46" s="31"/>
      <c r="D46" s="32">
        <f aca="true" t="shared" si="11" ref="D46:M46">SUM(D47:D49)</f>
        <v>559000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909152</v>
      </c>
      <c r="N46" s="32">
        <f t="shared" si="9"/>
        <v>1468152</v>
      </c>
      <c r="O46" s="45">
        <f t="shared" si="1"/>
        <v>56.111293712975346</v>
      </c>
      <c r="P46" s="9"/>
    </row>
    <row r="47" spans="1:16" ht="15">
      <c r="A47" s="12"/>
      <c r="B47" s="25">
        <v>381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559152</v>
      </c>
      <c r="N47" s="46">
        <f t="shared" si="9"/>
        <v>559152</v>
      </c>
      <c r="O47" s="47">
        <f t="shared" si="1"/>
        <v>21.3702274030193</v>
      </c>
      <c r="P47" s="9"/>
    </row>
    <row r="48" spans="1:16" ht="15">
      <c r="A48" s="12"/>
      <c r="B48" s="25">
        <v>382</v>
      </c>
      <c r="C48" s="20" t="s">
        <v>65</v>
      </c>
      <c r="D48" s="46">
        <v>369000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369000</v>
      </c>
      <c r="O48" s="47">
        <f t="shared" si="1"/>
        <v>14.102809096120772</v>
      </c>
      <c r="P48" s="9"/>
    </row>
    <row r="49" spans="1:16" ht="15.75" thickBot="1">
      <c r="A49" s="12"/>
      <c r="B49" s="25">
        <v>384</v>
      </c>
      <c r="C49" s="20" t="s">
        <v>54</v>
      </c>
      <c r="D49" s="46">
        <v>190000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350000</v>
      </c>
      <c r="N49" s="46">
        <f t="shared" si="9"/>
        <v>540000</v>
      </c>
      <c r="O49" s="47">
        <f t="shared" si="1"/>
        <v>20.638257213835278</v>
      </c>
      <c r="P49" s="9"/>
    </row>
    <row r="50" spans="1:119" ht="16.5" thickBot="1">
      <c r="A50" s="14" t="s">
        <v>46</v>
      </c>
      <c r="B50" s="23"/>
      <c r="C50" s="22"/>
      <c r="D50" s="15">
        <f aca="true" t="shared" si="12" ref="D50:M50">SUM(D5,D15,D20,D29,D39,D41,D46)</f>
        <v>16972009</v>
      </c>
      <c r="E50" s="15">
        <f t="shared" si="12"/>
        <v>191529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7671374</v>
      </c>
      <c r="J50" s="15">
        <f t="shared" si="12"/>
        <v>2256865</v>
      </c>
      <c r="K50" s="15">
        <f t="shared" si="12"/>
        <v>2110316</v>
      </c>
      <c r="L50" s="15">
        <f t="shared" si="12"/>
        <v>0</v>
      </c>
      <c r="M50" s="15">
        <f t="shared" si="12"/>
        <v>1471899</v>
      </c>
      <c r="N50" s="15">
        <f t="shared" si="9"/>
        <v>30673992</v>
      </c>
      <c r="O50" s="38">
        <f t="shared" si="1"/>
        <v>1172.329141983566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112</v>
      </c>
      <c r="M52" s="48"/>
      <c r="N52" s="48"/>
      <c r="O52" s="43">
        <v>26165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10837807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442401</v>
      </c>
      <c r="N5" s="28">
        <f>SUM(D5:M5)</f>
        <v>11280208</v>
      </c>
      <c r="O5" s="33">
        <f aca="true" t="shared" si="1" ref="O5:O49">(N5/O$51)</f>
        <v>439.56854493024707</v>
      </c>
      <c r="P5" s="6"/>
    </row>
    <row r="6" spans="1:16" ht="15">
      <c r="A6" s="12"/>
      <c r="B6" s="25">
        <v>311</v>
      </c>
      <c r="C6" s="20" t="s">
        <v>2</v>
      </c>
      <c r="D6" s="46">
        <v>6453239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442401</v>
      </c>
      <c r="N6" s="46">
        <f>SUM(D6:M6)</f>
        <v>6895640</v>
      </c>
      <c r="O6" s="47">
        <f t="shared" si="1"/>
        <v>268.71015509313384</v>
      </c>
      <c r="P6" s="9"/>
    </row>
    <row r="7" spans="1:16" ht="15">
      <c r="A7" s="12"/>
      <c r="B7" s="25">
        <v>312.1</v>
      </c>
      <c r="C7" s="20" t="s">
        <v>10</v>
      </c>
      <c r="D7" s="46">
        <v>708233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708233</v>
      </c>
      <c r="O7" s="47">
        <f t="shared" si="1"/>
        <v>27.598511417660355</v>
      </c>
      <c r="P7" s="9"/>
    </row>
    <row r="8" spans="1:16" ht="15">
      <c r="A8" s="12"/>
      <c r="B8" s="25">
        <v>312.51</v>
      </c>
      <c r="C8" s="20" t="s">
        <v>63</v>
      </c>
      <c r="D8" s="46">
        <v>220789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220789</v>
      </c>
      <c r="O8" s="47">
        <f t="shared" si="1"/>
        <v>8.603733146286338</v>
      </c>
      <c r="P8" s="9"/>
    </row>
    <row r="9" spans="1:16" ht="15">
      <c r="A9" s="12"/>
      <c r="B9" s="25">
        <v>312.52</v>
      </c>
      <c r="C9" s="20" t="s">
        <v>93</v>
      </c>
      <c r="D9" s="46">
        <v>140116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140116</v>
      </c>
      <c r="O9" s="47">
        <f t="shared" si="1"/>
        <v>5.4600576728236305</v>
      </c>
      <c r="P9" s="9"/>
    </row>
    <row r="10" spans="1:16" ht="15">
      <c r="A10" s="12"/>
      <c r="B10" s="25">
        <v>314.1</v>
      </c>
      <c r="C10" s="20" t="s">
        <v>11</v>
      </c>
      <c r="D10" s="46">
        <v>1974294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1974294</v>
      </c>
      <c r="O10" s="47">
        <f t="shared" si="1"/>
        <v>76.93453355155482</v>
      </c>
      <c r="P10" s="9"/>
    </row>
    <row r="11" spans="1:16" ht="15">
      <c r="A11" s="12"/>
      <c r="B11" s="25">
        <v>314.4</v>
      </c>
      <c r="C11" s="20" t="s">
        <v>12</v>
      </c>
      <c r="D11" s="46">
        <v>111207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111207</v>
      </c>
      <c r="O11" s="47">
        <f t="shared" si="1"/>
        <v>4.333528173953706</v>
      </c>
      <c r="P11" s="9"/>
    </row>
    <row r="12" spans="1:16" ht="15">
      <c r="A12" s="12"/>
      <c r="B12" s="25">
        <v>314.8</v>
      </c>
      <c r="C12" s="20" t="s">
        <v>13</v>
      </c>
      <c r="D12" s="46">
        <v>23943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23943</v>
      </c>
      <c r="O12" s="47">
        <f t="shared" si="1"/>
        <v>0.9330137947159224</v>
      </c>
      <c r="P12" s="9"/>
    </row>
    <row r="13" spans="1:16" ht="15">
      <c r="A13" s="12"/>
      <c r="B13" s="25">
        <v>315</v>
      </c>
      <c r="C13" s="20" t="s">
        <v>94</v>
      </c>
      <c r="D13" s="46">
        <v>1005281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1005281</v>
      </c>
      <c r="O13" s="47">
        <f t="shared" si="1"/>
        <v>39.173914737744525</v>
      </c>
      <c r="P13" s="9"/>
    </row>
    <row r="14" spans="1:16" ht="15">
      <c r="A14" s="12"/>
      <c r="B14" s="25">
        <v>316</v>
      </c>
      <c r="C14" s="20" t="s">
        <v>95</v>
      </c>
      <c r="D14" s="46">
        <v>200705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200705</v>
      </c>
      <c r="O14" s="47">
        <f t="shared" si="1"/>
        <v>7.821097342373938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SUM(D16:D18)</f>
        <v>1886215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0">SUM(D15:M15)</f>
        <v>1886215</v>
      </c>
      <c r="O15" s="45">
        <f t="shared" si="1"/>
        <v>73.50226015119632</v>
      </c>
      <c r="P15" s="10"/>
    </row>
    <row r="16" spans="1:16" ht="15">
      <c r="A16" s="12"/>
      <c r="B16" s="25">
        <v>322</v>
      </c>
      <c r="C16" s="20" t="s">
        <v>0</v>
      </c>
      <c r="D16" s="46">
        <v>245442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245442</v>
      </c>
      <c r="O16" s="47">
        <f t="shared" si="1"/>
        <v>9.56441430909516</v>
      </c>
      <c r="P16" s="9"/>
    </row>
    <row r="17" spans="1:16" ht="15">
      <c r="A17" s="12"/>
      <c r="B17" s="25">
        <v>323.1</v>
      </c>
      <c r="C17" s="20" t="s">
        <v>17</v>
      </c>
      <c r="D17" s="46">
        <v>1539818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1539818</v>
      </c>
      <c r="O17" s="47">
        <f t="shared" si="1"/>
        <v>60.0038188761593</v>
      </c>
      <c r="P17" s="9"/>
    </row>
    <row r="18" spans="1:16" ht="15">
      <c r="A18" s="12"/>
      <c r="B18" s="25">
        <v>323.4</v>
      </c>
      <c r="C18" s="20" t="s">
        <v>18</v>
      </c>
      <c r="D18" s="46">
        <v>100955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100955</v>
      </c>
      <c r="O18" s="47">
        <f t="shared" si="1"/>
        <v>3.9340269659418596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SUM(D20:D26)</f>
        <v>2034913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62500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2097413</v>
      </c>
      <c r="O19" s="45">
        <f t="shared" si="1"/>
        <v>81.73225001948406</v>
      </c>
      <c r="P19" s="10"/>
    </row>
    <row r="20" spans="1:16" ht="15">
      <c r="A20" s="12"/>
      <c r="B20" s="25">
        <v>334.1</v>
      </c>
      <c r="C20" s="20" t="s">
        <v>96</v>
      </c>
      <c r="D20" s="46">
        <v>4074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4074</v>
      </c>
      <c r="O20" s="47">
        <f t="shared" si="1"/>
        <v>0.15875613747954173</v>
      </c>
      <c r="P20" s="9"/>
    </row>
    <row r="21" spans="1:16" ht="15">
      <c r="A21" s="12"/>
      <c r="B21" s="25">
        <v>334.36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62500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62500</v>
      </c>
      <c r="O21" s="47">
        <f t="shared" si="1"/>
        <v>2.435507754656691</v>
      </c>
      <c r="P21" s="9"/>
    </row>
    <row r="22" spans="1:16" ht="15">
      <c r="A22" s="12"/>
      <c r="B22" s="25">
        <v>335.12</v>
      </c>
      <c r="C22" s="20" t="s">
        <v>97</v>
      </c>
      <c r="D22" s="46">
        <v>732881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732881</v>
      </c>
      <c r="O22" s="47">
        <f t="shared" si="1"/>
        <v>28.558997739848802</v>
      </c>
      <c r="P22" s="9"/>
    </row>
    <row r="23" spans="1:16" ht="15">
      <c r="A23" s="12"/>
      <c r="B23" s="25">
        <v>335.14</v>
      </c>
      <c r="C23" s="20" t="s">
        <v>98</v>
      </c>
      <c r="D23" s="46">
        <v>8153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8153</v>
      </c>
      <c r="O23" s="47">
        <f t="shared" si="1"/>
        <v>0.317707115579456</v>
      </c>
      <c r="P23" s="9"/>
    </row>
    <row r="24" spans="1:16" ht="15">
      <c r="A24" s="12"/>
      <c r="B24" s="25">
        <v>335.15</v>
      </c>
      <c r="C24" s="20" t="s">
        <v>99</v>
      </c>
      <c r="D24" s="46">
        <v>15278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15278</v>
      </c>
      <c r="O24" s="47">
        <f t="shared" si="1"/>
        <v>0.5953549996103188</v>
      </c>
      <c r="P24" s="9"/>
    </row>
    <row r="25" spans="1:16" ht="15">
      <c r="A25" s="12"/>
      <c r="B25" s="25">
        <v>335.18</v>
      </c>
      <c r="C25" s="20" t="s">
        <v>100</v>
      </c>
      <c r="D25" s="46">
        <v>1269331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1269331</v>
      </c>
      <c r="O25" s="47">
        <f t="shared" si="1"/>
        <v>49.46344789961811</v>
      </c>
      <c r="P25" s="9"/>
    </row>
    <row r="26" spans="1:16" ht="15">
      <c r="A26" s="12"/>
      <c r="B26" s="25">
        <v>335.21</v>
      </c>
      <c r="C26" s="20" t="s">
        <v>29</v>
      </c>
      <c r="D26" s="46">
        <v>5196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5196</v>
      </c>
      <c r="O26" s="47">
        <f t="shared" si="1"/>
        <v>0.20247837269113864</v>
      </c>
      <c r="P26" s="9"/>
    </row>
    <row r="27" spans="1:16" ht="15.75">
      <c r="A27" s="29" t="s">
        <v>36</v>
      </c>
      <c r="B27" s="30"/>
      <c r="C27" s="31"/>
      <c r="D27" s="32">
        <f aca="true" t="shared" si="7" ref="D27:M27">SUM(D28:D36)</f>
        <v>301911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7579546</v>
      </c>
      <c r="J27" s="32">
        <f t="shared" si="7"/>
        <v>1964274</v>
      </c>
      <c r="K27" s="32">
        <f t="shared" si="7"/>
        <v>0</v>
      </c>
      <c r="L27" s="32">
        <f t="shared" si="7"/>
        <v>190273</v>
      </c>
      <c r="M27" s="32">
        <f t="shared" si="7"/>
        <v>0</v>
      </c>
      <c r="N27" s="32">
        <f>SUM(D27:M27)</f>
        <v>10036004</v>
      </c>
      <c r="O27" s="45">
        <f t="shared" si="1"/>
        <v>391.0842490842491</v>
      </c>
      <c r="P27" s="10"/>
    </row>
    <row r="28" spans="1:16" ht="15">
      <c r="A28" s="12"/>
      <c r="B28" s="25">
        <v>341.1</v>
      </c>
      <c r="C28" s="20" t="s">
        <v>101</v>
      </c>
      <c r="D28" s="46">
        <v>1552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1552</v>
      </c>
      <c r="O28" s="47">
        <f t="shared" si="1"/>
        <v>0.06047852856363495</v>
      </c>
      <c r="P28" s="9"/>
    </row>
    <row r="29" spans="1:16" ht="15">
      <c r="A29" s="12"/>
      <c r="B29" s="25">
        <v>342.1</v>
      </c>
      <c r="C29" s="20" t="s">
        <v>40</v>
      </c>
      <c r="D29" s="46">
        <v>100829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6">SUM(D29:M29)</f>
        <v>100829</v>
      </c>
      <c r="O29" s="47">
        <f t="shared" si="1"/>
        <v>3.9291169823084715</v>
      </c>
      <c r="P29" s="9"/>
    </row>
    <row r="30" spans="1:16" ht="15">
      <c r="A30" s="12"/>
      <c r="B30" s="25">
        <v>342.2</v>
      </c>
      <c r="C30" s="20" t="s">
        <v>80</v>
      </c>
      <c r="D30" s="46">
        <v>73794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73794</v>
      </c>
      <c r="O30" s="47">
        <f t="shared" si="1"/>
        <v>2.8756137479541737</v>
      </c>
      <c r="P30" s="9"/>
    </row>
    <row r="31" spans="1:16" ht="15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2529306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2529306</v>
      </c>
      <c r="O31" s="47">
        <f t="shared" si="1"/>
        <v>98.56231003039514</v>
      </c>
      <c r="P31" s="9"/>
    </row>
    <row r="32" spans="1:16" ht="15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4264774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4264774</v>
      </c>
      <c r="O32" s="47">
        <f t="shared" si="1"/>
        <v>166.19024238173174</v>
      </c>
      <c r="P32" s="9"/>
    </row>
    <row r="33" spans="1:16" ht="15">
      <c r="A33" s="12"/>
      <c r="B33" s="25">
        <v>343.7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785466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785466</v>
      </c>
      <c r="O33" s="47">
        <f t="shared" si="1"/>
        <v>30.608136544306756</v>
      </c>
      <c r="P33" s="9"/>
    </row>
    <row r="34" spans="1:16" ht="15">
      <c r="A34" s="12"/>
      <c r="B34" s="25">
        <v>343.9</v>
      </c>
      <c r="C34" s="20" t="s">
        <v>45</v>
      </c>
      <c r="D34" s="46">
        <v>125736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125736</v>
      </c>
      <c r="O34" s="47">
        <f t="shared" si="1"/>
        <v>4.899696048632219</v>
      </c>
      <c r="P34" s="9"/>
    </row>
    <row r="35" spans="1:16" ht="15">
      <c r="A35" s="12"/>
      <c r="B35" s="25">
        <v>344.9</v>
      </c>
      <c r="C35" s="20" t="s">
        <v>102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190273</v>
      </c>
      <c r="M35" s="46">
        <v>0</v>
      </c>
      <c r="N35" s="46">
        <f t="shared" si="8"/>
        <v>190273</v>
      </c>
      <c r="O35" s="47">
        <f t="shared" si="1"/>
        <v>7.4145818720286805</v>
      </c>
      <c r="P35" s="9"/>
    </row>
    <row r="36" spans="1:16" ht="15">
      <c r="A36" s="12"/>
      <c r="B36" s="25">
        <v>349</v>
      </c>
      <c r="C36" s="20" t="s">
        <v>107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1964274</v>
      </c>
      <c r="K36" s="46">
        <v>0</v>
      </c>
      <c r="L36" s="46">
        <v>0</v>
      </c>
      <c r="M36" s="46">
        <v>0</v>
      </c>
      <c r="N36" s="46">
        <f t="shared" si="8"/>
        <v>1964274</v>
      </c>
      <c r="O36" s="47">
        <f t="shared" si="1"/>
        <v>76.54407294832826</v>
      </c>
      <c r="P36" s="9"/>
    </row>
    <row r="37" spans="1:16" ht="15.75">
      <c r="A37" s="29" t="s">
        <v>37</v>
      </c>
      <c r="B37" s="30"/>
      <c r="C37" s="31"/>
      <c r="D37" s="32">
        <f aca="true" t="shared" si="9" ref="D37:M37">SUM(D38:D39)</f>
        <v>65882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5076</v>
      </c>
      <c r="M37" s="32">
        <f t="shared" si="9"/>
        <v>0</v>
      </c>
      <c r="N37" s="32">
        <f aca="true" t="shared" si="10" ref="N37:N49">SUM(D37:M37)</f>
        <v>70958</v>
      </c>
      <c r="O37" s="45">
        <f t="shared" si="1"/>
        <v>2.7651001480788713</v>
      </c>
      <c r="P37" s="10"/>
    </row>
    <row r="38" spans="1:16" ht="15">
      <c r="A38" s="13"/>
      <c r="B38" s="39">
        <v>351.1</v>
      </c>
      <c r="C38" s="21" t="s">
        <v>75</v>
      </c>
      <c r="D38" s="46">
        <v>41448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41448</v>
      </c>
      <c r="O38" s="47">
        <f t="shared" si="1"/>
        <v>1.6151508066401683</v>
      </c>
      <c r="P38" s="9"/>
    </row>
    <row r="39" spans="1:16" ht="15">
      <c r="A39" s="13"/>
      <c r="B39" s="39">
        <v>359</v>
      </c>
      <c r="C39" s="21" t="s">
        <v>48</v>
      </c>
      <c r="D39" s="46">
        <v>24434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5076</v>
      </c>
      <c r="M39" s="46">
        <v>0</v>
      </c>
      <c r="N39" s="46">
        <f t="shared" si="10"/>
        <v>29510</v>
      </c>
      <c r="O39" s="47">
        <f t="shared" si="1"/>
        <v>1.1499493414387032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SUM(D41:D44)</f>
        <v>378049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40137</v>
      </c>
      <c r="J40" s="32">
        <f t="shared" si="11"/>
        <v>0</v>
      </c>
      <c r="K40" s="32">
        <f t="shared" si="11"/>
        <v>4855973</v>
      </c>
      <c r="L40" s="32">
        <f t="shared" si="11"/>
        <v>370</v>
      </c>
      <c r="M40" s="32">
        <f t="shared" si="11"/>
        <v>34830</v>
      </c>
      <c r="N40" s="32">
        <f t="shared" si="10"/>
        <v>5309359</v>
      </c>
      <c r="O40" s="45">
        <f t="shared" si="1"/>
        <v>206.8957602681007</v>
      </c>
      <c r="P40" s="10"/>
    </row>
    <row r="41" spans="1:16" ht="15">
      <c r="A41" s="12"/>
      <c r="B41" s="25">
        <v>361.1</v>
      </c>
      <c r="C41" s="20" t="s">
        <v>49</v>
      </c>
      <c r="D41" s="46">
        <v>46901</v>
      </c>
      <c r="E41" s="46">
        <v>0</v>
      </c>
      <c r="F41" s="46">
        <v>0</v>
      </c>
      <c r="G41" s="46">
        <v>0</v>
      </c>
      <c r="H41" s="46">
        <v>0</v>
      </c>
      <c r="I41" s="46">
        <v>40137</v>
      </c>
      <c r="J41" s="46">
        <v>0</v>
      </c>
      <c r="K41" s="46">
        <v>836480</v>
      </c>
      <c r="L41" s="46">
        <v>370</v>
      </c>
      <c r="M41" s="46">
        <v>0</v>
      </c>
      <c r="N41" s="46">
        <f t="shared" si="10"/>
        <v>923888</v>
      </c>
      <c r="O41" s="47">
        <f t="shared" si="1"/>
        <v>36.00218221494817</v>
      </c>
      <c r="P41" s="9"/>
    </row>
    <row r="42" spans="1:16" ht="15">
      <c r="A42" s="12"/>
      <c r="B42" s="25">
        <v>361.3</v>
      </c>
      <c r="C42" s="20" t="s">
        <v>50</v>
      </c>
      <c r="D42" s="46">
        <v>-29732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2156746</v>
      </c>
      <c r="L42" s="46">
        <v>0</v>
      </c>
      <c r="M42" s="46">
        <v>0</v>
      </c>
      <c r="N42" s="46">
        <f t="shared" si="10"/>
        <v>2127014</v>
      </c>
      <c r="O42" s="47">
        <f t="shared" si="1"/>
        <v>82.88574546021354</v>
      </c>
      <c r="P42" s="9"/>
    </row>
    <row r="43" spans="1:16" ht="15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1862747</v>
      </c>
      <c r="L43" s="46">
        <v>0</v>
      </c>
      <c r="M43" s="46">
        <v>0</v>
      </c>
      <c r="N43" s="46">
        <f t="shared" si="10"/>
        <v>1862747</v>
      </c>
      <c r="O43" s="47">
        <f t="shared" si="1"/>
        <v>72.5877562154158</v>
      </c>
      <c r="P43" s="9"/>
    </row>
    <row r="44" spans="1:16" ht="15">
      <c r="A44" s="12"/>
      <c r="B44" s="25">
        <v>369.9</v>
      </c>
      <c r="C44" s="20" t="s">
        <v>52</v>
      </c>
      <c r="D44" s="46">
        <v>360880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34830</v>
      </c>
      <c r="N44" s="46">
        <f t="shared" si="10"/>
        <v>395710</v>
      </c>
      <c r="O44" s="47">
        <f t="shared" si="1"/>
        <v>15.420076377523186</v>
      </c>
      <c r="P44" s="9"/>
    </row>
    <row r="45" spans="1:16" ht="15.75">
      <c r="A45" s="29" t="s">
        <v>38</v>
      </c>
      <c r="B45" s="30"/>
      <c r="C45" s="31"/>
      <c r="D45" s="32">
        <f aca="true" t="shared" si="12" ref="D45:M45">SUM(D46:D48)</f>
        <v>366000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1033097</v>
      </c>
      <c r="N45" s="32">
        <f t="shared" si="10"/>
        <v>1399097</v>
      </c>
      <c r="O45" s="45">
        <f t="shared" si="1"/>
        <v>54.52018548827059</v>
      </c>
      <c r="P45" s="9"/>
    </row>
    <row r="46" spans="1:16" ht="15">
      <c r="A46" s="12"/>
      <c r="B46" s="25">
        <v>381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533097</v>
      </c>
      <c r="N46" s="46">
        <f t="shared" si="10"/>
        <v>533097</v>
      </c>
      <c r="O46" s="47">
        <f t="shared" si="1"/>
        <v>20.773790039747485</v>
      </c>
      <c r="P46" s="9"/>
    </row>
    <row r="47" spans="1:16" ht="15">
      <c r="A47" s="12"/>
      <c r="B47" s="25">
        <v>382</v>
      </c>
      <c r="C47" s="20" t="s">
        <v>65</v>
      </c>
      <c r="D47" s="46">
        <v>366000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366000</v>
      </c>
      <c r="O47" s="47">
        <f t="shared" si="1"/>
        <v>14.262333411269582</v>
      </c>
      <c r="P47" s="9"/>
    </row>
    <row r="48" spans="1:16" ht="15.75" thickBot="1">
      <c r="A48" s="12"/>
      <c r="B48" s="25">
        <v>384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500000</v>
      </c>
      <c r="N48" s="46">
        <f t="shared" si="10"/>
        <v>500000</v>
      </c>
      <c r="O48" s="47">
        <f t="shared" si="1"/>
        <v>19.484062037253526</v>
      </c>
      <c r="P48" s="9"/>
    </row>
    <row r="49" spans="1:119" ht="16.5" thickBot="1">
      <c r="A49" s="14" t="s">
        <v>46</v>
      </c>
      <c r="B49" s="23"/>
      <c r="C49" s="22"/>
      <c r="D49" s="15">
        <f aca="true" t="shared" si="13" ref="D49:M49">SUM(D5,D15,D19,D27,D37,D40,D45)</f>
        <v>15870777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7682183</v>
      </c>
      <c r="J49" s="15">
        <f t="shared" si="13"/>
        <v>1964274</v>
      </c>
      <c r="K49" s="15">
        <f t="shared" si="13"/>
        <v>4855973</v>
      </c>
      <c r="L49" s="15">
        <f t="shared" si="13"/>
        <v>195719</v>
      </c>
      <c r="M49" s="15">
        <f t="shared" si="13"/>
        <v>1510328</v>
      </c>
      <c r="N49" s="15">
        <f t="shared" si="10"/>
        <v>32079254</v>
      </c>
      <c r="O49" s="38">
        <f t="shared" si="1"/>
        <v>1250.0683500896266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108</v>
      </c>
      <c r="M51" s="48"/>
      <c r="N51" s="48"/>
      <c r="O51" s="43">
        <v>25662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2023-05-05T22:14:18Z</cp:lastPrinted>
  <dcterms:created xsi:type="dcterms:W3CDTF">2000-08-31T21:26:31Z</dcterms:created>
  <dcterms:modified xsi:type="dcterms:W3CDTF">2023-05-05T22:14:27Z</dcterms:modified>
  <cp:category/>
  <cp:version/>
  <cp:contentType/>
  <cp:contentStatus/>
</cp:coreProperties>
</file>