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'2008'!$A$1:$O$38</definedName>
    <definedName name="_xlnm.Print_Area" localSheetId="12">'2009'!$A$1:$O$37</definedName>
    <definedName name="_xlnm.Print_Area" localSheetId="11">'2010'!$A$1:$O$35</definedName>
    <definedName name="_xlnm.Print_Area" localSheetId="10">'2011'!$A$1:$O$35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'2015'!$A$1:$O$34</definedName>
    <definedName name="_xlnm.Print_Area" localSheetId="5">'2016'!$A$1:$O$36</definedName>
    <definedName name="_xlnm.Print_Area" localSheetId="4">'2017'!$A$1:$O$36</definedName>
    <definedName name="_xlnm.Print_Area" localSheetId="3">'2018'!$A$1:$O$36</definedName>
    <definedName name="_xlnm.Print_Area" localSheetId="2">'2019'!$A$1:$O$37</definedName>
    <definedName name="_xlnm.Print_Area" localSheetId="1">'2020'!$A$1:$O$36</definedName>
    <definedName name="_xlnm.Print_Area" localSheetId="0">'2021'!$A$1:$P$35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<sst xmlns="http://schemas.openxmlformats.org/spreadsheetml/2006/main" count="669" uniqueCount="110">
  <si>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</si>
  <si>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</si>
  <si>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</si>
  <si>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</si>
  <si>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</si>
  <si>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</si>
  <si>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</si>
  <si>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</si>
  <si>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</si>
  <si>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</si>
  <si>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</si>
  <si>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</si>
  <si>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</si>
  <si>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</si>
  <si>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</si>
  <si>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</si>
  <si>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</si>
  <si>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</si>
  <si>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</si>
  <si>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</si>
  <si>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Public Safety</t>
  </si>
  <si>
    <t>State Grant - Physical Environment - Stormwater Management</t>
  </si>
  <si>
    <t>State Shared Revenues - General Gov't - Revenue Sharing Proceeds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</si>
  <si>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</si>
  <si>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</si>
  <si>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</si>
  <si>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</si>
  <si>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</si>
  <si>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</si>
  <si>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</si>
  <si>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</si>
  <si>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</si>
  <si>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Physical Environment - Sewer / Wastewater Utility</t>
  </si>
  <si>
    <t>Total - All Account Codes</t>
  </si>
  <si>
    <t>Local Fiscal Year Ended September 30, 2009</t>
  </si>
  <si>
    <t>Court-Ordered Judgments and Fines - As Decided by Circuit Court Criminal</t>
  </si>
  <si>
    <t>Other Judgments, Fines, and Forfeits</t>
  </si>
  <si>
    <t>Interest and Other Earnings - Dividends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</si>
  <si>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</si>
  <si>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</si>
  <si>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</si>
  <si>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</si>
  <si>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</si>
  <si>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</si>
  <si>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</si>
  <si>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</si>
  <si>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</si>
  <si>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Redington Beach Revenues Reported by Account Code and Fund Type</t>
  </si>
  <si>
    <t>Local Fiscal Year Ended September 30, 2010</t>
  </si>
  <si>
    <t>Interest and Other Earnings - Interest</t>
  </si>
  <si>
    <t>Interest and Other Earnings - Net Increase (Decrease) in Fair Value of Investments</t>
  </si>
  <si>
    <t>Contributions and Donations from Private Sources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</si>
  <si>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</si>
  <si>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</si>
  <si>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</si>
  <si>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</si>
  <si>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</si>
  <si>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</si>
  <si>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</si>
  <si>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</si>
  <si>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</si>
  <si>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</si>
  <si>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Propane</t>
  </si>
  <si>
    <t>Permits and Franchise Fees</t>
  </si>
  <si>
    <t>Other Permits and Fees</t>
  </si>
  <si>
    <t>State Grant - General Government</t>
  </si>
  <si>
    <t>Payments from Other Local Units in Lieu of Taxes</t>
  </si>
  <si>
    <t>Physical Environment - Garbage / Solid Waste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</si>
  <si>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</si>
  <si>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</si>
  <si>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</si>
  <si>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</si>
  <si>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</si>
  <si>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</si>
  <si>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</si>
  <si>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</si>
  <si>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</si>
  <si>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</si>
  <si>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Federal Grant - Economic Environment</t>
  </si>
  <si>
    <t>2015 Municipal Population:</t>
  </si>
  <si>
    <t>Local Fiscal Year Ended September 30, 2016</t>
  </si>
  <si>
    <t>Federal Grant - General Government</t>
  </si>
  <si>
    <t>Proceeds of General Capital Asset Dispositions - Sales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</si>
  <si>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</si>
  <si>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</si>
  <si>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</si>
  <si>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</si>
  <si>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</si>
  <si>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</si>
  <si>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Impact Fees - Residential - Physical Environment</t>
  </si>
  <si>
    <t>State Grant - Physical Environment - Other Physical Environment</t>
  </si>
  <si>
    <t>2019 Municipal Population:</t>
  </si>
  <si>
    <t>Local Fiscal Year Ended September 30, 2020</t>
  </si>
  <si>
    <t>Second Local Option Fuel Tax (1 to 5 Cents)</t>
  </si>
  <si>
    <t>Court-Ordered Judgments and Fines - Other Court-Ordered</t>
  </si>
  <si>
    <t>2020 Municipal Population:</t>
  </si>
  <si>
    <t>Local Fiscal Year Ended September 30, 2021</t>
  </si>
  <si>
    <t>County Ninth-Cent Voted Fuel Tax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</si>
  <si>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</si>
  <si>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</si>
  <si>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</si>
  <si>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</si>
  <si>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</si>
  <si>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</si>
  <si>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</si>
  <si>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Permits - Other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</si>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</sst>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100</v>
      </c>
      <c r="N4" s="35" t="s">
        <v>8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102</v>
      </c>
      <c r="B5" s="26"/>
      <c r="C5" s="26"/>
      <c r="D5" s="27">
        <f>SUM(D6:D12)</f>
        <v>1177319</v>
      </c>
      <c r="E5" s="27">
        <f>SUM(E6:E12)</f>
        <v>0</v>
      </c>
      <c r="F5" s="27">
        <f>SUM(F6:F12)</f>
        <v>0</v>
      </c>
      <c r="G5" s="27">
        <f>SUM(G6:G12)</f>
        <v>192746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1370065</v>
      </c>
      <c r="P5" s="33">
        <f>(O5/P$33)</f>
        <v>998.5896501457726</v>
      </c>
      <c r="Q5" s="6"/>
    </row>
    <row r="6" spans="1:17" ht="15">
      <c r="A6" s="12"/>
      <c r="B6" s="25">
        <v>311</v>
      </c>
      <c r="C6" s="20" t="s">
        <v>1</v>
      </c>
      <c r="D6" s="46">
        <v>963500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963500</v>
      </c>
      <c r="P6" s="47">
        <f>(O6/P$33)</f>
        <v>702.2594752186588</v>
      </c>
      <c r="Q6" s="9"/>
    </row>
    <row r="7" spans="1:17" ht="15">
      <c r="A7" s="12"/>
      <c r="B7" s="25">
        <v>312.3</v>
      </c>
      <c r="C7" s="20" t="s">
        <v>97</v>
      </c>
      <c r="D7" s="46">
        <v>0</v>
      </c>
      <c r="E7" s="46">
        <v>0</v>
      </c>
      <c r="F7" s="46">
        <v>0</v>
      </c>
      <c r="G7" s="46">
        <v>192746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192746</v>
      </c>
      <c r="P7" s="47">
        <f>(O7/P$33)</f>
        <v>140.48542274052477</v>
      </c>
      <c r="Q7" s="9"/>
    </row>
    <row r="8" spans="1:17" ht="15">
      <c r="A8" s="12"/>
      <c r="B8" s="25">
        <v>312.41</v>
      </c>
      <c r="C8" s="20" t="s">
        <v>103</v>
      </c>
      <c r="D8" s="46">
        <v>19138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19138</v>
      </c>
      <c r="P8" s="47">
        <f>(O8/P$33)</f>
        <v>13.948979591836734</v>
      </c>
      <c r="Q8" s="9"/>
    </row>
    <row r="9" spans="1:17" ht="15">
      <c r="A9" s="12"/>
      <c r="B9" s="25">
        <v>314.4</v>
      </c>
      <c r="C9" s="20" t="s">
        <v>12</v>
      </c>
      <c r="D9" s="46">
        <v>135385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135385</v>
      </c>
      <c r="P9" s="47">
        <f>(O9/P$33)</f>
        <v>98.67711370262391</v>
      </c>
      <c r="Q9" s="9"/>
    </row>
    <row r="10" spans="1:17" ht="15">
      <c r="A10" s="12"/>
      <c r="B10" s="25">
        <v>314.8</v>
      </c>
      <c r="C10" s="20" t="s">
        <v>62</v>
      </c>
      <c r="D10" s="46">
        <v>7827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7827</v>
      </c>
      <c r="P10" s="47">
        <f>(O10/P$33)</f>
        <v>5.704810495626822</v>
      </c>
      <c r="Q10" s="9"/>
    </row>
    <row r="11" spans="1:17" ht="15">
      <c r="A11" s="12"/>
      <c r="B11" s="25">
        <v>315.1</v>
      </c>
      <c r="C11" s="20" t="s">
        <v>104</v>
      </c>
      <c r="D11" s="46">
        <v>49789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49789</v>
      </c>
      <c r="P11" s="47">
        <f>(O11/P$33)</f>
        <v>36.28935860058309</v>
      </c>
      <c r="Q11" s="9"/>
    </row>
    <row r="12" spans="1:17" ht="15">
      <c r="A12" s="12"/>
      <c r="B12" s="25">
        <v>316</v>
      </c>
      <c r="C12" s="20" t="s">
        <v>75</v>
      </c>
      <c r="D12" s="46">
        <v>1680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1680</v>
      </c>
      <c r="P12" s="47">
        <f>(O12/P$33)</f>
        <v>1.2244897959183674</v>
      </c>
      <c r="Q12" s="9"/>
    </row>
    <row r="13" spans="1:17" ht="15.75">
      <c r="A13" s="29" t="s">
        <v>15</v>
      </c>
      <c r="B13" s="30"/>
      <c r="C13" s="31"/>
      <c r="D13" s="32">
        <f>SUM(D14:D16)</f>
        <v>138852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128012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266864</v>
      </c>
      <c r="P13" s="45">
        <f>(O13/P$33)</f>
        <v>194.50728862973762</v>
      </c>
      <c r="Q13" s="10"/>
    </row>
    <row r="14" spans="1:17" ht="15">
      <c r="A14" s="12"/>
      <c r="B14" s="25">
        <v>322.9</v>
      </c>
      <c r="C14" s="20" t="s">
        <v>105</v>
      </c>
      <c r="D14" s="46">
        <v>4500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4500</v>
      </c>
      <c r="P14" s="47">
        <f>(O14/P$33)</f>
        <v>3.2798833819241984</v>
      </c>
      <c r="Q14" s="9"/>
    </row>
    <row r="15" spans="1:17" ht="15">
      <c r="A15" s="12"/>
      <c r="B15" s="25">
        <v>323.1</v>
      </c>
      <c r="C15" s="20" t="s">
        <v>16</v>
      </c>
      <c r="D15" s="46">
        <v>134352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134352</v>
      </c>
      <c r="P15" s="47">
        <f>(O15/P$33)</f>
        <v>97.92419825072886</v>
      </c>
      <c r="Q15" s="9"/>
    </row>
    <row r="16" spans="1:17" ht="15">
      <c r="A16" s="12"/>
      <c r="B16" s="25">
        <v>329.2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128012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128012</v>
      </c>
      <c r="P16" s="47">
        <f>(O16/P$33)</f>
        <v>93.30320699708454</v>
      </c>
      <c r="Q16" s="9"/>
    </row>
    <row r="17" spans="1:17" ht="15.75">
      <c r="A17" s="29" t="s">
        <v>107</v>
      </c>
      <c r="B17" s="30"/>
      <c r="C17" s="31"/>
      <c r="D17" s="32">
        <f>SUM(D18:D21)</f>
        <v>153342</v>
      </c>
      <c r="E17" s="32">
        <f>SUM(E18:E21)</f>
        <v>0</v>
      </c>
      <c r="F17" s="32">
        <f>SUM(F18:F21)</f>
        <v>0</v>
      </c>
      <c r="G17" s="32">
        <f>SUM(G18:G21)</f>
        <v>620135</v>
      </c>
      <c r="H17" s="32">
        <f>SUM(H18:H21)</f>
        <v>0</v>
      </c>
      <c r="I17" s="32">
        <f>SUM(I18:I21)</f>
        <v>0</v>
      </c>
      <c r="J17" s="32">
        <f>SUM(J18:J21)</f>
        <v>0</v>
      </c>
      <c r="K17" s="32">
        <f>SUM(K18:K21)</f>
        <v>0</v>
      </c>
      <c r="L17" s="32">
        <f>SUM(L18:L21)</f>
        <v>0</v>
      </c>
      <c r="M17" s="32">
        <f>SUM(M18:M21)</f>
        <v>0</v>
      </c>
      <c r="N17" s="32">
        <f>SUM(N18:N21)</f>
        <v>0</v>
      </c>
      <c r="O17" s="44">
        <f>SUM(D17:N17)</f>
        <v>773477</v>
      </c>
      <c r="P17" s="45">
        <f>(O17/P$33)</f>
        <v>563.7587463556852</v>
      </c>
      <c r="Q17" s="10"/>
    </row>
    <row r="18" spans="1:17" ht="15">
      <c r="A18" s="12"/>
      <c r="B18" s="25">
        <v>334.39</v>
      </c>
      <c r="C18" s="20" t="s">
        <v>90</v>
      </c>
      <c r="D18" s="46">
        <v>14315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14315</v>
      </c>
      <c r="P18" s="47">
        <f>(O18/P$33)</f>
        <v>10.433673469387756</v>
      </c>
      <c r="Q18" s="9"/>
    </row>
    <row r="19" spans="1:17" ht="15">
      <c r="A19" s="12"/>
      <c r="B19" s="25">
        <v>335.125</v>
      </c>
      <c r="C19" s="20" t="s">
        <v>108</v>
      </c>
      <c r="D19" s="46">
        <v>30439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30439</v>
      </c>
      <c r="P19" s="47">
        <f>(O19/P$33)</f>
        <v>22.18586005830904</v>
      </c>
      <c r="Q19" s="9"/>
    </row>
    <row r="20" spans="1:17" ht="15">
      <c r="A20" s="12"/>
      <c r="B20" s="25">
        <v>335.18</v>
      </c>
      <c r="C20" s="20" t="s">
        <v>109</v>
      </c>
      <c r="D20" s="46">
        <v>108588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108588</v>
      </c>
      <c r="P20" s="47">
        <f>(O20/P$33)</f>
        <v>79.14577259475219</v>
      </c>
      <c r="Q20" s="9"/>
    </row>
    <row r="21" spans="1:17" ht="15">
      <c r="A21" s="12"/>
      <c r="B21" s="25">
        <v>337.3</v>
      </c>
      <c r="C21" s="20" t="s">
        <v>24</v>
      </c>
      <c r="D21" s="46">
        <v>0</v>
      </c>
      <c r="E21" s="46">
        <v>0</v>
      </c>
      <c r="F21" s="46">
        <v>0</v>
      </c>
      <c r="G21" s="46">
        <v>620135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620135</v>
      </c>
      <c r="P21" s="47">
        <f>(O21/P$33)</f>
        <v>451.99344023323613</v>
      </c>
      <c r="Q21" s="9"/>
    </row>
    <row r="22" spans="1:17" ht="15.75">
      <c r="A22" s="29" t="s">
        <v>30</v>
      </c>
      <c r="B22" s="30"/>
      <c r="C22" s="31"/>
      <c r="D22" s="32">
        <f>SUM(D23:D24)</f>
        <v>44531</v>
      </c>
      <c r="E22" s="32">
        <f>SUM(E23:E24)</f>
        <v>0</v>
      </c>
      <c r="F22" s="32">
        <f>SUM(F23:F24)</f>
        <v>0</v>
      </c>
      <c r="G22" s="32">
        <f>SUM(G23:G24)</f>
        <v>0</v>
      </c>
      <c r="H22" s="32">
        <f>SUM(H23:H24)</f>
        <v>0</v>
      </c>
      <c r="I22" s="32">
        <f>SUM(I23:I24)</f>
        <v>0</v>
      </c>
      <c r="J22" s="32">
        <f>SUM(J23:J24)</f>
        <v>0</v>
      </c>
      <c r="K22" s="32">
        <f>SUM(K23:K24)</f>
        <v>0</v>
      </c>
      <c r="L22" s="32">
        <f>SUM(L23:L24)</f>
        <v>0</v>
      </c>
      <c r="M22" s="32">
        <f>SUM(M23:M24)</f>
        <v>0</v>
      </c>
      <c r="N22" s="32">
        <f>SUM(N23:N24)</f>
        <v>0</v>
      </c>
      <c r="O22" s="32">
        <f>SUM(D22:N22)</f>
        <v>44531</v>
      </c>
      <c r="P22" s="45">
        <f>(O22/P$33)</f>
        <v>32.45699708454811</v>
      </c>
      <c r="Q22" s="10"/>
    </row>
    <row r="23" spans="1:17" ht="15">
      <c r="A23" s="13"/>
      <c r="B23" s="39">
        <v>351.2</v>
      </c>
      <c r="C23" s="21" t="s">
        <v>35</v>
      </c>
      <c r="D23" s="46">
        <v>8731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8731</v>
      </c>
      <c r="P23" s="47">
        <f>(O23/P$33)</f>
        <v>6.363702623906706</v>
      </c>
      <c r="Q23" s="9"/>
    </row>
    <row r="24" spans="1:17" ht="15">
      <c r="A24" s="13"/>
      <c r="B24" s="39">
        <v>359</v>
      </c>
      <c r="C24" s="21" t="s">
        <v>36</v>
      </c>
      <c r="D24" s="46">
        <v>35800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35800</v>
      </c>
      <c r="P24" s="47">
        <f>(O24/P$33)</f>
        <v>26.0932944606414</v>
      </c>
      <c r="Q24" s="9"/>
    </row>
    <row r="25" spans="1:17" ht="15.75">
      <c r="A25" s="29" t="s">
        <v>2</v>
      </c>
      <c r="B25" s="30"/>
      <c r="C25" s="31"/>
      <c r="D25" s="32">
        <f>SUM(D26:D28)</f>
        <v>45046</v>
      </c>
      <c r="E25" s="32">
        <f>SUM(E26:E28)</f>
        <v>0</v>
      </c>
      <c r="F25" s="32">
        <f>SUM(F26:F28)</f>
        <v>0</v>
      </c>
      <c r="G25" s="32">
        <f>SUM(G26:G28)</f>
        <v>8050</v>
      </c>
      <c r="H25" s="32">
        <f>SUM(H26:H28)</f>
        <v>0</v>
      </c>
      <c r="I25" s="32">
        <f>SUM(I26:I28)</f>
        <v>2028</v>
      </c>
      <c r="J25" s="32">
        <f>SUM(J26:J28)</f>
        <v>0</v>
      </c>
      <c r="K25" s="32">
        <f>SUM(K26:K28)</f>
        <v>0</v>
      </c>
      <c r="L25" s="32">
        <f>SUM(L26:L28)</f>
        <v>0</v>
      </c>
      <c r="M25" s="32">
        <f>SUM(M26:M28)</f>
        <v>0</v>
      </c>
      <c r="N25" s="32">
        <f>SUM(N26:N28)</f>
        <v>0</v>
      </c>
      <c r="O25" s="32">
        <f>SUM(D25:N25)</f>
        <v>55124</v>
      </c>
      <c r="P25" s="45">
        <f>(O25/P$33)</f>
        <v>40.177842565597665</v>
      </c>
      <c r="Q25" s="10"/>
    </row>
    <row r="26" spans="1:17" ht="15">
      <c r="A26" s="12"/>
      <c r="B26" s="25">
        <v>361.1</v>
      </c>
      <c r="C26" s="20" t="s">
        <v>49</v>
      </c>
      <c r="D26" s="46">
        <v>14350</v>
      </c>
      <c r="E26" s="46">
        <v>0</v>
      </c>
      <c r="F26" s="46">
        <v>0</v>
      </c>
      <c r="G26" s="46">
        <v>8050</v>
      </c>
      <c r="H26" s="46">
        <v>0</v>
      </c>
      <c r="I26" s="46">
        <v>2028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24428</v>
      </c>
      <c r="P26" s="47">
        <f>(O26/P$33)</f>
        <v>17.80466472303207</v>
      </c>
      <c r="Q26" s="9"/>
    </row>
    <row r="27" spans="1:17" ht="15">
      <c r="A27" s="12"/>
      <c r="B27" s="25">
        <v>366</v>
      </c>
      <c r="C27" s="20" t="s">
        <v>51</v>
      </c>
      <c r="D27" s="46">
        <v>436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436</v>
      </c>
      <c r="P27" s="47">
        <f>(O27/P$33)</f>
        <v>0.3177842565597668</v>
      </c>
      <c r="Q27" s="9"/>
    </row>
    <row r="28" spans="1:17" ht="15">
      <c r="A28" s="12"/>
      <c r="B28" s="25">
        <v>369.9</v>
      </c>
      <c r="C28" s="20" t="s">
        <v>39</v>
      </c>
      <c r="D28" s="46">
        <v>30260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30260</v>
      </c>
      <c r="P28" s="47">
        <f>(O28/P$33)</f>
        <v>22.05539358600583</v>
      </c>
      <c r="Q28" s="9"/>
    </row>
    <row r="29" spans="1:17" ht="15.75">
      <c r="A29" s="29" t="s">
        <v>52</v>
      </c>
      <c r="B29" s="30"/>
      <c r="C29" s="31"/>
      <c r="D29" s="32">
        <f>SUM(D30:D30)</f>
        <v>0</v>
      </c>
      <c r="E29" s="32">
        <f>SUM(E30:E30)</f>
        <v>0</v>
      </c>
      <c r="F29" s="32">
        <f>SUM(F30:F30)</f>
        <v>0</v>
      </c>
      <c r="G29" s="32">
        <f>SUM(G30:G30)</f>
        <v>43107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43107</v>
      </c>
      <c r="P29" s="45">
        <f>(O29/P$33)</f>
        <v>31.419096209912535</v>
      </c>
      <c r="Q29" s="9"/>
    </row>
    <row r="30" spans="1:17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43107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43107</v>
      </c>
      <c r="P30" s="47">
        <f>(O30/P$33)</f>
        <v>31.419096209912535</v>
      </c>
      <c r="Q30" s="9"/>
    </row>
    <row r="31" spans="1:120" ht="16.5" thickBot="1">
      <c r="A31" s="14" t="s">
        <v>33</v>
      </c>
      <c r="B31" s="23"/>
      <c r="C31" s="22"/>
      <c r="D31" s="15">
        <f>SUM(D5,D13,D17,D22,D25,D29)</f>
        <v>1559090</v>
      </c>
      <c r="E31" s="15">
        <f aca="true" t="shared" si="1" ref="E31:N31">SUM(E5,E13,E17,E22,E25,E29)</f>
        <v>0</v>
      </c>
      <c r="F31" s="15">
        <f t="shared" si="1"/>
        <v>0</v>
      </c>
      <c r="G31" s="15">
        <f t="shared" si="1"/>
        <v>864038</v>
      </c>
      <c r="H31" s="15">
        <f t="shared" si="1"/>
        <v>0</v>
      </c>
      <c r="I31" s="15">
        <f t="shared" si="1"/>
        <v>130040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>SUM(D31:N31)</f>
        <v>2553168</v>
      </c>
      <c r="P31" s="38">
        <f>(O31/P$33)</f>
        <v>1860.9096209912536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98</v>
      </c>
      <c r="N33" s="48"/>
      <c r="O33" s="48"/>
      <c r="P33" s="43">
        <v>1372</v>
      </c>
    </row>
    <row r="34" spans="1:16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749206</v>
      </c>
      <c r="E5" s="27">
        <f t="shared" si="0"/>
        <v>0</v>
      </c>
      <c r="F5" s="27">
        <f t="shared" si="0"/>
        <v>0</v>
      </c>
      <c r="G5" s="27">
        <f t="shared" si="0"/>
        <v>121121</v>
      </c>
      <c r="H5" s="27">
        <f t="shared" si="0"/>
        <v>0</v>
      </c>
      <c r="I5" s="27">
        <f t="shared" si="0"/>
        <v>93506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963833</v>
      </c>
      <c r="O5" s="33">
        <f aca="true" t="shared" si="1" ref="O5:O31">(N5/O$33)</f>
        <v>671.6606271777003</v>
      </c>
      <c r="P5" s="6"/>
    </row>
    <row r="6" spans="1:16" ht="15">
      <c r="A6" s="12"/>
      <c r="B6" s="25">
        <v>311</v>
      </c>
      <c r="C6" s="20" t="s">
        <v>1</v>
      </c>
      <c r="D6" s="46">
        <v>560377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560377</v>
      </c>
      <c r="O6" s="47">
        <f t="shared" si="1"/>
        <v>390.50662020905924</v>
      </c>
      <c r="P6" s="9"/>
    </row>
    <row r="7" spans="1:16" ht="15">
      <c r="A7" s="12"/>
      <c r="B7" s="25">
        <v>312.1</v>
      </c>
      <c r="C7" s="20" t="s">
        <v>9</v>
      </c>
      <c r="D7" s="46">
        <v>19992</v>
      </c>
      <c r="E7" s="46">
        <v>0</v>
      </c>
      <c r="F7" s="46">
        <v>0</v>
      </c>
      <c r="G7" s="46">
        <v>0</v>
      </c>
      <c r="H7" s="46">
        <v>0</v>
      </c>
      <c r="I7" s="46">
        <v>93506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113498</v>
      </c>
      <c r="O7" s="47">
        <f t="shared" si="1"/>
        <v>79.09268292682927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121121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121121</v>
      </c>
      <c r="O8" s="47">
        <f t="shared" si="1"/>
        <v>84.40487804878049</v>
      </c>
      <c r="P8" s="9"/>
    </row>
    <row r="9" spans="1:16" ht="15">
      <c r="A9" s="12"/>
      <c r="B9" s="25">
        <v>314.1</v>
      </c>
      <c r="C9" s="20" t="s">
        <v>11</v>
      </c>
      <c r="D9" s="46">
        <v>93044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93044</v>
      </c>
      <c r="O9" s="47">
        <f t="shared" si="1"/>
        <v>64.8390243902439</v>
      </c>
      <c r="P9" s="9"/>
    </row>
    <row r="10" spans="1:16" ht="15">
      <c r="A10" s="12"/>
      <c r="B10" s="25">
        <v>314.4</v>
      </c>
      <c r="C10" s="20" t="s">
        <v>12</v>
      </c>
      <c r="D10" s="46">
        <v>3283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3283</v>
      </c>
      <c r="O10" s="47">
        <f t="shared" si="1"/>
        <v>2.2878048780487803</v>
      </c>
      <c r="P10" s="9"/>
    </row>
    <row r="11" spans="1:16" ht="15">
      <c r="A11" s="12"/>
      <c r="B11" s="25">
        <v>315</v>
      </c>
      <c r="C11" s="20" t="s">
        <v>13</v>
      </c>
      <c r="D11" s="46">
        <v>70540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70540</v>
      </c>
      <c r="O11" s="47">
        <f t="shared" si="1"/>
        <v>49.15679442508711</v>
      </c>
      <c r="P11" s="9"/>
    </row>
    <row r="12" spans="1:16" ht="15">
      <c r="A12" s="12"/>
      <c r="B12" s="25">
        <v>316</v>
      </c>
      <c r="C12" s="20" t="s">
        <v>14</v>
      </c>
      <c r="D12" s="46">
        <v>1970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1970</v>
      </c>
      <c r="O12" s="47">
        <f t="shared" si="1"/>
        <v>1.372822299651568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114541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114541</v>
      </c>
      <c r="O13" s="45">
        <f t="shared" si="1"/>
        <v>79.81951219512194</v>
      </c>
      <c r="P13" s="10"/>
    </row>
    <row r="14" spans="1:16" ht="15">
      <c r="A14" s="12"/>
      <c r="B14" s="25">
        <v>323.1</v>
      </c>
      <c r="C14" s="20" t="s">
        <v>16</v>
      </c>
      <c r="D14" s="46">
        <v>112331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112331</v>
      </c>
      <c r="O14" s="47">
        <f t="shared" si="1"/>
        <v>78.2794425087108</v>
      </c>
      <c r="P14" s="9"/>
    </row>
    <row r="15" spans="1:16" ht="15">
      <c r="A15" s="12"/>
      <c r="B15" s="25">
        <v>329</v>
      </c>
      <c r="C15" s="20" t="s">
        <v>18</v>
      </c>
      <c r="D15" s="46">
        <v>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2000</v>
      </c>
      <c r="O15" s="47">
        <f t="shared" si="1"/>
        <v>1.3937282229965158</v>
      </c>
      <c r="P15" s="9"/>
    </row>
    <row r="16" spans="1:16" ht="15">
      <c r="A16" s="12"/>
      <c r="B16" s="25">
        <v>367</v>
      </c>
      <c r="C16" s="20" t="s">
        <v>38</v>
      </c>
      <c r="D16" s="46">
        <v>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</v>
      </c>
      <c r="O16" s="47">
        <f t="shared" si="1"/>
        <v>0.14634146341463414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SUM(D18:D20)</f>
        <v>108650</v>
      </c>
      <c r="E17" s="32">
        <f t="shared" si="5"/>
        <v>0</v>
      </c>
      <c r="F17" s="32">
        <f t="shared" si="5"/>
        <v>0</v>
      </c>
      <c r="G17" s="32">
        <f t="shared" si="5"/>
        <v>9341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117991</v>
      </c>
      <c r="O17" s="45">
        <f t="shared" si="1"/>
        <v>82.22369337979094</v>
      </c>
      <c r="P17" s="10"/>
    </row>
    <row r="18" spans="1:16" ht="15">
      <c r="A18" s="12"/>
      <c r="B18" s="25">
        <v>334.2</v>
      </c>
      <c r="C18" s="20" t="s">
        <v>20</v>
      </c>
      <c r="D18" s="46">
        <v>9005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9005</v>
      </c>
      <c r="O18" s="47">
        <f t="shared" si="1"/>
        <v>6.275261324041812</v>
      </c>
      <c r="P18" s="9"/>
    </row>
    <row r="19" spans="1:16" ht="15">
      <c r="A19" s="12"/>
      <c r="B19" s="25">
        <v>335.12</v>
      </c>
      <c r="C19" s="20" t="s">
        <v>22</v>
      </c>
      <c r="D19" s="46">
        <v>24315</v>
      </c>
      <c r="E19" s="46">
        <v>0</v>
      </c>
      <c r="F19" s="46">
        <v>0</v>
      </c>
      <c r="G19" s="46">
        <v>9341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33656</v>
      </c>
      <c r="O19" s="47">
        <f t="shared" si="1"/>
        <v>23.453658536585365</v>
      </c>
      <c r="P19" s="9"/>
    </row>
    <row r="20" spans="1:16" ht="15">
      <c r="A20" s="12"/>
      <c r="B20" s="25">
        <v>335.18</v>
      </c>
      <c r="C20" s="20" t="s">
        <v>23</v>
      </c>
      <c r="D20" s="46">
        <v>75330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75330</v>
      </c>
      <c r="O20" s="47">
        <f t="shared" si="1"/>
        <v>52.494773519163765</v>
      </c>
      <c r="P20" s="9"/>
    </row>
    <row r="21" spans="1:16" ht="15.75">
      <c r="A21" s="29" t="s">
        <v>30</v>
      </c>
      <c r="B21" s="30"/>
      <c r="C21" s="31"/>
      <c r="D21" s="32">
        <f aca="true" t="shared" si="6" ref="D21:M21">SUM(D22:D23)</f>
        <v>5977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5977</v>
      </c>
      <c r="O21" s="45">
        <f t="shared" si="1"/>
        <v>4.165156794425087</v>
      </c>
      <c r="P21" s="10"/>
    </row>
    <row r="22" spans="1:16" ht="15">
      <c r="A22" s="13"/>
      <c r="B22" s="39">
        <v>351.2</v>
      </c>
      <c r="C22" s="21" t="s">
        <v>35</v>
      </c>
      <c r="D22" s="46">
        <v>5552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5552</v>
      </c>
      <c r="O22" s="47">
        <f t="shared" si="1"/>
        <v>3.8689895470383275</v>
      </c>
      <c r="P22" s="9"/>
    </row>
    <row r="23" spans="1:16" ht="15">
      <c r="A23" s="13"/>
      <c r="B23" s="39">
        <v>359</v>
      </c>
      <c r="C23" s="21" t="s">
        <v>36</v>
      </c>
      <c r="D23" s="46">
        <v>425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425</v>
      </c>
      <c r="O23" s="47">
        <f t="shared" si="1"/>
        <v>0.2961672473867596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SUM(D25:D28)</f>
        <v>19898</v>
      </c>
      <c r="E24" s="32">
        <f t="shared" si="7"/>
        <v>0</v>
      </c>
      <c r="F24" s="32">
        <f t="shared" si="7"/>
        <v>0</v>
      </c>
      <c r="G24" s="32">
        <f t="shared" si="7"/>
        <v>5743</v>
      </c>
      <c r="H24" s="32">
        <f t="shared" si="7"/>
        <v>0</v>
      </c>
      <c r="I24" s="32">
        <f t="shared" si="7"/>
        <v>620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26261</v>
      </c>
      <c r="O24" s="45">
        <f t="shared" si="1"/>
        <v>18.30034843205575</v>
      </c>
      <c r="P24" s="10"/>
    </row>
    <row r="25" spans="1:16" ht="15">
      <c r="A25" s="12"/>
      <c r="B25" s="25">
        <v>361.1</v>
      </c>
      <c r="C25" s="20" t="s">
        <v>49</v>
      </c>
      <c r="D25" s="46">
        <v>15184</v>
      </c>
      <c r="E25" s="46">
        <v>0</v>
      </c>
      <c r="F25" s="46">
        <v>0</v>
      </c>
      <c r="G25" s="46">
        <v>181</v>
      </c>
      <c r="H25" s="46">
        <v>0</v>
      </c>
      <c r="I25" s="46">
        <v>218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15583</v>
      </c>
      <c r="O25" s="47">
        <f t="shared" si="1"/>
        <v>10.859233449477351</v>
      </c>
      <c r="P25" s="9"/>
    </row>
    <row r="26" spans="1:16" ht="15">
      <c r="A26" s="12"/>
      <c r="B26" s="25">
        <v>361.3</v>
      </c>
      <c r="C26" s="20" t="s">
        <v>50</v>
      </c>
      <c r="D26" s="46">
        <v>4042</v>
      </c>
      <c r="E26" s="46">
        <v>0</v>
      </c>
      <c r="F26" s="46">
        <v>0</v>
      </c>
      <c r="G26" s="46">
        <v>5562</v>
      </c>
      <c r="H26" s="46">
        <v>0</v>
      </c>
      <c r="I26" s="46">
        <v>402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10006</v>
      </c>
      <c r="O26" s="47">
        <f t="shared" si="1"/>
        <v>6.972822299651568</v>
      </c>
      <c r="P26" s="9"/>
    </row>
    <row r="27" spans="1:16" ht="15">
      <c r="A27" s="12"/>
      <c r="B27" s="25">
        <v>366</v>
      </c>
      <c r="C27" s="20" t="s">
        <v>51</v>
      </c>
      <c r="D27" s="46">
        <v>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</v>
      </c>
      <c r="O27" s="47">
        <f t="shared" si="1"/>
        <v>0.20905923344947736</v>
      </c>
      <c r="P27" s="9"/>
    </row>
    <row r="28" spans="1:16" ht="15">
      <c r="A28" s="12"/>
      <c r="B28" s="25">
        <v>369.9</v>
      </c>
      <c r="C28" s="20" t="s">
        <v>39</v>
      </c>
      <c r="D28" s="46">
        <v>372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372</v>
      </c>
      <c r="O28" s="47">
        <f t="shared" si="1"/>
        <v>0.25923344947735194</v>
      </c>
      <c r="P28" s="9"/>
    </row>
    <row r="29" spans="1:16" ht="15.75">
      <c r="A29" s="29" t="s">
        <v>52</v>
      </c>
      <c r="B29" s="30"/>
      <c r="C29" s="31"/>
      <c r="D29" s="32">
        <f aca="true" t="shared" si="8" ref="D29:M29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51947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51947</v>
      </c>
      <c r="O29" s="45">
        <f t="shared" si="1"/>
        <v>36.2</v>
      </c>
      <c r="P29" s="9"/>
    </row>
    <row r="30" spans="1:16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51947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51947</v>
      </c>
      <c r="O30" s="47">
        <f t="shared" si="1"/>
        <v>36.2</v>
      </c>
      <c r="P30" s="9"/>
    </row>
    <row r="31" spans="1:119" ht="16.5" thickBot="1">
      <c r="A31" s="14" t="s">
        <v>33</v>
      </c>
      <c r="B31" s="23"/>
      <c r="C31" s="22"/>
      <c r="D31" s="15">
        <f>SUM(D5,D13,D17,D21,D24,D29)</f>
        <v>998272</v>
      </c>
      <c r="E31" s="15">
        <f aca="true" t="shared" si="9" ref="E31:M31">SUM(E5,E13,E17,E21,E24,E29)</f>
        <v>0</v>
      </c>
      <c r="F31" s="15">
        <f t="shared" si="9"/>
        <v>0</v>
      </c>
      <c r="G31" s="15">
        <f t="shared" si="9"/>
        <v>188152</v>
      </c>
      <c r="H31" s="15">
        <f t="shared" si="9"/>
        <v>0</v>
      </c>
      <c r="I31" s="15">
        <f t="shared" si="9"/>
        <v>94126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1280550</v>
      </c>
      <c r="O31" s="38">
        <f t="shared" si="1"/>
        <v>892.3693379790941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60</v>
      </c>
      <c r="M33" s="48"/>
      <c r="N33" s="48"/>
      <c r="O33" s="43">
        <v>1435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780635</v>
      </c>
      <c r="E5" s="27">
        <f t="shared" si="0"/>
        <v>0</v>
      </c>
      <c r="F5" s="27">
        <f t="shared" si="0"/>
        <v>0</v>
      </c>
      <c r="G5" s="27">
        <f t="shared" si="0"/>
        <v>114425</v>
      </c>
      <c r="H5" s="27">
        <f t="shared" si="0"/>
        <v>0</v>
      </c>
      <c r="I5" s="27">
        <f t="shared" si="0"/>
        <v>94822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989882</v>
      </c>
      <c r="O5" s="33">
        <f aca="true" t="shared" si="2" ref="O5:O31">(N5/O$33)</f>
        <v>695.1418539325842</v>
      </c>
      <c r="P5" s="6"/>
    </row>
    <row r="6" spans="1:16" ht="15">
      <c r="A6" s="12"/>
      <c r="B6" s="25">
        <v>311</v>
      </c>
      <c r="C6" s="20" t="s">
        <v>1</v>
      </c>
      <c r="D6" s="46">
        <v>583246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583246</v>
      </c>
      <c r="O6" s="47">
        <f t="shared" si="2"/>
        <v>409.58286516853934</v>
      </c>
      <c r="P6" s="9"/>
    </row>
    <row r="7" spans="1:16" ht="15">
      <c r="A7" s="12"/>
      <c r="B7" s="25">
        <v>312.1</v>
      </c>
      <c r="C7" s="20" t="s">
        <v>9</v>
      </c>
      <c r="D7" s="46">
        <v>19948</v>
      </c>
      <c r="E7" s="46">
        <v>0</v>
      </c>
      <c r="F7" s="46">
        <v>0</v>
      </c>
      <c r="G7" s="46">
        <v>0</v>
      </c>
      <c r="H7" s="46">
        <v>0</v>
      </c>
      <c r="I7" s="46">
        <v>94822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114770</v>
      </c>
      <c r="O7" s="47">
        <f t="shared" si="2"/>
        <v>80.59691011235955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114425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114425</v>
      </c>
      <c r="O8" s="47">
        <f t="shared" si="2"/>
        <v>80.35463483146067</v>
      </c>
      <c r="P8" s="9"/>
    </row>
    <row r="9" spans="1:16" ht="15">
      <c r="A9" s="12"/>
      <c r="B9" s="25">
        <v>314.1</v>
      </c>
      <c r="C9" s="20" t="s">
        <v>11</v>
      </c>
      <c r="D9" s="46">
        <v>103931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103931</v>
      </c>
      <c r="O9" s="47">
        <f t="shared" si="2"/>
        <v>72.98525280898876</v>
      </c>
      <c r="P9" s="9"/>
    </row>
    <row r="10" spans="1:16" ht="15">
      <c r="A10" s="12"/>
      <c r="B10" s="25">
        <v>314.4</v>
      </c>
      <c r="C10" s="20" t="s">
        <v>12</v>
      </c>
      <c r="D10" s="46">
        <v>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2869</v>
      </c>
      <c r="O10" s="47">
        <f t="shared" si="2"/>
        <v>2.014747191011236</v>
      </c>
      <c r="P10" s="9"/>
    </row>
    <row r="11" spans="1:16" ht="15">
      <c r="A11" s="12"/>
      <c r="B11" s="25">
        <v>315</v>
      </c>
      <c r="C11" s="20" t="s">
        <v>13</v>
      </c>
      <c r="D11" s="46">
        <v>70641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70641</v>
      </c>
      <c r="O11" s="47">
        <f t="shared" si="2"/>
        <v>49.60744382022472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126491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126491</v>
      </c>
      <c r="O12" s="45">
        <f t="shared" si="2"/>
        <v>88.82794943820225</v>
      </c>
      <c r="P12" s="10"/>
    </row>
    <row r="13" spans="1:16" ht="15">
      <c r="A13" s="12"/>
      <c r="B13" s="25">
        <v>323.1</v>
      </c>
      <c r="C13" s="20" t="s">
        <v>16</v>
      </c>
      <c r="D13" s="46">
        <v>122596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122596</v>
      </c>
      <c r="O13" s="47">
        <f t="shared" si="2"/>
        <v>86.09269662921348</v>
      </c>
      <c r="P13" s="9"/>
    </row>
    <row r="14" spans="1:16" ht="15">
      <c r="A14" s="12"/>
      <c r="B14" s="25">
        <v>329</v>
      </c>
      <c r="C14" s="20" t="s">
        <v>18</v>
      </c>
      <c r="D14" s="46">
        <v>3775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3775</v>
      </c>
      <c r="O14" s="47">
        <f t="shared" si="2"/>
        <v>2.6509831460674156</v>
      </c>
      <c r="P14" s="9"/>
    </row>
    <row r="15" spans="1:16" ht="15">
      <c r="A15" s="12"/>
      <c r="B15" s="25">
        <v>367</v>
      </c>
      <c r="C15" s="20" t="s">
        <v>38</v>
      </c>
      <c r="D15" s="46">
        <v>120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</v>
      </c>
      <c r="O15" s="47">
        <f t="shared" si="2"/>
        <v>0.08426966292134831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SUM(D17:D19)</f>
        <v>110273</v>
      </c>
      <c r="E16" s="32">
        <f t="shared" si="4"/>
        <v>0</v>
      </c>
      <c r="F16" s="32">
        <f t="shared" si="4"/>
        <v>0</v>
      </c>
      <c r="G16" s="32">
        <f t="shared" si="4"/>
        <v>9599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119872</v>
      </c>
      <c r="O16" s="45">
        <f t="shared" si="2"/>
        <v>84.17977528089888</v>
      </c>
      <c r="P16" s="10"/>
    </row>
    <row r="17" spans="1:16" ht="15">
      <c r="A17" s="12"/>
      <c r="B17" s="25">
        <v>334.9</v>
      </c>
      <c r="C17" s="20" t="s">
        <v>57</v>
      </c>
      <c r="D17" s="46">
        <v>8315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8315</v>
      </c>
      <c r="O17" s="47">
        <f t="shared" si="2"/>
        <v>5.839185393258427</v>
      </c>
      <c r="P17" s="9"/>
    </row>
    <row r="18" spans="1:16" ht="15">
      <c r="A18" s="12"/>
      <c r="B18" s="25">
        <v>335.12</v>
      </c>
      <c r="C18" s="20" t="s">
        <v>22</v>
      </c>
      <c r="D18" s="46">
        <v>23868</v>
      </c>
      <c r="E18" s="46">
        <v>0</v>
      </c>
      <c r="F18" s="46">
        <v>0</v>
      </c>
      <c r="G18" s="46">
        <v>9599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33467</v>
      </c>
      <c r="O18" s="47">
        <f t="shared" si="2"/>
        <v>23.502106741573034</v>
      </c>
      <c r="P18" s="9"/>
    </row>
    <row r="19" spans="1:16" ht="15">
      <c r="A19" s="12"/>
      <c r="B19" s="25">
        <v>335.18</v>
      </c>
      <c r="C19" s="20" t="s">
        <v>23</v>
      </c>
      <c r="D19" s="46">
        <v>78090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78090</v>
      </c>
      <c r="O19" s="47">
        <f t="shared" si="2"/>
        <v>54.83848314606742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SUM(D21:D22)</f>
        <v>5657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5657</v>
      </c>
      <c r="O20" s="45">
        <f t="shared" si="2"/>
        <v>3.9726123595505616</v>
      </c>
      <c r="P20" s="10"/>
    </row>
    <row r="21" spans="1:16" ht="15">
      <c r="A21" s="13"/>
      <c r="B21" s="39">
        <v>351.2</v>
      </c>
      <c r="C21" s="21" t="s">
        <v>35</v>
      </c>
      <c r="D21" s="46">
        <v>5612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5612</v>
      </c>
      <c r="O21" s="47">
        <f t="shared" si="2"/>
        <v>3.941011235955056</v>
      </c>
      <c r="P21" s="9"/>
    </row>
    <row r="22" spans="1:16" ht="15">
      <c r="A22" s="13"/>
      <c r="B22" s="39">
        <v>359</v>
      </c>
      <c r="C22" s="21" t="s">
        <v>36</v>
      </c>
      <c r="D22" s="46">
        <v>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</v>
      </c>
      <c r="O22" s="47">
        <f t="shared" si="2"/>
        <v>0.03160112359550562</v>
      </c>
      <c r="P22" s="9"/>
    </row>
    <row r="23" spans="1:16" ht="15.75">
      <c r="A23" s="29" t="s">
        <v>2</v>
      </c>
      <c r="B23" s="30"/>
      <c r="C23" s="31"/>
      <c r="D23" s="32">
        <f aca="true" t="shared" si="6" ref="D23:M23">SUM(D24:D28)</f>
        <v>23430</v>
      </c>
      <c r="E23" s="32">
        <f t="shared" si="6"/>
        <v>0</v>
      </c>
      <c r="F23" s="32">
        <f t="shared" si="6"/>
        <v>0</v>
      </c>
      <c r="G23" s="32">
        <f t="shared" si="6"/>
        <v>4551</v>
      </c>
      <c r="H23" s="32">
        <f t="shared" si="6"/>
        <v>0</v>
      </c>
      <c r="I23" s="32">
        <f t="shared" si="6"/>
        <v>452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28433</v>
      </c>
      <c r="O23" s="45">
        <f t="shared" si="2"/>
        <v>19.96699438202247</v>
      </c>
      <c r="P23" s="10"/>
    </row>
    <row r="24" spans="1:16" ht="15">
      <c r="A24" s="12"/>
      <c r="B24" s="25">
        <v>361.1</v>
      </c>
      <c r="C24" s="20" t="s">
        <v>49</v>
      </c>
      <c r="D24" s="46">
        <v>9682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9682</v>
      </c>
      <c r="O24" s="47">
        <f t="shared" si="2"/>
        <v>6.799157303370786</v>
      </c>
      <c r="P24" s="9"/>
    </row>
    <row r="25" spans="1:16" ht="15">
      <c r="A25" s="12"/>
      <c r="B25" s="25">
        <v>361.2</v>
      </c>
      <c r="C25" s="20" t="s">
        <v>37</v>
      </c>
      <c r="D25" s="46">
        <v>5385</v>
      </c>
      <c r="E25" s="46">
        <v>0</v>
      </c>
      <c r="F25" s="46">
        <v>0</v>
      </c>
      <c r="G25" s="46">
        <v>1076</v>
      </c>
      <c r="H25" s="46">
        <v>0</v>
      </c>
      <c r="I25" s="46">
        <v>201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6662</v>
      </c>
      <c r="O25" s="47">
        <f t="shared" si="2"/>
        <v>4.678370786516854</v>
      </c>
      <c r="P25" s="9"/>
    </row>
    <row r="26" spans="1:16" ht="15">
      <c r="A26" s="12"/>
      <c r="B26" s="25">
        <v>361.3</v>
      </c>
      <c r="C26" s="20" t="s">
        <v>50</v>
      </c>
      <c r="D26" s="46">
        <v>2525</v>
      </c>
      <c r="E26" s="46">
        <v>0</v>
      </c>
      <c r="F26" s="46">
        <v>0</v>
      </c>
      <c r="G26" s="46">
        <v>3475</v>
      </c>
      <c r="H26" s="46">
        <v>0</v>
      </c>
      <c r="I26" s="46">
        <v>251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6251</v>
      </c>
      <c r="O26" s="47">
        <f t="shared" si="2"/>
        <v>4.389747191011236</v>
      </c>
      <c r="P26" s="9"/>
    </row>
    <row r="27" spans="1:16" ht="15">
      <c r="A27" s="12"/>
      <c r="B27" s="25">
        <v>366</v>
      </c>
      <c r="C27" s="20" t="s">
        <v>51</v>
      </c>
      <c r="D27" s="46">
        <v>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650</v>
      </c>
      <c r="O27" s="47">
        <f t="shared" si="2"/>
        <v>0.45646067415730335</v>
      </c>
      <c r="P27" s="9"/>
    </row>
    <row r="28" spans="1:16" ht="15">
      <c r="A28" s="12"/>
      <c r="B28" s="25">
        <v>369.9</v>
      </c>
      <c r="C28" s="20" t="s">
        <v>39</v>
      </c>
      <c r="D28" s="46">
        <v>5188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5188</v>
      </c>
      <c r="O28" s="47">
        <f t="shared" si="2"/>
        <v>3.643258426966292</v>
      </c>
      <c r="P28" s="9"/>
    </row>
    <row r="29" spans="1:16" ht="15.75">
      <c r="A29" s="29" t="s">
        <v>52</v>
      </c>
      <c r="B29" s="30"/>
      <c r="C29" s="31"/>
      <c r="D29" s="32">
        <f aca="true" t="shared" si="7" ref="D29:M29">SUM(D30:D30)</f>
        <v>0</v>
      </c>
      <c r="E29" s="32">
        <f t="shared" si="7"/>
        <v>0</v>
      </c>
      <c r="F29" s="32">
        <f t="shared" si="7"/>
        <v>0</v>
      </c>
      <c r="G29" s="32">
        <f t="shared" si="7"/>
        <v>640347</v>
      </c>
      <c r="H29" s="32">
        <f t="shared" si="7"/>
        <v>0</v>
      </c>
      <c r="I29" s="32">
        <f t="shared" si="7"/>
        <v>106729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747076</v>
      </c>
      <c r="O29" s="45">
        <f t="shared" si="2"/>
        <v>524.6320224719101</v>
      </c>
      <c r="P29" s="9"/>
    </row>
    <row r="30" spans="1:16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640347</v>
      </c>
      <c r="H30" s="46">
        <v>0</v>
      </c>
      <c r="I30" s="46">
        <v>106729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747076</v>
      </c>
      <c r="O30" s="47">
        <f t="shared" si="2"/>
        <v>524.6320224719101</v>
      </c>
      <c r="P30" s="9"/>
    </row>
    <row r="31" spans="1:119" ht="16.5" thickBot="1">
      <c r="A31" s="14" t="s">
        <v>33</v>
      </c>
      <c r="B31" s="23"/>
      <c r="C31" s="22"/>
      <c r="D31" s="15">
        <f>SUM(D5,D12,D16,D20,D23,D29)</f>
        <v>1046486</v>
      </c>
      <c r="E31" s="15">
        <f aca="true" t="shared" si="8" ref="E31:M31">SUM(E5,E12,E16,E20,E23,E29)</f>
        <v>0</v>
      </c>
      <c r="F31" s="15">
        <f t="shared" si="8"/>
        <v>0</v>
      </c>
      <c r="G31" s="15">
        <f t="shared" si="8"/>
        <v>768922</v>
      </c>
      <c r="H31" s="15">
        <f t="shared" si="8"/>
        <v>0</v>
      </c>
      <c r="I31" s="15">
        <f t="shared" si="8"/>
        <v>202003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2017411</v>
      </c>
      <c r="O31" s="38">
        <f t="shared" si="2"/>
        <v>1416.7212078651685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58</v>
      </c>
      <c r="M33" s="48"/>
      <c r="N33" s="48"/>
      <c r="O33" s="43">
        <v>1424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850842</v>
      </c>
      <c r="E5" s="27">
        <f t="shared" si="0"/>
        <v>0</v>
      </c>
      <c r="F5" s="27">
        <f t="shared" si="0"/>
        <v>0</v>
      </c>
      <c r="G5" s="27">
        <f t="shared" si="0"/>
        <v>120283</v>
      </c>
      <c r="H5" s="27">
        <f t="shared" si="0"/>
        <v>0</v>
      </c>
      <c r="I5" s="27">
        <f t="shared" si="0"/>
        <v>106798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1077923</v>
      </c>
      <c r="O5" s="33">
        <f aca="true" t="shared" si="2" ref="O5:O31">(N5/O$33)</f>
        <v>755.3770147161878</v>
      </c>
      <c r="P5" s="6"/>
    </row>
    <row r="6" spans="1:16" ht="15">
      <c r="A6" s="12"/>
      <c r="B6" s="25">
        <v>311</v>
      </c>
      <c r="C6" s="20" t="s">
        <v>1</v>
      </c>
      <c r="D6" s="46">
        <v>637027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637027</v>
      </c>
      <c r="O6" s="47">
        <f t="shared" si="2"/>
        <v>446.4099509460406</v>
      </c>
      <c r="P6" s="9"/>
    </row>
    <row r="7" spans="1:16" ht="15">
      <c r="A7" s="12"/>
      <c r="B7" s="25">
        <v>312.1</v>
      </c>
      <c r="C7" s="20" t="s">
        <v>9</v>
      </c>
      <c r="D7" s="46">
        <v>20352</v>
      </c>
      <c r="E7" s="46">
        <v>0</v>
      </c>
      <c r="F7" s="46">
        <v>0</v>
      </c>
      <c r="G7" s="46">
        <v>0</v>
      </c>
      <c r="H7" s="46">
        <v>0</v>
      </c>
      <c r="I7" s="46">
        <v>106798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127150</v>
      </c>
      <c r="O7" s="47">
        <f t="shared" si="2"/>
        <v>89.1030133146461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120283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120283</v>
      </c>
      <c r="O8" s="47">
        <f t="shared" si="2"/>
        <v>84.29081990189208</v>
      </c>
      <c r="P8" s="9"/>
    </row>
    <row r="9" spans="1:16" ht="15">
      <c r="A9" s="12"/>
      <c r="B9" s="25">
        <v>314.1</v>
      </c>
      <c r="C9" s="20" t="s">
        <v>11</v>
      </c>
      <c r="D9" s="46">
        <v>110724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110724</v>
      </c>
      <c r="O9" s="47">
        <f t="shared" si="2"/>
        <v>77.59215136650316</v>
      </c>
      <c r="P9" s="9"/>
    </row>
    <row r="10" spans="1:16" ht="15">
      <c r="A10" s="12"/>
      <c r="B10" s="25">
        <v>314.4</v>
      </c>
      <c r="C10" s="20" t="s">
        <v>12</v>
      </c>
      <c r="D10" s="46">
        <v>2946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2946</v>
      </c>
      <c r="O10" s="47">
        <f t="shared" si="2"/>
        <v>2.064470918009811</v>
      </c>
      <c r="P10" s="9"/>
    </row>
    <row r="11" spans="1:16" ht="15">
      <c r="A11" s="12"/>
      <c r="B11" s="25">
        <v>315</v>
      </c>
      <c r="C11" s="20" t="s">
        <v>13</v>
      </c>
      <c r="D11" s="46">
        <v>79793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79793</v>
      </c>
      <c r="O11" s="47">
        <f t="shared" si="2"/>
        <v>55.916608269096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136123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136123</v>
      </c>
      <c r="O12" s="45">
        <f t="shared" si="2"/>
        <v>95.39103013314646</v>
      </c>
      <c r="P12" s="10"/>
    </row>
    <row r="13" spans="1:16" ht="15">
      <c r="A13" s="12"/>
      <c r="B13" s="25">
        <v>323.1</v>
      </c>
      <c r="C13" s="20" t="s">
        <v>16</v>
      </c>
      <c r="D13" s="46">
        <v>132818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132818</v>
      </c>
      <c r="O13" s="47">
        <f t="shared" si="2"/>
        <v>93.0749824807288</v>
      </c>
      <c r="P13" s="9"/>
    </row>
    <row r="14" spans="1:16" ht="15">
      <c r="A14" s="12"/>
      <c r="B14" s="25">
        <v>329</v>
      </c>
      <c r="C14" s="20" t="s">
        <v>18</v>
      </c>
      <c r="D14" s="46">
        <v>3125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3125</v>
      </c>
      <c r="O14" s="47">
        <f t="shared" si="2"/>
        <v>2.189908899789769</v>
      </c>
      <c r="P14" s="9"/>
    </row>
    <row r="15" spans="1:16" ht="15">
      <c r="A15" s="12"/>
      <c r="B15" s="25">
        <v>367</v>
      </c>
      <c r="C15" s="20" t="s">
        <v>38</v>
      </c>
      <c r="D15" s="46">
        <v>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180</v>
      </c>
      <c r="O15" s="47">
        <f t="shared" si="2"/>
        <v>0.12613875262789068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SUM(D17:D19)</f>
        <v>106979</v>
      </c>
      <c r="E16" s="32">
        <f t="shared" si="4"/>
        <v>0</v>
      </c>
      <c r="F16" s="32">
        <f t="shared" si="4"/>
        <v>0</v>
      </c>
      <c r="G16" s="32">
        <f t="shared" si="4"/>
        <v>10449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117428</v>
      </c>
      <c r="O16" s="45">
        <f t="shared" si="2"/>
        <v>82.29011913104415</v>
      </c>
      <c r="P16" s="10"/>
    </row>
    <row r="17" spans="1:16" ht="15">
      <c r="A17" s="12"/>
      <c r="B17" s="25">
        <v>334.2</v>
      </c>
      <c r="C17" s="20" t="s">
        <v>20</v>
      </c>
      <c r="D17" s="46">
        <v>7625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7625</v>
      </c>
      <c r="O17" s="47">
        <f t="shared" si="2"/>
        <v>5.343377715487036</v>
      </c>
      <c r="P17" s="9"/>
    </row>
    <row r="18" spans="1:16" ht="15">
      <c r="A18" s="12"/>
      <c r="B18" s="25">
        <v>335.12</v>
      </c>
      <c r="C18" s="20" t="s">
        <v>22</v>
      </c>
      <c r="D18" s="46">
        <v>23588</v>
      </c>
      <c r="E18" s="46">
        <v>0</v>
      </c>
      <c r="F18" s="46">
        <v>0</v>
      </c>
      <c r="G18" s="46">
        <v>10449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34037</v>
      </c>
      <c r="O18" s="47">
        <f t="shared" si="2"/>
        <v>23.852137351086196</v>
      </c>
      <c r="P18" s="9"/>
    </row>
    <row r="19" spans="1:16" ht="15">
      <c r="A19" s="12"/>
      <c r="B19" s="25">
        <v>335.18</v>
      </c>
      <c r="C19" s="20" t="s">
        <v>23</v>
      </c>
      <c r="D19" s="46">
        <v>75766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75766</v>
      </c>
      <c r="O19" s="47">
        <f t="shared" si="2"/>
        <v>53.09460406447092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SUM(D21:D22)</f>
        <v>8550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8550</v>
      </c>
      <c r="O20" s="45">
        <f t="shared" si="2"/>
        <v>5.991590749824807</v>
      </c>
      <c r="P20" s="10"/>
    </row>
    <row r="21" spans="1:16" ht="15">
      <c r="A21" s="13"/>
      <c r="B21" s="39">
        <v>351.2</v>
      </c>
      <c r="C21" s="21" t="s">
        <v>35</v>
      </c>
      <c r="D21" s="46">
        <v>5100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5100</v>
      </c>
      <c r="O21" s="47">
        <f t="shared" si="2"/>
        <v>3.5739313244569026</v>
      </c>
      <c r="P21" s="9"/>
    </row>
    <row r="22" spans="1:16" ht="15">
      <c r="A22" s="13"/>
      <c r="B22" s="39">
        <v>359</v>
      </c>
      <c r="C22" s="21" t="s">
        <v>36</v>
      </c>
      <c r="D22" s="46">
        <v>3450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3450</v>
      </c>
      <c r="O22" s="47">
        <f t="shared" si="2"/>
        <v>2.417659425367905</v>
      </c>
      <c r="P22" s="9"/>
    </row>
    <row r="23" spans="1:16" ht="15.75">
      <c r="A23" s="29" t="s">
        <v>2</v>
      </c>
      <c r="B23" s="30"/>
      <c r="C23" s="31"/>
      <c r="D23" s="32">
        <f aca="true" t="shared" si="6" ref="D23:M23">SUM(D24:D28)</f>
        <v>23555</v>
      </c>
      <c r="E23" s="32">
        <f t="shared" si="6"/>
        <v>0</v>
      </c>
      <c r="F23" s="32">
        <f t="shared" si="6"/>
        <v>0</v>
      </c>
      <c r="G23" s="32">
        <f t="shared" si="6"/>
        <v>20210</v>
      </c>
      <c r="H23" s="32">
        <f t="shared" si="6"/>
        <v>0</v>
      </c>
      <c r="I23" s="32">
        <f t="shared" si="6"/>
        <v>42503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86268</v>
      </c>
      <c r="O23" s="45">
        <f t="shared" si="2"/>
        <v>60.454099509460406</v>
      </c>
      <c r="P23" s="10"/>
    </row>
    <row r="24" spans="1:16" ht="15">
      <c r="A24" s="12"/>
      <c r="B24" s="25">
        <v>361.1</v>
      </c>
      <c r="C24" s="20" t="s">
        <v>49</v>
      </c>
      <c r="D24" s="46">
        <v>7314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7314</v>
      </c>
      <c r="O24" s="47">
        <f t="shared" si="2"/>
        <v>5.125437981779958</v>
      </c>
      <c r="P24" s="9"/>
    </row>
    <row r="25" spans="1:16" ht="15">
      <c r="A25" s="12"/>
      <c r="B25" s="25">
        <v>361.2</v>
      </c>
      <c r="C25" s="20" t="s">
        <v>37</v>
      </c>
      <c r="D25" s="46">
        <v>8339</v>
      </c>
      <c r="E25" s="46">
        <v>0</v>
      </c>
      <c r="F25" s="46">
        <v>0</v>
      </c>
      <c r="G25" s="46">
        <v>10118</v>
      </c>
      <c r="H25" s="46">
        <v>0</v>
      </c>
      <c r="I25" s="46">
        <v>410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18867</v>
      </c>
      <c r="O25" s="47">
        <f t="shared" si="2"/>
        <v>13.221443587946741</v>
      </c>
      <c r="P25" s="9"/>
    </row>
    <row r="26" spans="1:16" ht="15">
      <c r="A26" s="12"/>
      <c r="B26" s="25">
        <v>361.3</v>
      </c>
      <c r="C26" s="20" t="s">
        <v>50</v>
      </c>
      <c r="D26" s="46">
        <v>7334</v>
      </c>
      <c r="E26" s="46">
        <v>0</v>
      </c>
      <c r="F26" s="46">
        <v>0</v>
      </c>
      <c r="G26" s="46">
        <v>10092</v>
      </c>
      <c r="H26" s="46">
        <v>0</v>
      </c>
      <c r="I26" s="46">
        <v>730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18156</v>
      </c>
      <c r="O26" s="47">
        <f t="shared" si="2"/>
        <v>12.723195515066573</v>
      </c>
      <c r="P26" s="9"/>
    </row>
    <row r="27" spans="1:16" ht="15">
      <c r="A27" s="12"/>
      <c r="B27" s="25">
        <v>366</v>
      </c>
      <c r="C27" s="20" t="s">
        <v>51</v>
      </c>
      <c r="D27" s="46">
        <v>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400</v>
      </c>
      <c r="O27" s="47">
        <f t="shared" si="2"/>
        <v>0.2803083391730904</v>
      </c>
      <c r="P27" s="9"/>
    </row>
    <row r="28" spans="1:16" ht="15">
      <c r="A28" s="12"/>
      <c r="B28" s="25">
        <v>369.9</v>
      </c>
      <c r="C28" s="20" t="s">
        <v>39</v>
      </c>
      <c r="D28" s="46">
        <v>168</v>
      </c>
      <c r="E28" s="46">
        <v>0</v>
      </c>
      <c r="F28" s="46">
        <v>0</v>
      </c>
      <c r="G28" s="46">
        <v>0</v>
      </c>
      <c r="H28" s="46">
        <v>0</v>
      </c>
      <c r="I28" s="46">
        <v>41363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41531</v>
      </c>
      <c r="O28" s="47">
        <f t="shared" si="2"/>
        <v>29.103714085494044</v>
      </c>
      <c r="P28" s="9"/>
    </row>
    <row r="29" spans="1:16" ht="15.75">
      <c r="A29" s="29" t="s">
        <v>52</v>
      </c>
      <c r="B29" s="30"/>
      <c r="C29" s="31"/>
      <c r="D29" s="32">
        <f aca="true" t="shared" si="7" ref="D29:M29">SUM(D30:D30)</f>
        <v>178037</v>
      </c>
      <c r="E29" s="32">
        <f t="shared" si="7"/>
        <v>0</v>
      </c>
      <c r="F29" s="32">
        <f t="shared" si="7"/>
        <v>0</v>
      </c>
      <c r="G29" s="32">
        <f t="shared" si="7"/>
        <v>18594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196631</v>
      </c>
      <c r="O29" s="45">
        <f t="shared" si="2"/>
        <v>137.79327259985985</v>
      </c>
      <c r="P29" s="9"/>
    </row>
    <row r="30" spans="1:16" ht="15.75" thickBot="1">
      <c r="A30" s="12"/>
      <c r="B30" s="25">
        <v>381</v>
      </c>
      <c r="C30" s="20" t="s">
        <v>53</v>
      </c>
      <c r="D30" s="46">
        <v>178037</v>
      </c>
      <c r="E30" s="46">
        <v>0</v>
      </c>
      <c r="F30" s="46">
        <v>0</v>
      </c>
      <c r="G30" s="46">
        <v>18594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196631</v>
      </c>
      <c r="O30" s="47">
        <f t="shared" si="2"/>
        <v>137.79327259985985</v>
      </c>
      <c r="P30" s="9"/>
    </row>
    <row r="31" spans="1:119" ht="16.5" thickBot="1">
      <c r="A31" s="14" t="s">
        <v>33</v>
      </c>
      <c r="B31" s="23"/>
      <c r="C31" s="22"/>
      <c r="D31" s="15">
        <f>SUM(D5,D12,D16,D20,D23,D29)</f>
        <v>1304086</v>
      </c>
      <c r="E31" s="15">
        <f aca="true" t="shared" si="8" ref="E31:M31">SUM(E5,E12,E16,E20,E23,E29)</f>
        <v>0</v>
      </c>
      <c r="F31" s="15">
        <f t="shared" si="8"/>
        <v>0</v>
      </c>
      <c r="G31" s="15">
        <f t="shared" si="8"/>
        <v>169536</v>
      </c>
      <c r="H31" s="15">
        <f t="shared" si="8"/>
        <v>0</v>
      </c>
      <c r="I31" s="15">
        <f t="shared" si="8"/>
        <v>149301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1622923</v>
      </c>
      <c r="O31" s="38">
        <f t="shared" si="2"/>
        <v>1137.2971268395236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54</v>
      </c>
      <c r="M33" s="48"/>
      <c r="N33" s="48"/>
      <c r="O33" s="43">
        <v>1427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895142</v>
      </c>
      <c r="E5" s="27">
        <f t="shared" si="0"/>
        <v>0</v>
      </c>
      <c r="F5" s="27">
        <f t="shared" si="0"/>
        <v>0</v>
      </c>
      <c r="G5" s="27">
        <f t="shared" si="0"/>
        <v>142350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1037492</v>
      </c>
      <c r="O5" s="33">
        <f aca="true" t="shared" si="1" ref="O5:O33">(N5/O$35)</f>
        <v>649.6505948653726</v>
      </c>
      <c r="P5" s="6"/>
    </row>
    <row r="6" spans="1:16" ht="15">
      <c r="A6" s="12"/>
      <c r="B6" s="25">
        <v>311</v>
      </c>
      <c r="C6" s="20" t="s">
        <v>1</v>
      </c>
      <c r="D6" s="46">
        <v>693779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693779</v>
      </c>
      <c r="O6" s="47">
        <f t="shared" si="1"/>
        <v>434.4264245460238</v>
      </c>
      <c r="P6" s="9"/>
    </row>
    <row r="7" spans="1:16" ht="15">
      <c r="A7" s="12"/>
      <c r="B7" s="25">
        <v>312.1</v>
      </c>
      <c r="C7" s="20" t="s">
        <v>9</v>
      </c>
      <c r="D7" s="46">
        <v>20443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20443</v>
      </c>
      <c r="O7" s="47">
        <f t="shared" si="1"/>
        <v>12.80087664370695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142350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142350</v>
      </c>
      <c r="O8" s="47">
        <f t="shared" si="1"/>
        <v>89.13587977457733</v>
      </c>
      <c r="P8" s="9"/>
    </row>
    <row r="9" spans="1:16" ht="15">
      <c r="A9" s="12"/>
      <c r="B9" s="25">
        <v>314.1</v>
      </c>
      <c r="C9" s="20" t="s">
        <v>11</v>
      </c>
      <c r="D9" s="46">
        <v>94571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94571</v>
      </c>
      <c r="O9" s="47">
        <f t="shared" si="1"/>
        <v>59.21790857858485</v>
      </c>
      <c r="P9" s="9"/>
    </row>
    <row r="10" spans="1:16" ht="15">
      <c r="A10" s="12"/>
      <c r="B10" s="25">
        <v>314.4</v>
      </c>
      <c r="C10" s="20" t="s">
        <v>12</v>
      </c>
      <c r="D10" s="46">
        <v>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648</v>
      </c>
      <c r="O10" s="47">
        <f t="shared" si="1"/>
        <v>0.4057608015028178</v>
      </c>
      <c r="P10" s="9"/>
    </row>
    <row r="11" spans="1:16" ht="15">
      <c r="A11" s="12"/>
      <c r="B11" s="25">
        <v>315</v>
      </c>
      <c r="C11" s="20" t="s">
        <v>13</v>
      </c>
      <c r="D11" s="46">
        <v>84141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84141</v>
      </c>
      <c r="O11" s="47">
        <f t="shared" si="1"/>
        <v>52.68691296180338</v>
      </c>
      <c r="P11" s="9"/>
    </row>
    <row r="12" spans="1:16" ht="15">
      <c r="A12" s="12"/>
      <c r="B12" s="25">
        <v>316</v>
      </c>
      <c r="C12" s="20" t="s">
        <v>14</v>
      </c>
      <c r="D12" s="46">
        <v>1560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1560</v>
      </c>
      <c r="O12" s="47">
        <f t="shared" si="1"/>
        <v>0.9768315591734502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126655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3">SUM(D13:M13)</f>
        <v>126655</v>
      </c>
      <c r="O13" s="45">
        <f t="shared" si="1"/>
        <v>79.30807764558547</v>
      </c>
      <c r="P13" s="10"/>
    </row>
    <row r="14" spans="1:16" ht="15">
      <c r="A14" s="12"/>
      <c r="B14" s="25">
        <v>323.1</v>
      </c>
      <c r="C14" s="20" t="s">
        <v>16</v>
      </c>
      <c r="D14" s="46">
        <v>124524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124524</v>
      </c>
      <c r="O14" s="47">
        <f t="shared" si="1"/>
        <v>77.97370068879148</v>
      </c>
      <c r="P14" s="9"/>
    </row>
    <row r="15" spans="1:16" ht="15">
      <c r="A15" s="12"/>
      <c r="B15" s="25">
        <v>323.4</v>
      </c>
      <c r="C15" s="20" t="s">
        <v>17</v>
      </c>
      <c r="D15" s="46">
        <v>1921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1921</v>
      </c>
      <c r="O15" s="47">
        <f t="shared" si="1"/>
        <v>1.202880400751409</v>
      </c>
      <c r="P15" s="9"/>
    </row>
    <row r="16" spans="1:16" ht="15">
      <c r="A16" s="12"/>
      <c r="B16" s="25">
        <v>329</v>
      </c>
      <c r="C16" s="20" t="s">
        <v>18</v>
      </c>
      <c r="D16" s="46">
        <v>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</v>
      </c>
      <c r="O16" s="47">
        <f t="shared" si="1"/>
        <v>0.13149655604257984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113330</v>
      </c>
      <c r="E17" s="32">
        <f t="shared" si="5"/>
        <v>0</v>
      </c>
      <c r="F17" s="32">
        <f t="shared" si="5"/>
        <v>0</v>
      </c>
      <c r="G17" s="32">
        <f t="shared" si="5"/>
        <v>9470</v>
      </c>
      <c r="H17" s="32">
        <f t="shared" si="5"/>
        <v>0</v>
      </c>
      <c r="I17" s="32">
        <f t="shared" si="5"/>
        <v>208103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330903</v>
      </c>
      <c r="O17" s="45">
        <f t="shared" si="1"/>
        <v>207.2028804007514</v>
      </c>
      <c r="P17" s="10"/>
    </row>
    <row r="18" spans="1:16" ht="15">
      <c r="A18" s="12"/>
      <c r="B18" s="25">
        <v>334.2</v>
      </c>
      <c r="C18" s="20" t="s">
        <v>20</v>
      </c>
      <c r="D18" s="46">
        <v>7250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7250</v>
      </c>
      <c r="O18" s="47">
        <f t="shared" si="1"/>
        <v>4.53976205385097</v>
      </c>
      <c r="P18" s="9"/>
    </row>
    <row r="19" spans="1:16" ht="15">
      <c r="A19" s="12"/>
      <c r="B19" s="25">
        <v>334.36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183253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183253</v>
      </c>
      <c r="O19" s="47">
        <f t="shared" si="1"/>
        <v>114.74827802128992</v>
      </c>
      <c r="P19" s="9"/>
    </row>
    <row r="20" spans="1:16" ht="15">
      <c r="A20" s="12"/>
      <c r="B20" s="25">
        <v>335.12</v>
      </c>
      <c r="C20" s="20" t="s">
        <v>22</v>
      </c>
      <c r="D20" s="46">
        <v>23600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23600</v>
      </c>
      <c r="O20" s="47">
        <f t="shared" si="1"/>
        <v>14.777708202880401</v>
      </c>
      <c r="P20" s="9"/>
    </row>
    <row r="21" spans="1:16" ht="15">
      <c r="A21" s="12"/>
      <c r="B21" s="25">
        <v>335.18</v>
      </c>
      <c r="C21" s="20" t="s">
        <v>23</v>
      </c>
      <c r="D21" s="46">
        <v>82480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82480</v>
      </c>
      <c r="O21" s="47">
        <f t="shared" si="1"/>
        <v>51.646837820914214</v>
      </c>
      <c r="P21" s="9"/>
    </row>
    <row r="22" spans="1:16" ht="15">
      <c r="A22" s="12"/>
      <c r="B22" s="25">
        <v>335.19</v>
      </c>
      <c r="C22" s="20" t="s">
        <v>31</v>
      </c>
      <c r="D22" s="46">
        <v>0</v>
      </c>
      <c r="E22" s="46">
        <v>0</v>
      </c>
      <c r="F22" s="46">
        <v>0</v>
      </c>
      <c r="G22" s="46">
        <v>9470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9470</v>
      </c>
      <c r="O22" s="47">
        <f t="shared" si="1"/>
        <v>5.9298685034439576</v>
      </c>
      <c r="P22" s="9"/>
    </row>
    <row r="23" spans="1:16" ht="15">
      <c r="A23" s="12"/>
      <c r="B23" s="25">
        <v>337.3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24850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24850</v>
      </c>
      <c r="O23" s="47">
        <f t="shared" si="1"/>
        <v>15.560425798371947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SUM(D25:D25)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96337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96337</v>
      </c>
      <c r="O24" s="45">
        <f t="shared" si="1"/>
        <v>60.3237319974953</v>
      </c>
      <c r="P24" s="10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96337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96337</v>
      </c>
      <c r="O25" s="47">
        <f t="shared" si="1"/>
        <v>60.3237319974953</v>
      </c>
      <c r="P25" s="9"/>
    </row>
    <row r="26" spans="1:16" ht="15.75">
      <c r="A26" s="29" t="s">
        <v>30</v>
      </c>
      <c r="B26" s="30"/>
      <c r="C26" s="31"/>
      <c r="D26" s="32">
        <f aca="true" t="shared" si="7" ref="D26:M26">SUM(D27:D28)</f>
        <v>25701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25701</v>
      </c>
      <c r="O26" s="45">
        <f t="shared" si="1"/>
        <v>16.093299937382593</v>
      </c>
      <c r="P26" s="10"/>
    </row>
    <row r="27" spans="1:16" ht="15">
      <c r="A27" s="13"/>
      <c r="B27" s="39">
        <v>351.2</v>
      </c>
      <c r="C27" s="21" t="s">
        <v>35</v>
      </c>
      <c r="D27" s="46">
        <v>6802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6802</v>
      </c>
      <c r="O27" s="47">
        <f t="shared" si="1"/>
        <v>4.259236067626801</v>
      </c>
      <c r="P27" s="9"/>
    </row>
    <row r="28" spans="1:16" ht="15">
      <c r="A28" s="13"/>
      <c r="B28" s="39">
        <v>359</v>
      </c>
      <c r="C28" s="21" t="s">
        <v>36</v>
      </c>
      <c r="D28" s="46">
        <v>18899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18899</v>
      </c>
      <c r="O28" s="47">
        <f t="shared" si="1"/>
        <v>11.834063869755791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SUM(D30:D32)</f>
        <v>760</v>
      </c>
      <c r="E29" s="32">
        <f t="shared" si="8"/>
        <v>0</v>
      </c>
      <c r="F29" s="32">
        <f t="shared" si="8"/>
        <v>0</v>
      </c>
      <c r="G29" s="32">
        <f t="shared" si="8"/>
        <v>-2541</v>
      </c>
      <c r="H29" s="32">
        <f t="shared" si="8"/>
        <v>0</v>
      </c>
      <c r="I29" s="32">
        <f t="shared" si="8"/>
        <v>-1045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-2826</v>
      </c>
      <c r="O29" s="45">
        <f t="shared" si="1"/>
        <v>-1.7695679398872888</v>
      </c>
      <c r="P29" s="10"/>
    </row>
    <row r="30" spans="1:16" ht="15">
      <c r="A30" s="12"/>
      <c r="B30" s="25">
        <v>361.2</v>
      </c>
      <c r="C30" s="20" t="s">
        <v>37</v>
      </c>
      <c r="D30" s="46">
        <v>-9982</v>
      </c>
      <c r="E30" s="46">
        <v>0</v>
      </c>
      <c r="F30" s="46">
        <v>0</v>
      </c>
      <c r="G30" s="46">
        <v>-2541</v>
      </c>
      <c r="H30" s="46">
        <v>0</v>
      </c>
      <c r="I30" s="46">
        <v>-1045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-13568</v>
      </c>
      <c r="O30" s="47">
        <f t="shared" si="1"/>
        <v>-8.495929868503444</v>
      </c>
      <c r="P30" s="9"/>
    </row>
    <row r="31" spans="1:16" ht="15">
      <c r="A31" s="12"/>
      <c r="B31" s="25">
        <v>367</v>
      </c>
      <c r="C31" s="20" t="s">
        <v>38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1500</v>
      </c>
      <c r="O31" s="47">
        <f t="shared" si="1"/>
        <v>0.939261114589856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9242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9242</v>
      </c>
      <c r="O32" s="47">
        <f t="shared" si="1"/>
        <v>5.787100814026299</v>
      </c>
      <c r="P32" s="9"/>
    </row>
    <row r="33" spans="1:119" ht="16.5" thickBot="1">
      <c r="A33" s="14" t="s">
        <v>33</v>
      </c>
      <c r="B33" s="23"/>
      <c r="C33" s="22"/>
      <c r="D33" s="15">
        <f>SUM(D5,D13,D17,D24,D26,D29)</f>
        <v>1161588</v>
      </c>
      <c r="E33" s="15">
        <f aca="true" t="shared" si="9" ref="E33:M33">SUM(E5,E13,E17,E24,E26,E29)</f>
        <v>0</v>
      </c>
      <c r="F33" s="15">
        <f t="shared" si="9"/>
        <v>0</v>
      </c>
      <c r="G33" s="15">
        <f t="shared" si="9"/>
        <v>149279</v>
      </c>
      <c r="H33" s="15">
        <f t="shared" si="9"/>
        <v>0</v>
      </c>
      <c r="I33" s="15">
        <f t="shared" si="9"/>
        <v>303395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1614262</v>
      </c>
      <c r="O33" s="38">
        <f t="shared" si="1"/>
        <v>1010.8090169067001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1597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956269</v>
      </c>
      <c r="E5" s="27">
        <f t="shared" si="0"/>
        <v>0</v>
      </c>
      <c r="F5" s="27">
        <f t="shared" si="0"/>
        <v>0</v>
      </c>
      <c r="G5" s="27">
        <f t="shared" si="0"/>
        <v>169610</v>
      </c>
      <c r="H5" s="27">
        <f t="shared" si="0"/>
        <v>0</v>
      </c>
      <c r="I5" s="27">
        <f t="shared" si="0"/>
        <v>1129302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2255181</v>
      </c>
      <c r="O5" s="33">
        <f aca="true" t="shared" si="1" ref="O5:O34">(N5/O$36)</f>
        <v>1423.7253787878788</v>
      </c>
      <c r="P5" s="6"/>
    </row>
    <row r="6" spans="1:16" ht="15">
      <c r="A6" s="12"/>
      <c r="B6" s="25">
        <v>311</v>
      </c>
      <c r="C6" s="20" t="s">
        <v>1</v>
      </c>
      <c r="D6" s="46">
        <v>765893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765893</v>
      </c>
      <c r="O6" s="47">
        <f t="shared" si="1"/>
        <v>483.5183080808081</v>
      </c>
      <c r="P6" s="9"/>
    </row>
    <row r="7" spans="1:16" ht="15">
      <c r="A7" s="12"/>
      <c r="B7" s="25">
        <v>312.1</v>
      </c>
      <c r="C7" s="20" t="s">
        <v>9</v>
      </c>
      <c r="D7" s="46">
        <v>22584</v>
      </c>
      <c r="E7" s="46">
        <v>0</v>
      </c>
      <c r="F7" s="46">
        <v>0</v>
      </c>
      <c r="G7" s="46">
        <v>0</v>
      </c>
      <c r="H7" s="46">
        <v>0</v>
      </c>
      <c r="I7" s="46">
        <v>1129302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1151886</v>
      </c>
      <c r="O7" s="47">
        <f t="shared" si="1"/>
        <v>727.2007575757576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169610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169610</v>
      </c>
      <c r="O8" s="47">
        <f t="shared" si="1"/>
        <v>107.07702020202021</v>
      </c>
      <c r="P8" s="9"/>
    </row>
    <row r="9" spans="1:16" ht="15">
      <c r="A9" s="12"/>
      <c r="B9" s="25">
        <v>314.1</v>
      </c>
      <c r="C9" s="20" t="s">
        <v>11</v>
      </c>
      <c r="D9" s="46">
        <v>87779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87779</v>
      </c>
      <c r="O9" s="47">
        <f t="shared" si="1"/>
        <v>55.41603535353536</v>
      </c>
      <c r="P9" s="9"/>
    </row>
    <row r="10" spans="1:16" ht="15">
      <c r="A10" s="12"/>
      <c r="B10" s="25">
        <v>314.8</v>
      </c>
      <c r="C10" s="20" t="s">
        <v>62</v>
      </c>
      <c r="D10" s="46">
        <v>2414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2414</v>
      </c>
      <c r="O10" s="47">
        <f t="shared" si="1"/>
        <v>1.523989898989899</v>
      </c>
      <c r="P10" s="9"/>
    </row>
    <row r="11" spans="1:16" ht="15">
      <c r="A11" s="12"/>
      <c r="B11" s="25">
        <v>315</v>
      </c>
      <c r="C11" s="20" t="s">
        <v>13</v>
      </c>
      <c r="D11" s="46">
        <v>76449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76449</v>
      </c>
      <c r="O11" s="47">
        <f t="shared" si="1"/>
        <v>48.26325757575758</v>
      </c>
      <c r="P11" s="9"/>
    </row>
    <row r="12" spans="1:16" ht="15">
      <c r="A12" s="12"/>
      <c r="B12" s="25">
        <v>316</v>
      </c>
      <c r="C12" s="20" t="s">
        <v>14</v>
      </c>
      <c r="D12" s="46">
        <v>1150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1150</v>
      </c>
      <c r="O12" s="47">
        <f t="shared" si="1"/>
        <v>0.726010101010101</v>
      </c>
      <c r="P12" s="9"/>
    </row>
    <row r="13" spans="1:16" ht="15.75">
      <c r="A13" s="29" t="s">
        <v>63</v>
      </c>
      <c r="B13" s="30"/>
      <c r="C13" s="31"/>
      <c r="D13" s="32">
        <f aca="true" t="shared" si="3" ref="D13:M13">SUM(D14:D15)</f>
        <v>113447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4">SUM(D13:M13)</f>
        <v>113447</v>
      </c>
      <c r="O13" s="45">
        <f t="shared" si="1"/>
        <v>71.6205808080808</v>
      </c>
      <c r="P13" s="10"/>
    </row>
    <row r="14" spans="1:16" ht="15">
      <c r="A14" s="12"/>
      <c r="B14" s="25">
        <v>323.1</v>
      </c>
      <c r="C14" s="20" t="s">
        <v>16</v>
      </c>
      <c r="D14" s="46">
        <v>109464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109464</v>
      </c>
      <c r="O14" s="47">
        <f t="shared" si="1"/>
        <v>69.10606060606061</v>
      </c>
      <c r="P14" s="9"/>
    </row>
    <row r="15" spans="1:16" ht="15">
      <c r="A15" s="12"/>
      <c r="B15" s="25">
        <v>329</v>
      </c>
      <c r="C15" s="20" t="s">
        <v>64</v>
      </c>
      <c r="D15" s="46">
        <v>3983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3983</v>
      </c>
      <c r="O15" s="47">
        <f t="shared" si="1"/>
        <v>2.514520202020202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SUM(D17:D21)</f>
        <v>115935</v>
      </c>
      <c r="E16" s="32">
        <f t="shared" si="5"/>
        <v>0</v>
      </c>
      <c r="F16" s="32">
        <f t="shared" si="5"/>
        <v>0</v>
      </c>
      <c r="G16" s="32">
        <f t="shared" si="5"/>
        <v>9156</v>
      </c>
      <c r="H16" s="32">
        <f t="shared" si="5"/>
        <v>0</v>
      </c>
      <c r="I16" s="32">
        <f t="shared" si="5"/>
        <v>92805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217896</v>
      </c>
      <c r="O16" s="45">
        <f t="shared" si="1"/>
        <v>137.56060606060606</v>
      </c>
      <c r="P16" s="10"/>
    </row>
    <row r="17" spans="1:16" ht="15">
      <c r="A17" s="12"/>
      <c r="B17" s="25">
        <v>334.1</v>
      </c>
      <c r="C17" s="20" t="s">
        <v>65</v>
      </c>
      <c r="D17" s="46">
        <v>2408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2408</v>
      </c>
      <c r="O17" s="47">
        <f t="shared" si="1"/>
        <v>1.52020202020202</v>
      </c>
      <c r="P17" s="9"/>
    </row>
    <row r="18" spans="1:16" ht="15">
      <c r="A18" s="12"/>
      <c r="B18" s="25">
        <v>334.2</v>
      </c>
      <c r="C18" s="20" t="s">
        <v>20</v>
      </c>
      <c r="D18" s="46">
        <v>5393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5393</v>
      </c>
      <c r="O18" s="47">
        <f t="shared" si="1"/>
        <v>3.404671717171717</v>
      </c>
      <c r="P18" s="9"/>
    </row>
    <row r="19" spans="1:16" ht="15">
      <c r="A19" s="12"/>
      <c r="B19" s="25">
        <v>335.12</v>
      </c>
      <c r="C19" s="20" t="s">
        <v>22</v>
      </c>
      <c r="D19" s="46">
        <v>24540</v>
      </c>
      <c r="E19" s="46">
        <v>0</v>
      </c>
      <c r="F19" s="46">
        <v>0</v>
      </c>
      <c r="G19" s="46">
        <v>9156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33696</v>
      </c>
      <c r="O19" s="47">
        <f t="shared" si="1"/>
        <v>21.272727272727273</v>
      </c>
      <c r="P19" s="9"/>
    </row>
    <row r="20" spans="1:16" ht="15">
      <c r="A20" s="12"/>
      <c r="B20" s="25">
        <v>335.18</v>
      </c>
      <c r="C20" s="20" t="s">
        <v>23</v>
      </c>
      <c r="D20" s="46">
        <v>83594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83594</v>
      </c>
      <c r="O20" s="47">
        <f t="shared" si="1"/>
        <v>52.773989898989896</v>
      </c>
      <c r="P20" s="9"/>
    </row>
    <row r="21" spans="1:16" ht="15">
      <c r="A21" s="12"/>
      <c r="B21" s="25">
        <v>339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92805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92805</v>
      </c>
      <c r="O21" s="47">
        <f t="shared" si="1"/>
        <v>58.58901515151515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SUM(D23:D23)</f>
        <v>213393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213393</v>
      </c>
      <c r="O22" s="45">
        <f t="shared" si="1"/>
        <v>134.71780303030303</v>
      </c>
      <c r="P22" s="10"/>
    </row>
    <row r="23" spans="1:16" ht="15">
      <c r="A23" s="12"/>
      <c r="B23" s="25">
        <v>343.4</v>
      </c>
      <c r="C23" s="20" t="s">
        <v>67</v>
      </c>
      <c r="D23" s="46">
        <v>213393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213393</v>
      </c>
      <c r="O23" s="47">
        <f t="shared" si="1"/>
        <v>134.71780303030303</v>
      </c>
      <c r="P23" s="9"/>
    </row>
    <row r="24" spans="1:16" ht="15.75">
      <c r="A24" s="29" t="s">
        <v>30</v>
      </c>
      <c r="B24" s="30"/>
      <c r="C24" s="31"/>
      <c r="D24" s="32">
        <f aca="true" t="shared" si="7" ref="D24:M24">SUM(D25:D26)</f>
        <v>16969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16969</v>
      </c>
      <c r="O24" s="45">
        <f t="shared" si="1"/>
        <v>10.712752525252526</v>
      </c>
      <c r="P24" s="10"/>
    </row>
    <row r="25" spans="1:16" ht="15">
      <c r="A25" s="13"/>
      <c r="B25" s="39">
        <v>351.2</v>
      </c>
      <c r="C25" s="21" t="s">
        <v>35</v>
      </c>
      <c r="D25" s="46">
        <v>15493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15493</v>
      </c>
      <c r="O25" s="47">
        <f t="shared" si="1"/>
        <v>9.780934343434344</v>
      </c>
      <c r="P25" s="9"/>
    </row>
    <row r="26" spans="1:16" ht="15">
      <c r="A26" s="13"/>
      <c r="B26" s="39">
        <v>359</v>
      </c>
      <c r="C26" s="21" t="s">
        <v>36</v>
      </c>
      <c r="D26" s="46">
        <v>1476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1476</v>
      </c>
      <c r="O26" s="47">
        <f t="shared" si="1"/>
        <v>0.9318181818181818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SUM(D28:D31)</f>
        <v>68626</v>
      </c>
      <c r="E27" s="32">
        <f t="shared" si="8"/>
        <v>0</v>
      </c>
      <c r="F27" s="32">
        <f t="shared" si="8"/>
        <v>0</v>
      </c>
      <c r="G27" s="32">
        <f t="shared" si="8"/>
        <v>26090</v>
      </c>
      <c r="H27" s="32">
        <f t="shared" si="8"/>
        <v>0</v>
      </c>
      <c r="I27" s="32">
        <f t="shared" si="8"/>
        <v>1744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96460</v>
      </c>
      <c r="O27" s="45">
        <f t="shared" si="1"/>
        <v>60.89646464646464</v>
      </c>
      <c r="P27" s="10"/>
    </row>
    <row r="28" spans="1:16" ht="15">
      <c r="A28" s="12"/>
      <c r="B28" s="25">
        <v>361.1</v>
      </c>
      <c r="C28" s="20" t="s">
        <v>49</v>
      </c>
      <c r="D28" s="46">
        <v>33535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33535</v>
      </c>
      <c r="O28" s="47">
        <f t="shared" si="1"/>
        <v>21.171085858585858</v>
      </c>
      <c r="P28" s="9"/>
    </row>
    <row r="29" spans="1:16" ht="15">
      <c r="A29" s="12"/>
      <c r="B29" s="25">
        <v>361.2</v>
      </c>
      <c r="C29" s="20" t="s">
        <v>37</v>
      </c>
      <c r="D29" s="46">
        <v>14864</v>
      </c>
      <c r="E29" s="46">
        <v>0</v>
      </c>
      <c r="F29" s="46">
        <v>0</v>
      </c>
      <c r="G29" s="46">
        <v>26090</v>
      </c>
      <c r="H29" s="46">
        <v>0</v>
      </c>
      <c r="I29" s="46">
        <v>1744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42698</v>
      </c>
      <c r="O29" s="47">
        <f t="shared" si="1"/>
        <v>26.95580808080808</v>
      </c>
      <c r="P29" s="9"/>
    </row>
    <row r="30" spans="1:16" ht="15">
      <c r="A30" s="12"/>
      <c r="B30" s="25">
        <v>361.3</v>
      </c>
      <c r="C30" s="20" t="s">
        <v>50</v>
      </c>
      <c r="D30" s="46">
        <v>20117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20117</v>
      </c>
      <c r="O30" s="47">
        <f t="shared" si="1"/>
        <v>12.700126262626263</v>
      </c>
      <c r="P30" s="9"/>
    </row>
    <row r="31" spans="1:16" ht="15">
      <c r="A31" s="12"/>
      <c r="B31" s="25">
        <v>369.9</v>
      </c>
      <c r="C31" s="20" t="s">
        <v>39</v>
      </c>
      <c r="D31" s="46">
        <v>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110</v>
      </c>
      <c r="O31" s="47">
        <f t="shared" si="1"/>
        <v>0.06944444444444445</v>
      </c>
      <c r="P31" s="9"/>
    </row>
    <row r="32" spans="1:16" ht="15.75">
      <c r="A32" s="29" t="s">
        <v>52</v>
      </c>
      <c r="B32" s="30"/>
      <c r="C32" s="31"/>
      <c r="D32" s="32">
        <f aca="true" t="shared" si="9" ref="D32:M32">SUM(D33:D33)</f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300714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300714</v>
      </c>
      <c r="O32" s="45">
        <f t="shared" si="1"/>
        <v>189.84469696969697</v>
      </c>
      <c r="P32" s="9"/>
    </row>
    <row r="33" spans="1:16" ht="15.75" thickBot="1">
      <c r="A33" s="12"/>
      <c r="B33" s="25">
        <v>381</v>
      </c>
      <c r="C33" s="20" t="s">
        <v>53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300714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300714</v>
      </c>
      <c r="O33" s="47">
        <f t="shared" si="1"/>
        <v>189.84469696969697</v>
      </c>
      <c r="P33" s="9"/>
    </row>
    <row r="34" spans="1:119" ht="16.5" thickBot="1">
      <c r="A34" s="14" t="s">
        <v>33</v>
      </c>
      <c r="B34" s="23"/>
      <c r="C34" s="22"/>
      <c r="D34" s="15">
        <f aca="true" t="shared" si="10" ref="D34:M34">SUM(D5,D13,D16,D22,D24,D27,D32)</f>
        <v>1484639</v>
      </c>
      <c r="E34" s="15">
        <f t="shared" si="10"/>
        <v>0</v>
      </c>
      <c r="F34" s="15">
        <f t="shared" si="10"/>
        <v>0</v>
      </c>
      <c r="G34" s="15">
        <f t="shared" si="10"/>
        <v>204856</v>
      </c>
      <c r="H34" s="15">
        <f t="shared" si="10"/>
        <v>0</v>
      </c>
      <c r="I34" s="15">
        <f t="shared" si="10"/>
        <v>1524565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3214060</v>
      </c>
      <c r="O34" s="38">
        <f t="shared" si="1"/>
        <v>2029.078282828283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68</v>
      </c>
      <c r="M36" s="48"/>
      <c r="N36" s="48"/>
      <c r="O36" s="43">
        <v>1584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1124313</v>
      </c>
      <c r="E5" s="27">
        <f t="shared" si="0"/>
        <v>0</v>
      </c>
      <c r="F5" s="27">
        <f t="shared" si="0"/>
        <v>0</v>
      </c>
      <c r="G5" s="27">
        <f t="shared" si="0"/>
        <v>160934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1285247</v>
      </c>
      <c r="O5" s="33">
        <f aca="true" t="shared" si="1" ref="O5:O32">(N5/O$34)</f>
        <v>852.8513603185136</v>
      </c>
      <c r="P5" s="6"/>
    </row>
    <row r="6" spans="1:16" ht="15">
      <c r="A6" s="12"/>
      <c r="B6" s="25">
        <v>311</v>
      </c>
      <c r="C6" s="20" t="s">
        <v>1</v>
      </c>
      <c r="D6" s="46">
        <v>908023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908023</v>
      </c>
      <c r="O6" s="47">
        <f t="shared" si="1"/>
        <v>602.5368281353683</v>
      </c>
      <c r="P6" s="9"/>
    </row>
    <row r="7" spans="1:16" ht="15">
      <c r="A7" s="12"/>
      <c r="B7" s="25">
        <v>312.42</v>
      </c>
      <c r="C7" s="20" t="s">
        <v>93</v>
      </c>
      <c r="D7" s="46">
        <v>18378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18378</v>
      </c>
      <c r="O7" s="47">
        <f t="shared" si="1"/>
        <v>12.195089581950896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160934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160934</v>
      </c>
      <c r="O8" s="47">
        <f t="shared" si="1"/>
        <v>106.79097544790976</v>
      </c>
      <c r="P8" s="9"/>
    </row>
    <row r="9" spans="1:16" ht="15">
      <c r="A9" s="12"/>
      <c r="B9" s="25">
        <v>314.1</v>
      </c>
      <c r="C9" s="20" t="s">
        <v>11</v>
      </c>
      <c r="D9" s="46">
        <v>133633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133633</v>
      </c>
      <c r="O9" s="47">
        <f t="shared" si="1"/>
        <v>88.6748506967485</v>
      </c>
      <c r="P9" s="9"/>
    </row>
    <row r="10" spans="1:16" ht="15">
      <c r="A10" s="12"/>
      <c r="B10" s="25">
        <v>314.8</v>
      </c>
      <c r="C10" s="20" t="s">
        <v>62</v>
      </c>
      <c r="D10" s="46">
        <v>7926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7926</v>
      </c>
      <c r="O10" s="47">
        <f t="shared" si="1"/>
        <v>5.259455872594558</v>
      </c>
      <c r="P10" s="9"/>
    </row>
    <row r="11" spans="1:16" ht="15">
      <c r="A11" s="12"/>
      <c r="B11" s="25">
        <v>315</v>
      </c>
      <c r="C11" s="20" t="s">
        <v>70</v>
      </c>
      <c r="D11" s="46">
        <v>54060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54060</v>
      </c>
      <c r="O11" s="47">
        <f t="shared" si="1"/>
        <v>35.87259455872594</v>
      </c>
      <c r="P11" s="9"/>
    </row>
    <row r="12" spans="1:16" ht="15">
      <c r="A12" s="12"/>
      <c r="B12" s="25">
        <v>316</v>
      </c>
      <c r="C12" s="20" t="s">
        <v>75</v>
      </c>
      <c r="D12" s="46">
        <v>2293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2293</v>
      </c>
      <c r="O12" s="47">
        <f t="shared" si="1"/>
        <v>1.5215660252156602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136891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95395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232286</v>
      </c>
      <c r="O13" s="45">
        <f t="shared" si="1"/>
        <v>154.13802256138024</v>
      </c>
      <c r="P13" s="10"/>
    </row>
    <row r="14" spans="1:16" ht="15">
      <c r="A14" s="12"/>
      <c r="B14" s="25">
        <v>323.1</v>
      </c>
      <c r="C14" s="20" t="s">
        <v>16</v>
      </c>
      <c r="D14" s="46">
        <v>133575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133575</v>
      </c>
      <c r="O14" s="47">
        <f t="shared" si="1"/>
        <v>88.63636363636364</v>
      </c>
      <c r="P14" s="9"/>
    </row>
    <row r="15" spans="1:16" ht="15">
      <c r="A15" s="12"/>
      <c r="B15" s="25">
        <v>324.21</v>
      </c>
      <c r="C15" s="20" t="s">
        <v>89</v>
      </c>
      <c r="D15" s="46">
        <v>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2066</v>
      </c>
      <c r="O15" s="47">
        <f t="shared" si="1"/>
        <v>1.3709356337093563</v>
      </c>
      <c r="P15" s="9"/>
    </row>
    <row r="16" spans="1:16" ht="15">
      <c r="A16" s="12"/>
      <c r="B16" s="25">
        <v>329</v>
      </c>
      <c r="C16" s="20" t="s">
        <v>18</v>
      </c>
      <c r="D16" s="46">
        <v>1250</v>
      </c>
      <c r="E16" s="46">
        <v>0</v>
      </c>
      <c r="F16" s="46">
        <v>0</v>
      </c>
      <c r="G16" s="46">
        <v>0</v>
      </c>
      <c r="H16" s="46">
        <v>0</v>
      </c>
      <c r="I16" s="46">
        <v>95395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96645</v>
      </c>
      <c r="O16" s="47">
        <f t="shared" si="1"/>
        <v>64.13072329130723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SUM(D18:D21)</f>
        <v>129509</v>
      </c>
      <c r="E17" s="32">
        <f t="shared" si="5"/>
        <v>0</v>
      </c>
      <c r="F17" s="32">
        <f t="shared" si="5"/>
        <v>0</v>
      </c>
      <c r="G17" s="32">
        <f t="shared" si="5"/>
        <v>84590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214099</v>
      </c>
      <c r="O17" s="45">
        <f t="shared" si="1"/>
        <v>142.06967485069674</v>
      </c>
      <c r="P17" s="10"/>
    </row>
    <row r="18" spans="1:16" ht="15">
      <c r="A18" s="12"/>
      <c r="B18" s="25">
        <v>334.2</v>
      </c>
      <c r="C18" s="20" t="s">
        <v>20</v>
      </c>
      <c r="D18" s="46">
        <v>10227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10227</v>
      </c>
      <c r="O18" s="47">
        <f t="shared" si="1"/>
        <v>6.786330457863305</v>
      </c>
      <c r="P18" s="9"/>
    </row>
    <row r="19" spans="1:16" ht="15">
      <c r="A19" s="12"/>
      <c r="B19" s="25">
        <v>335.12</v>
      </c>
      <c r="C19" s="20" t="s">
        <v>71</v>
      </c>
      <c r="D19" s="46">
        <v>27273</v>
      </c>
      <c r="E19" s="46">
        <v>0</v>
      </c>
      <c r="F19" s="46">
        <v>0</v>
      </c>
      <c r="G19" s="46">
        <v>8059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35332</v>
      </c>
      <c r="O19" s="47">
        <f t="shared" si="1"/>
        <v>23.445255474452555</v>
      </c>
      <c r="P19" s="9"/>
    </row>
    <row r="20" spans="1:16" ht="15">
      <c r="A20" s="12"/>
      <c r="B20" s="25">
        <v>335.18</v>
      </c>
      <c r="C20" s="20" t="s">
        <v>72</v>
      </c>
      <c r="D20" s="46">
        <v>92009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92009</v>
      </c>
      <c r="O20" s="47">
        <f t="shared" si="1"/>
        <v>61.05441274054413</v>
      </c>
      <c r="P20" s="9"/>
    </row>
    <row r="21" spans="1:16" ht="15">
      <c r="A21" s="12"/>
      <c r="B21" s="25">
        <v>337.3</v>
      </c>
      <c r="C21" s="20" t="s">
        <v>24</v>
      </c>
      <c r="D21" s="46">
        <v>0</v>
      </c>
      <c r="E21" s="46">
        <v>0</v>
      </c>
      <c r="F21" s="46">
        <v>0</v>
      </c>
      <c r="G21" s="46">
        <v>76531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76531</v>
      </c>
      <c r="O21" s="47">
        <f t="shared" si="1"/>
        <v>50.78367617783676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SUM(D23:D24)</f>
        <v>7443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7443</v>
      </c>
      <c r="O22" s="45">
        <f t="shared" si="1"/>
        <v>4.9389515593895155</v>
      </c>
      <c r="P22" s="10"/>
    </row>
    <row r="23" spans="1:16" ht="15">
      <c r="A23" s="13"/>
      <c r="B23" s="39">
        <v>351.9</v>
      </c>
      <c r="C23" s="21" t="s">
        <v>94</v>
      </c>
      <c r="D23" s="46">
        <v>4583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4583</v>
      </c>
      <c r="O23" s="47">
        <f t="shared" si="1"/>
        <v>3.0411413404114134</v>
      </c>
      <c r="P23" s="9"/>
    </row>
    <row r="24" spans="1:16" ht="15">
      <c r="A24" s="13"/>
      <c r="B24" s="39">
        <v>359</v>
      </c>
      <c r="C24" s="21" t="s">
        <v>36</v>
      </c>
      <c r="D24" s="46">
        <v>2860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2860</v>
      </c>
      <c r="O24" s="47">
        <f t="shared" si="1"/>
        <v>1.897810218978102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SUM(D26:D29)</f>
        <v>22890</v>
      </c>
      <c r="E25" s="32">
        <f t="shared" si="7"/>
        <v>0</v>
      </c>
      <c r="F25" s="32">
        <f t="shared" si="7"/>
        <v>0</v>
      </c>
      <c r="G25" s="32">
        <f t="shared" si="7"/>
        <v>7854</v>
      </c>
      <c r="H25" s="32">
        <f t="shared" si="7"/>
        <v>0</v>
      </c>
      <c r="I25" s="32">
        <f t="shared" si="7"/>
        <v>6368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37112</v>
      </c>
      <c r="O25" s="45">
        <f t="shared" si="1"/>
        <v>24.6264100862641</v>
      </c>
      <c r="P25" s="10"/>
    </row>
    <row r="26" spans="1:16" ht="15">
      <c r="A26" s="12"/>
      <c r="B26" s="25">
        <v>361.2</v>
      </c>
      <c r="C26" s="20" t="s">
        <v>37</v>
      </c>
      <c r="D26" s="46">
        <v>12214</v>
      </c>
      <c r="E26" s="46">
        <v>0</v>
      </c>
      <c r="F26" s="46">
        <v>0</v>
      </c>
      <c r="G26" s="46">
        <v>7854</v>
      </c>
      <c r="H26" s="46">
        <v>0</v>
      </c>
      <c r="I26" s="46">
        <v>6368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26436</v>
      </c>
      <c r="O26" s="47">
        <f t="shared" si="1"/>
        <v>17.542136695421366</v>
      </c>
      <c r="P26" s="9"/>
    </row>
    <row r="27" spans="1:16" ht="15">
      <c r="A27" s="12"/>
      <c r="B27" s="25">
        <v>366</v>
      </c>
      <c r="C27" s="20" t="s">
        <v>51</v>
      </c>
      <c r="D27" s="46">
        <v>905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905</v>
      </c>
      <c r="O27" s="47">
        <f t="shared" si="1"/>
        <v>0.6005308560053085</v>
      </c>
      <c r="P27" s="9"/>
    </row>
    <row r="28" spans="1:16" ht="15">
      <c r="A28" s="12"/>
      <c r="B28" s="25">
        <v>367</v>
      </c>
      <c r="C28" s="20" t="s">
        <v>38</v>
      </c>
      <c r="D28" s="46">
        <v>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</v>
      </c>
      <c r="O28" s="47">
        <f t="shared" si="1"/>
        <v>0.099535500995355</v>
      </c>
      <c r="P28" s="9"/>
    </row>
    <row r="29" spans="1:16" ht="15">
      <c r="A29" s="12"/>
      <c r="B29" s="25">
        <v>369.9</v>
      </c>
      <c r="C29" s="20" t="s">
        <v>39</v>
      </c>
      <c r="D29" s="46">
        <v>9621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9621</v>
      </c>
      <c r="O29" s="47">
        <f t="shared" si="1"/>
        <v>6.3842070338420704</v>
      </c>
      <c r="P29" s="9"/>
    </row>
    <row r="30" spans="1:16" ht="15.75">
      <c r="A30" s="29" t="s">
        <v>52</v>
      </c>
      <c r="B30" s="30"/>
      <c r="C30" s="31"/>
      <c r="D30" s="32">
        <f aca="true" t="shared" si="8" ref="D30:M30">SUM(D31:D31)</f>
        <v>0</v>
      </c>
      <c r="E30" s="32">
        <f t="shared" si="8"/>
        <v>0</v>
      </c>
      <c r="F30" s="32">
        <f t="shared" si="8"/>
        <v>0</v>
      </c>
      <c r="G30" s="32">
        <f t="shared" si="8"/>
        <v>36710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36710</v>
      </c>
      <c r="O30" s="45">
        <f t="shared" si="1"/>
        <v>24.35965494359655</v>
      </c>
      <c r="P30" s="9"/>
    </row>
    <row r="31" spans="1:16" ht="15.75" thickBot="1">
      <c r="A31" s="12"/>
      <c r="B31" s="25">
        <v>381</v>
      </c>
      <c r="C31" s="20" t="s">
        <v>53</v>
      </c>
      <c r="D31" s="46">
        <v>0</v>
      </c>
      <c r="E31" s="46">
        <v>0</v>
      </c>
      <c r="F31" s="46">
        <v>0</v>
      </c>
      <c r="G31" s="46">
        <v>36710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36710</v>
      </c>
      <c r="O31" s="47">
        <f t="shared" si="1"/>
        <v>24.35965494359655</v>
      </c>
      <c r="P31" s="9"/>
    </row>
    <row r="32" spans="1:119" ht="16.5" thickBot="1">
      <c r="A32" s="14" t="s">
        <v>33</v>
      </c>
      <c r="B32" s="23"/>
      <c r="C32" s="22"/>
      <c r="D32" s="15">
        <f>SUM(D5,D13,D17,D22,D25,D30)</f>
        <v>1421046</v>
      </c>
      <c r="E32" s="15">
        <f aca="true" t="shared" si="9" ref="E32:M32">SUM(E5,E13,E17,E22,E25,E30)</f>
        <v>0</v>
      </c>
      <c r="F32" s="15">
        <f t="shared" si="9"/>
        <v>0</v>
      </c>
      <c r="G32" s="15">
        <f t="shared" si="9"/>
        <v>290088</v>
      </c>
      <c r="H32" s="15">
        <f t="shared" si="9"/>
        <v>0</v>
      </c>
      <c r="I32" s="15">
        <f t="shared" si="9"/>
        <v>101763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1812897</v>
      </c>
      <c r="O32" s="38">
        <f t="shared" si="1"/>
        <v>1202.9840743198408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95</v>
      </c>
      <c r="M34" s="48"/>
      <c r="N34" s="48"/>
      <c r="O34" s="43">
        <v>1507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1047618</v>
      </c>
      <c r="E5" s="27">
        <f t="shared" si="0"/>
        <v>0</v>
      </c>
      <c r="F5" s="27">
        <f t="shared" si="0"/>
        <v>0</v>
      </c>
      <c r="G5" s="27">
        <f t="shared" si="0"/>
        <v>177171</v>
      </c>
      <c r="H5" s="27">
        <f t="shared" si="0"/>
        <v>0</v>
      </c>
      <c r="I5" s="27">
        <f t="shared" si="0"/>
        <v>96804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1321593</v>
      </c>
      <c r="O5" s="33">
        <f aca="true" t="shared" si="1" ref="O5:O33">(N5/O$35)</f>
        <v>892.3652937204591</v>
      </c>
      <c r="P5" s="6"/>
    </row>
    <row r="6" spans="1:16" ht="15">
      <c r="A6" s="12"/>
      <c r="B6" s="25">
        <v>311</v>
      </c>
      <c r="C6" s="20" t="s">
        <v>1</v>
      </c>
      <c r="D6" s="46">
        <v>837316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837316</v>
      </c>
      <c r="O6" s="47">
        <f t="shared" si="1"/>
        <v>565.3720459149223</v>
      </c>
      <c r="P6" s="9"/>
    </row>
    <row r="7" spans="1:16" ht="15">
      <c r="A7" s="12"/>
      <c r="B7" s="25">
        <v>312.1</v>
      </c>
      <c r="C7" s="20" t="s">
        <v>9</v>
      </c>
      <c r="D7" s="46">
        <v>20300</v>
      </c>
      <c r="E7" s="46">
        <v>0</v>
      </c>
      <c r="F7" s="46">
        <v>0</v>
      </c>
      <c r="G7" s="46">
        <v>0</v>
      </c>
      <c r="H7" s="46">
        <v>0</v>
      </c>
      <c r="I7" s="46">
        <v>96804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117104</v>
      </c>
      <c r="O7" s="47">
        <f t="shared" si="1"/>
        <v>79.0708980418636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177171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177171</v>
      </c>
      <c r="O8" s="47">
        <f t="shared" si="1"/>
        <v>119.62930452397029</v>
      </c>
      <c r="P8" s="9"/>
    </row>
    <row r="9" spans="1:16" ht="15">
      <c r="A9" s="12"/>
      <c r="B9" s="25">
        <v>314.1</v>
      </c>
      <c r="C9" s="20" t="s">
        <v>11</v>
      </c>
      <c r="D9" s="46">
        <v>125828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125828</v>
      </c>
      <c r="O9" s="47">
        <f t="shared" si="1"/>
        <v>84.96151249155976</v>
      </c>
      <c r="P9" s="9"/>
    </row>
    <row r="10" spans="1:16" ht="15">
      <c r="A10" s="12"/>
      <c r="B10" s="25">
        <v>314.8</v>
      </c>
      <c r="C10" s="20" t="s">
        <v>62</v>
      </c>
      <c r="D10" s="46">
        <v>7180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7180</v>
      </c>
      <c r="O10" s="47">
        <f t="shared" si="1"/>
        <v>4.848075624577988</v>
      </c>
      <c r="P10" s="9"/>
    </row>
    <row r="11" spans="1:16" ht="15">
      <c r="A11" s="12"/>
      <c r="B11" s="25">
        <v>315</v>
      </c>
      <c r="C11" s="20" t="s">
        <v>70</v>
      </c>
      <c r="D11" s="46">
        <v>55434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55434</v>
      </c>
      <c r="O11" s="47">
        <f t="shared" si="1"/>
        <v>37.430114787305875</v>
      </c>
      <c r="P11" s="9"/>
    </row>
    <row r="12" spans="1:16" ht="15">
      <c r="A12" s="12"/>
      <c r="B12" s="25">
        <v>316</v>
      </c>
      <c r="C12" s="20" t="s">
        <v>75</v>
      </c>
      <c r="D12" s="46">
        <v>1560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1560</v>
      </c>
      <c r="O12" s="47">
        <f t="shared" si="1"/>
        <v>1.0533423362592842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145714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3">SUM(D13:M13)</f>
        <v>145714</v>
      </c>
      <c r="O13" s="45">
        <f t="shared" si="1"/>
        <v>98.38892640108035</v>
      </c>
      <c r="P13" s="10"/>
    </row>
    <row r="14" spans="1:16" ht="15">
      <c r="A14" s="12"/>
      <c r="B14" s="25">
        <v>323.1</v>
      </c>
      <c r="C14" s="20" t="s">
        <v>16</v>
      </c>
      <c r="D14" s="46">
        <v>133750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133750</v>
      </c>
      <c r="O14" s="47">
        <f t="shared" si="1"/>
        <v>90.31060094530723</v>
      </c>
      <c r="P14" s="9"/>
    </row>
    <row r="15" spans="1:16" ht="15">
      <c r="A15" s="12"/>
      <c r="B15" s="25">
        <v>324.21</v>
      </c>
      <c r="C15" s="20" t="s">
        <v>89</v>
      </c>
      <c r="D15" s="46">
        <v>9984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9984</v>
      </c>
      <c r="O15" s="47">
        <f t="shared" si="1"/>
        <v>6.74139095205942</v>
      </c>
      <c r="P15" s="9"/>
    </row>
    <row r="16" spans="1:16" ht="15">
      <c r="A16" s="12"/>
      <c r="B16" s="25">
        <v>329</v>
      </c>
      <c r="C16" s="20" t="s">
        <v>18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1500</v>
      </c>
      <c r="O16" s="47">
        <f t="shared" si="1"/>
        <v>1.012829169480081</v>
      </c>
      <c r="P16" s="9"/>
    </row>
    <row r="17" spans="1:16" ht="15">
      <c r="A17" s="12"/>
      <c r="B17" s="25">
        <v>367</v>
      </c>
      <c r="C17" s="20" t="s">
        <v>38</v>
      </c>
      <c r="D17" s="46">
        <v>480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480</v>
      </c>
      <c r="O17" s="47">
        <f t="shared" si="1"/>
        <v>0.3241053342336259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SUM(D19:D24)</f>
        <v>162971</v>
      </c>
      <c r="E18" s="32">
        <f t="shared" si="5"/>
        <v>0</v>
      </c>
      <c r="F18" s="32">
        <f t="shared" si="5"/>
        <v>0</v>
      </c>
      <c r="G18" s="32">
        <f t="shared" si="5"/>
        <v>890186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1053157</v>
      </c>
      <c r="O18" s="45">
        <f t="shared" si="1"/>
        <v>711.1120864280891</v>
      </c>
      <c r="P18" s="10"/>
    </row>
    <row r="19" spans="1:16" ht="15">
      <c r="A19" s="12"/>
      <c r="B19" s="25">
        <v>331.5</v>
      </c>
      <c r="C19" s="20" t="s">
        <v>78</v>
      </c>
      <c r="D19" s="46">
        <v>27621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27621</v>
      </c>
      <c r="O19" s="47">
        <f t="shared" si="1"/>
        <v>18.650236326806212</v>
      </c>
      <c r="P19" s="9"/>
    </row>
    <row r="20" spans="1:16" ht="15">
      <c r="A20" s="12"/>
      <c r="B20" s="25">
        <v>334.2</v>
      </c>
      <c r="C20" s="20" t="s">
        <v>20</v>
      </c>
      <c r="D20" s="46">
        <v>9929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9929</v>
      </c>
      <c r="O20" s="47">
        <f t="shared" si="1"/>
        <v>6.704253882511816</v>
      </c>
      <c r="P20" s="9"/>
    </row>
    <row r="21" spans="1:16" ht="15">
      <c r="A21" s="12"/>
      <c r="B21" s="25">
        <v>334.39</v>
      </c>
      <c r="C21" s="20" t="s">
        <v>90</v>
      </c>
      <c r="D21" s="46">
        <v>0</v>
      </c>
      <c r="E21" s="46">
        <v>0</v>
      </c>
      <c r="F21" s="46">
        <v>0</v>
      </c>
      <c r="G21" s="46">
        <v>81725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81725</v>
      </c>
      <c r="O21" s="47">
        <f t="shared" si="1"/>
        <v>55.182309250506414</v>
      </c>
      <c r="P21" s="9"/>
    </row>
    <row r="22" spans="1:16" ht="15">
      <c r="A22" s="12"/>
      <c r="B22" s="25">
        <v>335.12</v>
      </c>
      <c r="C22" s="20" t="s">
        <v>71</v>
      </c>
      <c r="D22" s="46">
        <v>28375</v>
      </c>
      <c r="E22" s="46">
        <v>0</v>
      </c>
      <c r="F22" s="46">
        <v>0</v>
      </c>
      <c r="G22" s="46">
        <v>8707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37082</v>
      </c>
      <c r="O22" s="47">
        <f t="shared" si="1"/>
        <v>25.038487508440245</v>
      </c>
      <c r="P22" s="9"/>
    </row>
    <row r="23" spans="1:16" ht="15">
      <c r="A23" s="12"/>
      <c r="B23" s="25">
        <v>335.18</v>
      </c>
      <c r="C23" s="20" t="s">
        <v>72</v>
      </c>
      <c r="D23" s="46">
        <v>97046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97046</v>
      </c>
      <c r="O23" s="47">
        <f t="shared" si="1"/>
        <v>65.52734638757596</v>
      </c>
      <c r="P23" s="9"/>
    </row>
    <row r="24" spans="1:16" ht="15">
      <c r="A24" s="12"/>
      <c r="B24" s="25">
        <v>337.3</v>
      </c>
      <c r="C24" s="20" t="s">
        <v>24</v>
      </c>
      <c r="D24" s="46">
        <v>0</v>
      </c>
      <c r="E24" s="46">
        <v>0</v>
      </c>
      <c r="F24" s="46">
        <v>0</v>
      </c>
      <c r="G24" s="46">
        <v>799754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799754</v>
      </c>
      <c r="O24" s="47">
        <f t="shared" si="1"/>
        <v>540.0094530722484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SUM(D26:D26)</f>
        <v>3168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3168</v>
      </c>
      <c r="O25" s="45">
        <f t="shared" si="1"/>
        <v>2.1390952059419313</v>
      </c>
      <c r="P25" s="10"/>
    </row>
    <row r="26" spans="1:16" ht="15">
      <c r="A26" s="13"/>
      <c r="B26" s="39">
        <v>351.2</v>
      </c>
      <c r="C26" s="21" t="s">
        <v>35</v>
      </c>
      <c r="D26" s="46">
        <v>3168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3168</v>
      </c>
      <c r="O26" s="47">
        <f t="shared" si="1"/>
        <v>2.1390952059419313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46632</v>
      </c>
      <c r="E27" s="32">
        <f t="shared" si="7"/>
        <v>0</v>
      </c>
      <c r="F27" s="32">
        <f t="shared" si="7"/>
        <v>0</v>
      </c>
      <c r="G27" s="32">
        <f t="shared" si="7"/>
        <v>15353</v>
      </c>
      <c r="H27" s="32">
        <f t="shared" si="7"/>
        <v>0</v>
      </c>
      <c r="I27" s="32">
        <f t="shared" si="7"/>
        <v>8746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70731</v>
      </c>
      <c r="O27" s="45">
        <f t="shared" si="1"/>
        <v>47.75894665766374</v>
      </c>
      <c r="P27" s="10"/>
    </row>
    <row r="28" spans="1:16" ht="15">
      <c r="A28" s="12"/>
      <c r="B28" s="25">
        <v>361.2</v>
      </c>
      <c r="C28" s="20" t="s">
        <v>37</v>
      </c>
      <c r="D28" s="46">
        <v>41228</v>
      </c>
      <c r="E28" s="46">
        <v>0</v>
      </c>
      <c r="F28" s="46">
        <v>0</v>
      </c>
      <c r="G28" s="46">
        <v>14921</v>
      </c>
      <c r="H28" s="46">
        <v>0</v>
      </c>
      <c r="I28" s="46">
        <v>8531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64680</v>
      </c>
      <c r="O28" s="47">
        <f t="shared" si="1"/>
        <v>43.67319378798109</v>
      </c>
      <c r="P28" s="9"/>
    </row>
    <row r="29" spans="1:16" ht="15">
      <c r="A29" s="12"/>
      <c r="B29" s="25">
        <v>366</v>
      </c>
      <c r="C29" s="20" t="s">
        <v>51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1500</v>
      </c>
      <c r="O29" s="47">
        <f t="shared" si="1"/>
        <v>1.012829169480081</v>
      </c>
      <c r="P29" s="9"/>
    </row>
    <row r="30" spans="1:16" ht="15">
      <c r="A30" s="12"/>
      <c r="B30" s="25">
        <v>369.9</v>
      </c>
      <c r="C30" s="20" t="s">
        <v>39</v>
      </c>
      <c r="D30" s="46">
        <v>3904</v>
      </c>
      <c r="E30" s="46">
        <v>0</v>
      </c>
      <c r="F30" s="46">
        <v>0</v>
      </c>
      <c r="G30" s="46">
        <v>432</v>
      </c>
      <c r="H30" s="46">
        <v>0</v>
      </c>
      <c r="I30" s="46">
        <v>215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4551</v>
      </c>
      <c r="O30" s="47">
        <f t="shared" si="1"/>
        <v>3.072923700202566</v>
      </c>
      <c r="P30" s="9"/>
    </row>
    <row r="31" spans="1:16" ht="15.75">
      <c r="A31" s="29" t="s">
        <v>52</v>
      </c>
      <c r="B31" s="30"/>
      <c r="C31" s="31"/>
      <c r="D31" s="32">
        <f aca="true" t="shared" si="8" ref="D31:M31">SUM(D32:D32)</f>
        <v>0</v>
      </c>
      <c r="E31" s="32">
        <f t="shared" si="8"/>
        <v>0</v>
      </c>
      <c r="F31" s="32">
        <f t="shared" si="8"/>
        <v>0</v>
      </c>
      <c r="G31" s="32">
        <f t="shared" si="8"/>
        <v>48838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48838</v>
      </c>
      <c r="O31" s="45">
        <f t="shared" si="1"/>
        <v>32.976367319378795</v>
      </c>
      <c r="P31" s="9"/>
    </row>
    <row r="32" spans="1:16" ht="15.75" thickBot="1">
      <c r="A32" s="12"/>
      <c r="B32" s="25">
        <v>381</v>
      </c>
      <c r="C32" s="20" t="s">
        <v>53</v>
      </c>
      <c r="D32" s="46">
        <v>0</v>
      </c>
      <c r="E32" s="46">
        <v>0</v>
      </c>
      <c r="F32" s="46">
        <v>0</v>
      </c>
      <c r="G32" s="46">
        <v>48838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48838</v>
      </c>
      <c r="O32" s="47">
        <f t="shared" si="1"/>
        <v>32.976367319378795</v>
      </c>
      <c r="P32" s="9"/>
    </row>
    <row r="33" spans="1:119" ht="16.5" thickBot="1">
      <c r="A33" s="14" t="s">
        <v>33</v>
      </c>
      <c r="B33" s="23"/>
      <c r="C33" s="22"/>
      <c r="D33" s="15">
        <f>SUM(D5,D13,D18,D25,D27,D31)</f>
        <v>1406103</v>
      </c>
      <c r="E33" s="15">
        <f aca="true" t="shared" si="9" ref="E33:M33">SUM(E5,E13,E18,E25,E27,E31)</f>
        <v>0</v>
      </c>
      <c r="F33" s="15">
        <f t="shared" si="9"/>
        <v>0</v>
      </c>
      <c r="G33" s="15">
        <f t="shared" si="9"/>
        <v>1131548</v>
      </c>
      <c r="H33" s="15">
        <f t="shared" si="9"/>
        <v>0</v>
      </c>
      <c r="I33" s="15">
        <f t="shared" si="9"/>
        <v>105550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2643201</v>
      </c>
      <c r="O33" s="38">
        <f t="shared" si="1"/>
        <v>1784.7407157326131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91</v>
      </c>
      <c r="M35" s="48"/>
      <c r="N35" s="48"/>
      <c r="O35" s="43">
        <v>1481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986002</v>
      </c>
      <c r="E5" s="27">
        <f t="shared" si="0"/>
        <v>0</v>
      </c>
      <c r="F5" s="27">
        <f t="shared" si="0"/>
        <v>0</v>
      </c>
      <c r="G5" s="27">
        <f t="shared" si="0"/>
        <v>168403</v>
      </c>
      <c r="H5" s="27">
        <f t="shared" si="0"/>
        <v>0</v>
      </c>
      <c r="I5" s="27">
        <f t="shared" si="0"/>
        <v>95876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1250281</v>
      </c>
      <c r="O5" s="33">
        <f aca="true" t="shared" si="1" ref="O5:O32">(N5/O$34)</f>
        <v>847.6481355932203</v>
      </c>
      <c r="P5" s="6"/>
    </row>
    <row r="6" spans="1:16" ht="15">
      <c r="A6" s="12"/>
      <c r="B6" s="25">
        <v>311</v>
      </c>
      <c r="C6" s="20" t="s">
        <v>1</v>
      </c>
      <c r="D6" s="46">
        <v>791188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791188</v>
      </c>
      <c r="O6" s="47">
        <f t="shared" si="1"/>
        <v>536.3986440677966</v>
      </c>
      <c r="P6" s="9"/>
    </row>
    <row r="7" spans="1:16" ht="15">
      <c r="A7" s="12"/>
      <c r="B7" s="25">
        <v>312.1</v>
      </c>
      <c r="C7" s="20" t="s">
        <v>9</v>
      </c>
      <c r="D7" s="46">
        <v>20835</v>
      </c>
      <c r="E7" s="46">
        <v>0</v>
      </c>
      <c r="F7" s="46">
        <v>0</v>
      </c>
      <c r="G7" s="46">
        <v>0</v>
      </c>
      <c r="H7" s="46">
        <v>0</v>
      </c>
      <c r="I7" s="46">
        <v>95876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116711</v>
      </c>
      <c r="O7" s="47">
        <f t="shared" si="1"/>
        <v>79.12610169491525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168403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168403</v>
      </c>
      <c r="O8" s="47">
        <f t="shared" si="1"/>
        <v>114.17152542372881</v>
      </c>
      <c r="P8" s="9"/>
    </row>
    <row r="9" spans="1:16" ht="15">
      <c r="A9" s="12"/>
      <c r="B9" s="25">
        <v>314.1</v>
      </c>
      <c r="C9" s="20" t="s">
        <v>11</v>
      </c>
      <c r="D9" s="46">
        <v>112226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112226</v>
      </c>
      <c r="O9" s="47">
        <f t="shared" si="1"/>
        <v>76.08542372881357</v>
      </c>
      <c r="P9" s="9"/>
    </row>
    <row r="10" spans="1:16" ht="15">
      <c r="A10" s="12"/>
      <c r="B10" s="25">
        <v>314.8</v>
      </c>
      <c r="C10" s="20" t="s">
        <v>62</v>
      </c>
      <c r="D10" s="46">
        <v>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</v>
      </c>
      <c r="O10" s="47">
        <f t="shared" si="1"/>
        <v>0.6210169491525424</v>
      </c>
      <c r="P10" s="9"/>
    </row>
    <row r="11" spans="1:16" ht="15">
      <c r="A11" s="12"/>
      <c r="B11" s="25">
        <v>315</v>
      </c>
      <c r="C11" s="20" t="s">
        <v>70</v>
      </c>
      <c r="D11" s="46">
        <v>58811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58811</v>
      </c>
      <c r="O11" s="47">
        <f t="shared" si="1"/>
        <v>39.87186440677966</v>
      </c>
      <c r="P11" s="9"/>
    </row>
    <row r="12" spans="1:16" ht="15">
      <c r="A12" s="12"/>
      <c r="B12" s="25">
        <v>316</v>
      </c>
      <c r="C12" s="20" t="s">
        <v>75</v>
      </c>
      <c r="D12" s="46">
        <v>2026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2026</v>
      </c>
      <c r="O12" s="47">
        <f t="shared" si="1"/>
        <v>1.3735593220338984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129748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129748</v>
      </c>
      <c r="O13" s="45">
        <f t="shared" si="1"/>
        <v>87.96474576271187</v>
      </c>
      <c r="P13" s="10"/>
    </row>
    <row r="14" spans="1:16" ht="15">
      <c r="A14" s="12"/>
      <c r="B14" s="25">
        <v>323.1</v>
      </c>
      <c r="C14" s="20" t="s">
        <v>16</v>
      </c>
      <c r="D14" s="46">
        <v>127078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127078</v>
      </c>
      <c r="O14" s="47">
        <f t="shared" si="1"/>
        <v>86.15457627118644</v>
      </c>
      <c r="P14" s="9"/>
    </row>
    <row r="15" spans="1:16" ht="15">
      <c r="A15" s="12"/>
      <c r="B15" s="25">
        <v>329</v>
      </c>
      <c r="C15" s="20" t="s">
        <v>18</v>
      </c>
      <c r="D15" s="46">
        <v>2250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2250</v>
      </c>
      <c r="O15" s="47">
        <f t="shared" si="1"/>
        <v>1.5254237288135593</v>
      </c>
      <c r="P15" s="9"/>
    </row>
    <row r="16" spans="1:16" ht="15">
      <c r="A16" s="12"/>
      <c r="B16" s="25">
        <v>367</v>
      </c>
      <c r="C16" s="20" t="s">
        <v>38</v>
      </c>
      <c r="D16" s="46">
        <v>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</v>
      </c>
      <c r="O16" s="47">
        <f t="shared" si="1"/>
        <v>0.2847457627118644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SUM(D18:D22)</f>
        <v>631290</v>
      </c>
      <c r="E17" s="32">
        <f t="shared" si="5"/>
        <v>0</v>
      </c>
      <c r="F17" s="32">
        <f t="shared" si="5"/>
        <v>0</v>
      </c>
      <c r="G17" s="32">
        <f t="shared" si="5"/>
        <v>40645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671935</v>
      </c>
      <c r="O17" s="45">
        <f t="shared" si="1"/>
        <v>455.5491525423729</v>
      </c>
      <c r="P17" s="10"/>
    </row>
    <row r="18" spans="1:16" ht="15">
      <c r="A18" s="12"/>
      <c r="B18" s="25">
        <v>331.5</v>
      </c>
      <c r="C18" s="20" t="s">
        <v>78</v>
      </c>
      <c r="D18" s="46">
        <v>499719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499719</v>
      </c>
      <c r="O18" s="47">
        <f t="shared" si="1"/>
        <v>338.79254237288137</v>
      </c>
      <c r="P18" s="9"/>
    </row>
    <row r="19" spans="1:16" ht="15">
      <c r="A19" s="12"/>
      <c r="B19" s="25">
        <v>334.2</v>
      </c>
      <c r="C19" s="20" t="s">
        <v>20</v>
      </c>
      <c r="D19" s="46">
        <v>9640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9640</v>
      </c>
      <c r="O19" s="47">
        <f t="shared" si="1"/>
        <v>6.535593220338983</v>
      </c>
      <c r="P19" s="9"/>
    </row>
    <row r="20" spans="1:16" ht="15">
      <c r="A20" s="12"/>
      <c r="B20" s="25">
        <v>335.12</v>
      </c>
      <c r="C20" s="20" t="s">
        <v>71</v>
      </c>
      <c r="D20" s="46">
        <v>27432</v>
      </c>
      <c r="E20" s="46">
        <v>0</v>
      </c>
      <c r="F20" s="46">
        <v>0</v>
      </c>
      <c r="G20" s="46">
        <v>8617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36049</v>
      </c>
      <c r="O20" s="47">
        <f t="shared" si="1"/>
        <v>24.44</v>
      </c>
      <c r="P20" s="9"/>
    </row>
    <row r="21" spans="1:16" ht="15">
      <c r="A21" s="12"/>
      <c r="B21" s="25">
        <v>335.18</v>
      </c>
      <c r="C21" s="20" t="s">
        <v>72</v>
      </c>
      <c r="D21" s="46">
        <v>94499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94499</v>
      </c>
      <c r="O21" s="47">
        <f t="shared" si="1"/>
        <v>64.06711864406779</v>
      </c>
      <c r="P21" s="9"/>
    </row>
    <row r="22" spans="1:16" ht="15">
      <c r="A22" s="12"/>
      <c r="B22" s="25">
        <v>337.3</v>
      </c>
      <c r="C22" s="20" t="s">
        <v>24</v>
      </c>
      <c r="D22" s="46">
        <v>0</v>
      </c>
      <c r="E22" s="46">
        <v>0</v>
      </c>
      <c r="F22" s="46">
        <v>0</v>
      </c>
      <c r="G22" s="46">
        <v>32028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32028</v>
      </c>
      <c r="O22" s="47">
        <f t="shared" si="1"/>
        <v>21.713898305084747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38073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38073</v>
      </c>
      <c r="O23" s="45">
        <f t="shared" si="1"/>
        <v>25.812203389830508</v>
      </c>
      <c r="P23" s="10"/>
    </row>
    <row r="24" spans="1:16" ht="15">
      <c r="A24" s="13"/>
      <c r="B24" s="39">
        <v>351.2</v>
      </c>
      <c r="C24" s="21" t="s">
        <v>35</v>
      </c>
      <c r="D24" s="46">
        <v>6573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6573</v>
      </c>
      <c r="O24" s="47">
        <f t="shared" si="1"/>
        <v>4.456271186440678</v>
      </c>
      <c r="P24" s="9"/>
    </row>
    <row r="25" spans="1:16" ht="15">
      <c r="A25" s="13"/>
      <c r="B25" s="39">
        <v>359</v>
      </c>
      <c r="C25" s="21" t="s">
        <v>36</v>
      </c>
      <c r="D25" s="46">
        <v>31500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31500</v>
      </c>
      <c r="O25" s="47">
        <f t="shared" si="1"/>
        <v>21.35593220338983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33068</v>
      </c>
      <c r="E26" s="32">
        <f t="shared" si="7"/>
        <v>0</v>
      </c>
      <c r="F26" s="32">
        <f t="shared" si="7"/>
        <v>0</v>
      </c>
      <c r="G26" s="32">
        <f t="shared" si="7"/>
        <v>11576</v>
      </c>
      <c r="H26" s="32">
        <f t="shared" si="7"/>
        <v>0</v>
      </c>
      <c r="I26" s="32">
        <f t="shared" si="7"/>
        <v>5747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50391</v>
      </c>
      <c r="O26" s="45">
        <f t="shared" si="1"/>
        <v>34.16338983050847</v>
      </c>
      <c r="P26" s="10"/>
    </row>
    <row r="27" spans="1:16" ht="15">
      <c r="A27" s="12"/>
      <c r="B27" s="25">
        <v>361.2</v>
      </c>
      <c r="C27" s="20" t="s">
        <v>37</v>
      </c>
      <c r="D27" s="46">
        <v>28497</v>
      </c>
      <c r="E27" s="46">
        <v>0</v>
      </c>
      <c r="F27" s="46">
        <v>0</v>
      </c>
      <c r="G27" s="46">
        <v>11576</v>
      </c>
      <c r="H27" s="46">
        <v>0</v>
      </c>
      <c r="I27" s="46">
        <v>5747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45820</v>
      </c>
      <c r="O27" s="47">
        <f t="shared" si="1"/>
        <v>31.064406779661017</v>
      </c>
      <c r="P27" s="9"/>
    </row>
    <row r="28" spans="1:16" ht="15">
      <c r="A28" s="12"/>
      <c r="B28" s="25">
        <v>366</v>
      </c>
      <c r="C28" s="20" t="s">
        <v>51</v>
      </c>
      <c r="D28" s="46">
        <v>1102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1102</v>
      </c>
      <c r="O28" s="47">
        <f t="shared" si="1"/>
        <v>0.7471186440677966</v>
      </c>
      <c r="P28" s="9"/>
    </row>
    <row r="29" spans="1:16" ht="15">
      <c r="A29" s="12"/>
      <c r="B29" s="25">
        <v>369.9</v>
      </c>
      <c r="C29" s="20" t="s">
        <v>39</v>
      </c>
      <c r="D29" s="46">
        <v>3469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3469</v>
      </c>
      <c r="O29" s="47">
        <f t="shared" si="1"/>
        <v>2.351864406779661</v>
      </c>
      <c r="P29" s="9"/>
    </row>
    <row r="30" spans="1:16" ht="15.75">
      <c r="A30" s="29" t="s">
        <v>52</v>
      </c>
      <c r="B30" s="30"/>
      <c r="C30" s="31"/>
      <c r="D30" s="32">
        <f aca="true" t="shared" si="8" ref="D30:M30">SUM(D31:D31)</f>
        <v>0</v>
      </c>
      <c r="E30" s="32">
        <f t="shared" si="8"/>
        <v>0</v>
      </c>
      <c r="F30" s="32">
        <f t="shared" si="8"/>
        <v>0</v>
      </c>
      <c r="G30" s="32">
        <f t="shared" si="8"/>
        <v>37173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37173</v>
      </c>
      <c r="O30" s="45">
        <f t="shared" si="1"/>
        <v>25.202033898305086</v>
      </c>
      <c r="P30" s="9"/>
    </row>
    <row r="31" spans="1:16" ht="15.75" thickBot="1">
      <c r="A31" s="12"/>
      <c r="B31" s="25">
        <v>381</v>
      </c>
      <c r="C31" s="20" t="s">
        <v>53</v>
      </c>
      <c r="D31" s="46">
        <v>0</v>
      </c>
      <c r="E31" s="46">
        <v>0</v>
      </c>
      <c r="F31" s="46">
        <v>0</v>
      </c>
      <c r="G31" s="46">
        <v>37173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37173</v>
      </c>
      <c r="O31" s="47">
        <f t="shared" si="1"/>
        <v>25.202033898305086</v>
      </c>
      <c r="P31" s="9"/>
    </row>
    <row r="32" spans="1:119" ht="16.5" thickBot="1">
      <c r="A32" s="14" t="s">
        <v>33</v>
      </c>
      <c r="B32" s="23"/>
      <c r="C32" s="22"/>
      <c r="D32" s="15">
        <f>SUM(D5,D13,D17,D23,D26,D30)</f>
        <v>1818181</v>
      </c>
      <c r="E32" s="15">
        <f aca="true" t="shared" si="9" ref="E32:M32">SUM(E5,E13,E17,E23,E26,E30)</f>
        <v>0</v>
      </c>
      <c r="F32" s="15">
        <f t="shared" si="9"/>
        <v>0</v>
      </c>
      <c r="G32" s="15">
        <f t="shared" si="9"/>
        <v>257797</v>
      </c>
      <c r="H32" s="15">
        <f t="shared" si="9"/>
        <v>0</v>
      </c>
      <c r="I32" s="15">
        <f t="shared" si="9"/>
        <v>101623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2177601</v>
      </c>
      <c r="O32" s="38">
        <f t="shared" si="1"/>
        <v>1476.339661016949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87</v>
      </c>
      <c r="M34" s="48"/>
      <c r="N34" s="48"/>
      <c r="O34" s="43">
        <v>1475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934791</v>
      </c>
      <c r="E5" s="27">
        <f t="shared" si="0"/>
        <v>0</v>
      </c>
      <c r="F5" s="27">
        <f t="shared" si="0"/>
        <v>0</v>
      </c>
      <c r="G5" s="27">
        <f t="shared" si="0"/>
        <v>158932</v>
      </c>
      <c r="H5" s="27">
        <f t="shared" si="0"/>
        <v>0</v>
      </c>
      <c r="I5" s="27">
        <f t="shared" si="0"/>
        <v>94691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1188414</v>
      </c>
      <c r="O5" s="33">
        <f aca="true" t="shared" si="1" ref="O5:O32">(N5/O$34)</f>
        <v>812.313055365687</v>
      </c>
      <c r="P5" s="6"/>
    </row>
    <row r="6" spans="1:16" ht="15">
      <c r="A6" s="12"/>
      <c r="B6" s="25">
        <v>311</v>
      </c>
      <c r="C6" s="20" t="s">
        <v>1</v>
      </c>
      <c r="D6" s="46">
        <v>734085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734085</v>
      </c>
      <c r="O6" s="47">
        <f t="shared" si="1"/>
        <v>501.76691729323306</v>
      </c>
      <c r="P6" s="9"/>
    </row>
    <row r="7" spans="1:16" ht="15">
      <c r="A7" s="12"/>
      <c r="B7" s="25">
        <v>312.1</v>
      </c>
      <c r="C7" s="20" t="s">
        <v>9</v>
      </c>
      <c r="D7" s="46">
        <v>22171</v>
      </c>
      <c r="E7" s="46">
        <v>0</v>
      </c>
      <c r="F7" s="46">
        <v>0</v>
      </c>
      <c r="G7" s="46">
        <v>0</v>
      </c>
      <c r="H7" s="46">
        <v>0</v>
      </c>
      <c r="I7" s="46">
        <v>94691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116862</v>
      </c>
      <c r="O7" s="47">
        <f t="shared" si="1"/>
        <v>79.87833219412167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158932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158932</v>
      </c>
      <c r="O8" s="47">
        <f t="shared" si="1"/>
        <v>108.63431305536568</v>
      </c>
      <c r="P8" s="9"/>
    </row>
    <row r="9" spans="1:16" ht="15">
      <c r="A9" s="12"/>
      <c r="B9" s="25">
        <v>314.1</v>
      </c>
      <c r="C9" s="20" t="s">
        <v>11</v>
      </c>
      <c r="D9" s="46">
        <v>110382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110382</v>
      </c>
      <c r="O9" s="47">
        <f t="shared" si="1"/>
        <v>75.44907723855093</v>
      </c>
      <c r="P9" s="9"/>
    </row>
    <row r="10" spans="1:16" ht="15">
      <c r="A10" s="12"/>
      <c r="B10" s="25">
        <v>314.8</v>
      </c>
      <c r="C10" s="20" t="s">
        <v>62</v>
      </c>
      <c r="D10" s="46">
        <v>6179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6179</v>
      </c>
      <c r="O10" s="47">
        <f t="shared" si="1"/>
        <v>4.2235133287764866</v>
      </c>
      <c r="P10" s="9"/>
    </row>
    <row r="11" spans="1:16" ht="15">
      <c r="A11" s="12"/>
      <c r="B11" s="25">
        <v>315</v>
      </c>
      <c r="C11" s="20" t="s">
        <v>70</v>
      </c>
      <c r="D11" s="46">
        <v>59784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59784</v>
      </c>
      <c r="O11" s="47">
        <f t="shared" si="1"/>
        <v>40.86397812713602</v>
      </c>
      <c r="P11" s="9"/>
    </row>
    <row r="12" spans="1:16" ht="15">
      <c r="A12" s="12"/>
      <c r="B12" s="25">
        <v>316</v>
      </c>
      <c r="C12" s="20" t="s">
        <v>75</v>
      </c>
      <c r="D12" s="46">
        <v>2190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2190</v>
      </c>
      <c r="O12" s="47">
        <f t="shared" si="1"/>
        <v>1.4969241285030759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120057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120057</v>
      </c>
      <c r="O13" s="45">
        <f t="shared" si="1"/>
        <v>82.0622009569378</v>
      </c>
      <c r="P13" s="10"/>
    </row>
    <row r="14" spans="1:16" ht="15">
      <c r="A14" s="12"/>
      <c r="B14" s="25">
        <v>323.1</v>
      </c>
      <c r="C14" s="20" t="s">
        <v>16</v>
      </c>
      <c r="D14" s="46">
        <v>115037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115037</v>
      </c>
      <c r="O14" s="47">
        <f t="shared" si="1"/>
        <v>78.6308954203691</v>
      </c>
      <c r="P14" s="9"/>
    </row>
    <row r="15" spans="1:16" ht="15">
      <c r="A15" s="12"/>
      <c r="B15" s="25">
        <v>329</v>
      </c>
      <c r="C15" s="20" t="s">
        <v>18</v>
      </c>
      <c r="D15" s="46">
        <v>4750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4750</v>
      </c>
      <c r="O15" s="47">
        <f t="shared" si="1"/>
        <v>3.2467532467532467</v>
      </c>
      <c r="P15" s="9"/>
    </row>
    <row r="16" spans="1:16" ht="15">
      <c r="A16" s="12"/>
      <c r="B16" s="25">
        <v>367</v>
      </c>
      <c r="C16" s="20" t="s">
        <v>38</v>
      </c>
      <c r="D16" s="46">
        <v>270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270</v>
      </c>
      <c r="O16" s="47">
        <f t="shared" si="1"/>
        <v>0.18455228981544772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SUM(D18:D22)</f>
        <v>710144</v>
      </c>
      <c r="E17" s="32">
        <f t="shared" si="5"/>
        <v>0</v>
      </c>
      <c r="F17" s="32">
        <f t="shared" si="5"/>
        <v>0</v>
      </c>
      <c r="G17" s="32">
        <f t="shared" si="5"/>
        <v>48311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758455</v>
      </c>
      <c r="O17" s="45">
        <f t="shared" si="1"/>
        <v>518.4244702665756</v>
      </c>
      <c r="P17" s="10"/>
    </row>
    <row r="18" spans="1:16" ht="15">
      <c r="A18" s="12"/>
      <c r="B18" s="25">
        <v>331.5</v>
      </c>
      <c r="C18" s="20" t="s">
        <v>78</v>
      </c>
      <c r="D18" s="46">
        <v>583358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583358</v>
      </c>
      <c r="O18" s="47">
        <f t="shared" si="1"/>
        <v>398.74094326725907</v>
      </c>
      <c r="P18" s="9"/>
    </row>
    <row r="19" spans="1:16" ht="15">
      <c r="A19" s="12"/>
      <c r="B19" s="25">
        <v>334.2</v>
      </c>
      <c r="C19" s="20" t="s">
        <v>20</v>
      </c>
      <c r="D19" s="46">
        <v>9359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9359</v>
      </c>
      <c r="O19" s="47">
        <f t="shared" si="1"/>
        <v>6.3971291866028706</v>
      </c>
      <c r="P19" s="9"/>
    </row>
    <row r="20" spans="1:16" ht="15">
      <c r="A20" s="12"/>
      <c r="B20" s="25">
        <v>335.12</v>
      </c>
      <c r="C20" s="20" t="s">
        <v>71</v>
      </c>
      <c r="D20" s="46">
        <v>26753</v>
      </c>
      <c r="E20" s="46">
        <v>0</v>
      </c>
      <c r="F20" s="46">
        <v>0</v>
      </c>
      <c r="G20" s="46">
        <v>8357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35110</v>
      </c>
      <c r="O20" s="47">
        <f t="shared" si="1"/>
        <v>23.99863294600137</v>
      </c>
      <c r="P20" s="9"/>
    </row>
    <row r="21" spans="1:16" ht="15">
      <c r="A21" s="12"/>
      <c r="B21" s="25">
        <v>335.18</v>
      </c>
      <c r="C21" s="20" t="s">
        <v>72</v>
      </c>
      <c r="D21" s="46">
        <v>90674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90674</v>
      </c>
      <c r="O21" s="47">
        <f t="shared" si="1"/>
        <v>61.978127136021875</v>
      </c>
      <c r="P21" s="9"/>
    </row>
    <row r="22" spans="1:16" ht="15">
      <c r="A22" s="12"/>
      <c r="B22" s="25">
        <v>337.3</v>
      </c>
      <c r="C22" s="20" t="s">
        <v>24</v>
      </c>
      <c r="D22" s="46">
        <v>0</v>
      </c>
      <c r="E22" s="46">
        <v>0</v>
      </c>
      <c r="F22" s="46">
        <v>0</v>
      </c>
      <c r="G22" s="46">
        <v>39954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39954</v>
      </c>
      <c r="O22" s="47">
        <f t="shared" si="1"/>
        <v>27.309637730690362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5528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5528</v>
      </c>
      <c r="O23" s="45">
        <f t="shared" si="1"/>
        <v>3.778537252221463</v>
      </c>
      <c r="P23" s="10"/>
    </row>
    <row r="24" spans="1:16" ht="15">
      <c r="A24" s="13"/>
      <c r="B24" s="39">
        <v>351.2</v>
      </c>
      <c r="C24" s="21" t="s">
        <v>35</v>
      </c>
      <c r="D24" s="46">
        <v>4053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4053</v>
      </c>
      <c r="O24" s="47">
        <f t="shared" si="1"/>
        <v>2.770334928229665</v>
      </c>
      <c r="P24" s="9"/>
    </row>
    <row r="25" spans="1:16" ht="15">
      <c r="A25" s="13"/>
      <c r="B25" s="39">
        <v>359</v>
      </c>
      <c r="C25" s="21" t="s">
        <v>36</v>
      </c>
      <c r="D25" s="46">
        <v>1475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1475</v>
      </c>
      <c r="O25" s="47">
        <f t="shared" si="1"/>
        <v>1.0082023239917977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22350</v>
      </c>
      <c r="E26" s="32">
        <f t="shared" si="7"/>
        <v>0</v>
      </c>
      <c r="F26" s="32">
        <f t="shared" si="7"/>
        <v>0</v>
      </c>
      <c r="G26" s="32">
        <f t="shared" si="7"/>
        <v>5355</v>
      </c>
      <c r="H26" s="32">
        <f t="shared" si="7"/>
        <v>0</v>
      </c>
      <c r="I26" s="32">
        <f t="shared" si="7"/>
        <v>2711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30416</v>
      </c>
      <c r="O26" s="45">
        <f t="shared" si="1"/>
        <v>20.79015721120984</v>
      </c>
      <c r="P26" s="10"/>
    </row>
    <row r="27" spans="1:16" ht="15">
      <c r="A27" s="12"/>
      <c r="B27" s="25">
        <v>361.2</v>
      </c>
      <c r="C27" s="20" t="s">
        <v>37</v>
      </c>
      <c r="D27" s="46">
        <v>14166</v>
      </c>
      <c r="E27" s="46">
        <v>0</v>
      </c>
      <c r="F27" s="46">
        <v>0</v>
      </c>
      <c r="G27" s="46">
        <v>5355</v>
      </c>
      <c r="H27" s="46">
        <v>0</v>
      </c>
      <c r="I27" s="46">
        <v>2711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22232</v>
      </c>
      <c r="O27" s="47">
        <f t="shared" si="1"/>
        <v>15.196172248803828</v>
      </c>
      <c r="P27" s="9"/>
    </row>
    <row r="28" spans="1:16" ht="15">
      <c r="A28" s="12"/>
      <c r="B28" s="25">
        <v>366</v>
      </c>
      <c r="C28" s="20" t="s">
        <v>51</v>
      </c>
      <c r="D28" s="46">
        <v>2380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2380</v>
      </c>
      <c r="O28" s="47">
        <f t="shared" si="1"/>
        <v>1.6267942583732058</v>
      </c>
      <c r="P28" s="9"/>
    </row>
    <row r="29" spans="1:16" ht="15">
      <c r="A29" s="12"/>
      <c r="B29" s="25">
        <v>369.9</v>
      </c>
      <c r="C29" s="20" t="s">
        <v>39</v>
      </c>
      <c r="D29" s="46">
        <v>5804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5804</v>
      </c>
      <c r="O29" s="47">
        <f t="shared" si="1"/>
        <v>3.9671907040328094</v>
      </c>
      <c r="P29" s="9"/>
    </row>
    <row r="30" spans="1:16" ht="15.75">
      <c r="A30" s="29" t="s">
        <v>52</v>
      </c>
      <c r="B30" s="30"/>
      <c r="C30" s="31"/>
      <c r="D30" s="32">
        <f aca="true" t="shared" si="8" ref="D30:M30">SUM(D31:D31)</f>
        <v>0</v>
      </c>
      <c r="E30" s="32">
        <f t="shared" si="8"/>
        <v>0</v>
      </c>
      <c r="F30" s="32">
        <f t="shared" si="8"/>
        <v>0</v>
      </c>
      <c r="G30" s="32">
        <f t="shared" si="8"/>
        <v>94251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94251</v>
      </c>
      <c r="O30" s="45">
        <f t="shared" si="1"/>
        <v>64.42310321257689</v>
      </c>
      <c r="P30" s="9"/>
    </row>
    <row r="31" spans="1:16" ht="15.75" thickBot="1">
      <c r="A31" s="12"/>
      <c r="B31" s="25">
        <v>381</v>
      </c>
      <c r="C31" s="20" t="s">
        <v>53</v>
      </c>
      <c r="D31" s="46">
        <v>0</v>
      </c>
      <c r="E31" s="46">
        <v>0</v>
      </c>
      <c r="F31" s="46">
        <v>0</v>
      </c>
      <c r="G31" s="46">
        <v>94251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94251</v>
      </c>
      <c r="O31" s="47">
        <f t="shared" si="1"/>
        <v>64.42310321257689</v>
      </c>
      <c r="P31" s="9"/>
    </row>
    <row r="32" spans="1:119" ht="16.5" thickBot="1">
      <c r="A32" s="14" t="s">
        <v>33</v>
      </c>
      <c r="B32" s="23"/>
      <c r="C32" s="22"/>
      <c r="D32" s="15">
        <f>SUM(D5,D13,D17,D23,D26,D30)</f>
        <v>1792870</v>
      </c>
      <c r="E32" s="15">
        <f aca="true" t="shared" si="9" ref="E32:M32">SUM(E5,E13,E17,E23,E26,E30)</f>
        <v>0</v>
      </c>
      <c r="F32" s="15">
        <f t="shared" si="9"/>
        <v>0</v>
      </c>
      <c r="G32" s="15">
        <f t="shared" si="9"/>
        <v>306849</v>
      </c>
      <c r="H32" s="15">
        <f t="shared" si="9"/>
        <v>0</v>
      </c>
      <c r="I32" s="15">
        <f t="shared" si="9"/>
        <v>97402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2197121</v>
      </c>
      <c r="O32" s="38">
        <f t="shared" si="1"/>
        <v>1501.7915242652084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85</v>
      </c>
      <c r="M34" s="48"/>
      <c r="N34" s="48"/>
      <c r="O34" s="43">
        <v>1463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944266</v>
      </c>
      <c r="E5" s="27">
        <f t="shared" si="0"/>
        <v>0</v>
      </c>
      <c r="F5" s="27">
        <f t="shared" si="0"/>
        <v>0</v>
      </c>
      <c r="G5" s="27">
        <f t="shared" si="0"/>
        <v>154619</v>
      </c>
      <c r="H5" s="27">
        <f t="shared" si="0"/>
        <v>0</v>
      </c>
      <c r="I5" s="27">
        <f t="shared" si="0"/>
        <v>96086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1194971</v>
      </c>
      <c r="O5" s="33">
        <f aca="true" t="shared" si="1" ref="O5:O32">(N5/O$34)</f>
        <v>825.2562154696133</v>
      </c>
      <c r="P5" s="6"/>
    </row>
    <row r="6" spans="1:16" ht="15">
      <c r="A6" s="12"/>
      <c r="B6" s="25">
        <v>311</v>
      </c>
      <c r="C6" s="20" t="s">
        <v>1</v>
      </c>
      <c r="D6" s="46">
        <v>741752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741752</v>
      </c>
      <c r="O6" s="47">
        <f t="shared" si="1"/>
        <v>512.2596685082873</v>
      </c>
      <c r="P6" s="9"/>
    </row>
    <row r="7" spans="1:16" ht="15">
      <c r="A7" s="12"/>
      <c r="B7" s="25">
        <v>312.1</v>
      </c>
      <c r="C7" s="20" t="s">
        <v>9</v>
      </c>
      <c r="D7" s="46">
        <v>21983</v>
      </c>
      <c r="E7" s="46">
        <v>0</v>
      </c>
      <c r="F7" s="46">
        <v>0</v>
      </c>
      <c r="G7" s="46">
        <v>0</v>
      </c>
      <c r="H7" s="46">
        <v>0</v>
      </c>
      <c r="I7" s="46">
        <v>96086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118069</v>
      </c>
      <c r="O7" s="47">
        <f t="shared" si="1"/>
        <v>81.53936464088397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154619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154619</v>
      </c>
      <c r="O8" s="47">
        <f t="shared" si="1"/>
        <v>106.7810773480663</v>
      </c>
      <c r="P8" s="9"/>
    </row>
    <row r="9" spans="1:16" ht="15">
      <c r="A9" s="12"/>
      <c r="B9" s="25">
        <v>314.1</v>
      </c>
      <c r="C9" s="20" t="s">
        <v>11</v>
      </c>
      <c r="D9" s="46">
        <v>109254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109254</v>
      </c>
      <c r="O9" s="47">
        <f t="shared" si="1"/>
        <v>75.45165745856353</v>
      </c>
      <c r="P9" s="9"/>
    </row>
    <row r="10" spans="1:16" ht="15">
      <c r="A10" s="12"/>
      <c r="B10" s="25">
        <v>314.8</v>
      </c>
      <c r="C10" s="20" t="s">
        <v>62</v>
      </c>
      <c r="D10" s="46">
        <v>5560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5560</v>
      </c>
      <c r="O10" s="47">
        <f t="shared" si="1"/>
        <v>3.839779005524862</v>
      </c>
      <c r="P10" s="9"/>
    </row>
    <row r="11" spans="1:16" ht="15">
      <c r="A11" s="12"/>
      <c r="B11" s="25">
        <v>315</v>
      </c>
      <c r="C11" s="20" t="s">
        <v>70</v>
      </c>
      <c r="D11" s="46">
        <v>60732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60732</v>
      </c>
      <c r="O11" s="47">
        <f t="shared" si="1"/>
        <v>41.94198895027624</v>
      </c>
      <c r="P11" s="9"/>
    </row>
    <row r="12" spans="1:16" ht="15">
      <c r="A12" s="12"/>
      <c r="B12" s="25">
        <v>316</v>
      </c>
      <c r="C12" s="20" t="s">
        <v>75</v>
      </c>
      <c r="D12" s="46">
        <v>4985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4985</v>
      </c>
      <c r="O12" s="47">
        <f t="shared" si="1"/>
        <v>3.44267955801105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119359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119359</v>
      </c>
      <c r="O13" s="45">
        <f t="shared" si="1"/>
        <v>82.43024861878453</v>
      </c>
      <c r="P13" s="10"/>
    </row>
    <row r="14" spans="1:16" ht="15">
      <c r="A14" s="12"/>
      <c r="B14" s="25">
        <v>323.1</v>
      </c>
      <c r="C14" s="20" t="s">
        <v>16</v>
      </c>
      <c r="D14" s="46">
        <v>114509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114509</v>
      </c>
      <c r="O14" s="47">
        <f t="shared" si="1"/>
        <v>79.08080110497238</v>
      </c>
      <c r="P14" s="9"/>
    </row>
    <row r="15" spans="1:16" ht="15">
      <c r="A15" s="12"/>
      <c r="B15" s="25">
        <v>329</v>
      </c>
      <c r="C15" s="20" t="s">
        <v>18</v>
      </c>
      <c r="D15" s="46">
        <v>4250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</v>
      </c>
      <c r="O15" s="47">
        <f t="shared" si="1"/>
        <v>2.935082872928177</v>
      </c>
      <c r="P15" s="9"/>
    </row>
    <row r="16" spans="1:16" ht="15">
      <c r="A16" s="12"/>
      <c r="B16" s="25">
        <v>367</v>
      </c>
      <c r="C16" s="20" t="s">
        <v>38</v>
      </c>
      <c r="D16" s="46">
        <v>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600</v>
      </c>
      <c r="O16" s="47">
        <f t="shared" si="1"/>
        <v>0.4143646408839779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SUM(D18:D21)</f>
        <v>430231</v>
      </c>
      <c r="E17" s="32">
        <f t="shared" si="5"/>
        <v>0</v>
      </c>
      <c r="F17" s="32">
        <f t="shared" si="5"/>
        <v>0</v>
      </c>
      <c r="G17" s="32">
        <f t="shared" si="5"/>
        <v>7386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437617</v>
      </c>
      <c r="O17" s="45">
        <f t="shared" si="1"/>
        <v>302.2216850828729</v>
      </c>
      <c r="P17" s="10"/>
    </row>
    <row r="18" spans="1:16" ht="15">
      <c r="A18" s="12"/>
      <c r="B18" s="25">
        <v>331.1</v>
      </c>
      <c r="C18" s="20" t="s">
        <v>81</v>
      </c>
      <c r="D18" s="46">
        <v>300707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300707</v>
      </c>
      <c r="O18" s="47">
        <f t="shared" si="1"/>
        <v>207.67058011049724</v>
      </c>
      <c r="P18" s="9"/>
    </row>
    <row r="19" spans="1:16" ht="15">
      <c r="A19" s="12"/>
      <c r="B19" s="25">
        <v>334.2</v>
      </c>
      <c r="C19" s="20" t="s">
        <v>20</v>
      </c>
      <c r="D19" s="46">
        <v>13342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13342</v>
      </c>
      <c r="O19" s="47">
        <f t="shared" si="1"/>
        <v>9.214088397790055</v>
      </c>
      <c r="P19" s="9"/>
    </row>
    <row r="20" spans="1:16" ht="15">
      <c r="A20" s="12"/>
      <c r="B20" s="25">
        <v>335.12</v>
      </c>
      <c r="C20" s="20" t="s">
        <v>71</v>
      </c>
      <c r="D20" s="46">
        <v>25939</v>
      </c>
      <c r="E20" s="46">
        <v>0</v>
      </c>
      <c r="F20" s="46">
        <v>0</v>
      </c>
      <c r="G20" s="46">
        <v>7386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33325</v>
      </c>
      <c r="O20" s="47">
        <f t="shared" si="1"/>
        <v>23.01450276243094</v>
      </c>
      <c r="P20" s="9"/>
    </row>
    <row r="21" spans="1:16" ht="15">
      <c r="A21" s="12"/>
      <c r="B21" s="25">
        <v>335.18</v>
      </c>
      <c r="C21" s="20" t="s">
        <v>72</v>
      </c>
      <c r="D21" s="46">
        <v>90243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90243</v>
      </c>
      <c r="O21" s="47">
        <f t="shared" si="1"/>
        <v>62.322513812154696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SUM(D23:D24)</f>
        <v>5675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5675</v>
      </c>
      <c r="O22" s="45">
        <f t="shared" si="1"/>
        <v>3.919198895027624</v>
      </c>
      <c r="P22" s="10"/>
    </row>
    <row r="23" spans="1:16" ht="15">
      <c r="A23" s="13"/>
      <c r="B23" s="39">
        <v>351.2</v>
      </c>
      <c r="C23" s="21" t="s">
        <v>35</v>
      </c>
      <c r="D23" s="46">
        <v>2265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2265</v>
      </c>
      <c r="O23" s="47">
        <f t="shared" si="1"/>
        <v>1.5642265193370166</v>
      </c>
      <c r="P23" s="9"/>
    </row>
    <row r="24" spans="1:16" ht="15">
      <c r="A24" s="13"/>
      <c r="B24" s="39">
        <v>359</v>
      </c>
      <c r="C24" s="21" t="s">
        <v>36</v>
      </c>
      <c r="D24" s="46">
        <v>3410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3410</v>
      </c>
      <c r="O24" s="47">
        <f t="shared" si="1"/>
        <v>2.3549723756906076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11471</v>
      </c>
      <c r="E25" s="32">
        <f t="shared" si="7"/>
        <v>0</v>
      </c>
      <c r="F25" s="32">
        <f t="shared" si="7"/>
        <v>0</v>
      </c>
      <c r="G25" s="32">
        <f t="shared" si="7"/>
        <v>28989</v>
      </c>
      <c r="H25" s="32">
        <f t="shared" si="7"/>
        <v>0</v>
      </c>
      <c r="I25" s="32">
        <f t="shared" si="7"/>
        <v>1925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42385</v>
      </c>
      <c r="O25" s="45">
        <f t="shared" si="1"/>
        <v>29.271408839779006</v>
      </c>
      <c r="P25" s="10"/>
    </row>
    <row r="26" spans="1:16" ht="15">
      <c r="A26" s="12"/>
      <c r="B26" s="25">
        <v>361.2</v>
      </c>
      <c r="C26" s="20" t="s">
        <v>37</v>
      </c>
      <c r="D26" s="46">
        <v>8851</v>
      </c>
      <c r="E26" s="46">
        <v>0</v>
      </c>
      <c r="F26" s="46">
        <v>0</v>
      </c>
      <c r="G26" s="46">
        <v>3989</v>
      </c>
      <c r="H26" s="46">
        <v>0</v>
      </c>
      <c r="I26" s="46">
        <v>1925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14765</v>
      </c>
      <c r="O26" s="47">
        <f t="shared" si="1"/>
        <v>10.19682320441989</v>
      </c>
      <c r="P26" s="9"/>
    </row>
    <row r="27" spans="1:16" ht="15">
      <c r="A27" s="12"/>
      <c r="B27" s="25">
        <v>366</v>
      </c>
      <c r="C27" s="20" t="s">
        <v>51</v>
      </c>
      <c r="D27" s="46">
        <v>250</v>
      </c>
      <c r="E27" s="46">
        <v>0</v>
      </c>
      <c r="F27" s="46">
        <v>0</v>
      </c>
      <c r="G27" s="46">
        <v>25000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25250</v>
      </c>
      <c r="O27" s="47">
        <f t="shared" si="1"/>
        <v>17.4378453038674</v>
      </c>
      <c r="P27" s="9"/>
    </row>
    <row r="28" spans="1:16" ht="15">
      <c r="A28" s="12"/>
      <c r="B28" s="25">
        <v>369.9</v>
      </c>
      <c r="C28" s="20" t="s">
        <v>39</v>
      </c>
      <c r="D28" s="46">
        <v>2370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2370</v>
      </c>
      <c r="O28" s="47">
        <f t="shared" si="1"/>
        <v>1.6367403314917126</v>
      </c>
      <c r="P28" s="9"/>
    </row>
    <row r="29" spans="1:16" ht="15.75">
      <c r="A29" s="29" t="s">
        <v>52</v>
      </c>
      <c r="B29" s="30"/>
      <c r="C29" s="31"/>
      <c r="D29" s="32">
        <f aca="true" t="shared" si="8" ref="D29:M29">SUM(D30:D31)</f>
        <v>8750</v>
      </c>
      <c r="E29" s="32">
        <f t="shared" si="8"/>
        <v>0</v>
      </c>
      <c r="F29" s="32">
        <f t="shared" si="8"/>
        <v>0</v>
      </c>
      <c r="G29" s="32">
        <f t="shared" si="8"/>
        <v>100000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108750</v>
      </c>
      <c r="O29" s="45">
        <f t="shared" si="1"/>
        <v>75.103591160221</v>
      </c>
      <c r="P29" s="9"/>
    </row>
    <row r="30" spans="1:16" ht="15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100000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100000</v>
      </c>
      <c r="O30" s="47">
        <f t="shared" si="1"/>
        <v>69.06077348066299</v>
      </c>
      <c r="P30" s="9"/>
    </row>
    <row r="31" spans="1:16" ht="15.75" thickBot="1">
      <c r="A31" s="12"/>
      <c r="B31" s="25">
        <v>388.1</v>
      </c>
      <c r="C31" s="20" t="s">
        <v>82</v>
      </c>
      <c r="D31" s="46">
        <v>8750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8750</v>
      </c>
      <c r="O31" s="47">
        <f t="shared" si="1"/>
        <v>6.042817679558011</v>
      </c>
      <c r="P31" s="9"/>
    </row>
    <row r="32" spans="1:119" ht="16.5" thickBot="1">
      <c r="A32" s="14" t="s">
        <v>33</v>
      </c>
      <c r="B32" s="23"/>
      <c r="C32" s="22"/>
      <c r="D32" s="15">
        <f>SUM(D5,D13,D17,D22,D25,D29)</f>
        <v>1519752</v>
      </c>
      <c r="E32" s="15">
        <f aca="true" t="shared" si="9" ref="E32:M32">SUM(E5,E13,E17,E22,E25,E29)</f>
        <v>0</v>
      </c>
      <c r="F32" s="15">
        <f t="shared" si="9"/>
        <v>0</v>
      </c>
      <c r="G32" s="15">
        <f t="shared" si="9"/>
        <v>290994</v>
      </c>
      <c r="H32" s="15">
        <f t="shared" si="9"/>
        <v>0</v>
      </c>
      <c r="I32" s="15">
        <f t="shared" si="9"/>
        <v>98011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1908757</v>
      </c>
      <c r="O32" s="38">
        <f t="shared" si="1"/>
        <v>1318.2023480662983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83</v>
      </c>
      <c r="M34" s="48"/>
      <c r="N34" s="48"/>
      <c r="O34" s="43">
        <v>1448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886522</v>
      </c>
      <c r="E5" s="27">
        <f t="shared" si="0"/>
        <v>0</v>
      </c>
      <c r="F5" s="27">
        <f t="shared" si="0"/>
        <v>0</v>
      </c>
      <c r="G5" s="27">
        <f t="shared" si="0"/>
        <v>147012</v>
      </c>
      <c r="H5" s="27">
        <f t="shared" si="0"/>
        <v>0</v>
      </c>
      <c r="I5" s="27">
        <f t="shared" si="0"/>
        <v>93797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1127331</v>
      </c>
      <c r="O5" s="33">
        <f aca="true" t="shared" si="1" ref="O5:O30">(N5/O$32)</f>
        <v>783.9575799721836</v>
      </c>
      <c r="P5" s="6"/>
    </row>
    <row r="6" spans="1:16" ht="15">
      <c r="A6" s="12"/>
      <c r="B6" s="25">
        <v>311</v>
      </c>
      <c r="C6" s="20" t="s">
        <v>1</v>
      </c>
      <c r="D6" s="46">
        <v>683520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683520</v>
      </c>
      <c r="O6" s="47">
        <f t="shared" si="1"/>
        <v>475.326842837274</v>
      </c>
      <c r="P6" s="9"/>
    </row>
    <row r="7" spans="1:16" ht="15">
      <c r="A7" s="12"/>
      <c r="B7" s="25">
        <v>312.1</v>
      </c>
      <c r="C7" s="20" t="s">
        <v>9</v>
      </c>
      <c r="D7" s="46">
        <v>21379</v>
      </c>
      <c r="E7" s="46">
        <v>0</v>
      </c>
      <c r="F7" s="46">
        <v>0</v>
      </c>
      <c r="G7" s="46">
        <v>0</v>
      </c>
      <c r="H7" s="46">
        <v>0</v>
      </c>
      <c r="I7" s="46">
        <v>93797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115176</v>
      </c>
      <c r="O7" s="47">
        <f t="shared" si="1"/>
        <v>80.09457579972184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147012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147012</v>
      </c>
      <c r="O8" s="47">
        <f t="shared" si="1"/>
        <v>102.2336578581363</v>
      </c>
      <c r="P8" s="9"/>
    </row>
    <row r="9" spans="1:16" ht="15">
      <c r="A9" s="12"/>
      <c r="B9" s="25">
        <v>314.1</v>
      </c>
      <c r="C9" s="20" t="s">
        <v>11</v>
      </c>
      <c r="D9" s="46">
        <v>106632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106632</v>
      </c>
      <c r="O9" s="47">
        <f t="shared" si="1"/>
        <v>74.1529902642559</v>
      </c>
      <c r="P9" s="9"/>
    </row>
    <row r="10" spans="1:16" ht="15">
      <c r="A10" s="12"/>
      <c r="B10" s="25">
        <v>314.4</v>
      </c>
      <c r="C10" s="20" t="s">
        <v>12</v>
      </c>
      <c r="D10" s="46">
        <v>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4332</v>
      </c>
      <c r="O10" s="47">
        <f t="shared" si="1"/>
        <v>3.012517385257302</v>
      </c>
      <c r="P10" s="9"/>
    </row>
    <row r="11" spans="1:16" ht="15">
      <c r="A11" s="12"/>
      <c r="B11" s="25">
        <v>314.8</v>
      </c>
      <c r="C11" s="20" t="s">
        <v>62</v>
      </c>
      <c r="D11" s="46">
        <v>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988</v>
      </c>
      <c r="O11" s="47">
        <f t="shared" si="1"/>
        <v>0.6870653685674548</v>
      </c>
      <c r="P11" s="9"/>
    </row>
    <row r="12" spans="1:16" ht="15">
      <c r="A12" s="12"/>
      <c r="B12" s="25">
        <v>315</v>
      </c>
      <c r="C12" s="20" t="s">
        <v>70</v>
      </c>
      <c r="D12" s="46">
        <v>63071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63071</v>
      </c>
      <c r="O12" s="47">
        <f t="shared" si="1"/>
        <v>43.860222531293466</v>
      </c>
      <c r="P12" s="9"/>
    </row>
    <row r="13" spans="1:16" ht="15">
      <c r="A13" s="12"/>
      <c r="B13" s="25">
        <v>316</v>
      </c>
      <c r="C13" s="20" t="s">
        <v>75</v>
      </c>
      <c r="D13" s="46">
        <v>6600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6600</v>
      </c>
      <c r="O13" s="47">
        <f t="shared" si="1"/>
        <v>4.589707927677329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SUM(D15:D16)</f>
        <v>123033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123033</v>
      </c>
      <c r="O14" s="45">
        <f t="shared" si="1"/>
        <v>85.55841446453408</v>
      </c>
      <c r="P14" s="10"/>
    </row>
    <row r="15" spans="1:16" ht="15">
      <c r="A15" s="12"/>
      <c r="B15" s="25">
        <v>323.1</v>
      </c>
      <c r="C15" s="20" t="s">
        <v>16</v>
      </c>
      <c r="D15" s="46">
        <v>121283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121283</v>
      </c>
      <c r="O15" s="47">
        <f t="shared" si="1"/>
        <v>84.34144645340751</v>
      </c>
      <c r="P15" s="9"/>
    </row>
    <row r="16" spans="1:16" ht="15">
      <c r="A16" s="12"/>
      <c r="B16" s="25">
        <v>329</v>
      </c>
      <c r="C16" s="20" t="s">
        <v>18</v>
      </c>
      <c r="D16" s="46">
        <v>1750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1750</v>
      </c>
      <c r="O16" s="47">
        <f t="shared" si="1"/>
        <v>1.2169680111265646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SUM(D18:D21)</f>
        <v>125347</v>
      </c>
      <c r="E17" s="32">
        <f t="shared" si="5"/>
        <v>0</v>
      </c>
      <c r="F17" s="32">
        <f t="shared" si="5"/>
        <v>0</v>
      </c>
      <c r="G17" s="32">
        <f t="shared" si="5"/>
        <v>8530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133877</v>
      </c>
      <c r="O17" s="45">
        <f t="shared" si="1"/>
        <v>93.09944367176634</v>
      </c>
      <c r="P17" s="10"/>
    </row>
    <row r="18" spans="1:16" ht="15">
      <c r="A18" s="12"/>
      <c r="B18" s="25">
        <v>331.5</v>
      </c>
      <c r="C18" s="20" t="s">
        <v>78</v>
      </c>
      <c r="D18" s="46">
        <v>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</v>
      </c>
      <c r="O18" s="47">
        <f t="shared" si="1"/>
        <v>0.2141863699582754</v>
      </c>
      <c r="P18" s="9"/>
    </row>
    <row r="19" spans="1:16" ht="15">
      <c r="A19" s="12"/>
      <c r="B19" s="25">
        <v>334.1</v>
      </c>
      <c r="C19" s="20" t="s">
        <v>65</v>
      </c>
      <c r="D19" s="46">
        <v>11359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11359</v>
      </c>
      <c r="O19" s="47">
        <f t="shared" si="1"/>
        <v>7.8991655076495135</v>
      </c>
      <c r="P19" s="9"/>
    </row>
    <row r="20" spans="1:16" ht="15">
      <c r="A20" s="12"/>
      <c r="B20" s="25">
        <v>335.12</v>
      </c>
      <c r="C20" s="20" t="s">
        <v>71</v>
      </c>
      <c r="D20" s="46">
        <v>25962</v>
      </c>
      <c r="E20" s="46">
        <v>0</v>
      </c>
      <c r="F20" s="46">
        <v>0</v>
      </c>
      <c r="G20" s="46">
        <v>8530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34492</v>
      </c>
      <c r="O20" s="47">
        <f t="shared" si="1"/>
        <v>23.986091794158554</v>
      </c>
      <c r="P20" s="9"/>
    </row>
    <row r="21" spans="1:16" ht="15">
      <c r="A21" s="12"/>
      <c r="B21" s="25">
        <v>335.18</v>
      </c>
      <c r="C21" s="20" t="s">
        <v>72</v>
      </c>
      <c r="D21" s="46">
        <v>87718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87718</v>
      </c>
      <c r="O21" s="47">
        <f t="shared" si="1"/>
        <v>61</v>
      </c>
      <c r="P21" s="9"/>
    </row>
    <row r="22" spans="1:16" ht="15.75">
      <c r="A22" s="29" t="s">
        <v>30</v>
      </c>
      <c r="B22" s="30"/>
      <c r="C22" s="31"/>
      <c r="D22" s="32">
        <f aca="true" t="shared" si="6" ref="D22:M22">SUM(D23:D24)</f>
        <v>4875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4875</v>
      </c>
      <c r="O22" s="45">
        <f t="shared" si="1"/>
        <v>3.390125173852573</v>
      </c>
      <c r="P22" s="10"/>
    </row>
    <row r="23" spans="1:16" ht="15">
      <c r="A23" s="13"/>
      <c r="B23" s="39">
        <v>351.2</v>
      </c>
      <c r="C23" s="21" t="s">
        <v>35</v>
      </c>
      <c r="D23" s="46">
        <v>1467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1467</v>
      </c>
      <c r="O23" s="47">
        <f t="shared" si="1"/>
        <v>1.0201668984700973</v>
      </c>
      <c r="P23" s="9"/>
    </row>
    <row r="24" spans="1:16" ht="15">
      <c r="A24" s="13"/>
      <c r="B24" s="39">
        <v>359</v>
      </c>
      <c r="C24" s="21" t="s">
        <v>36</v>
      </c>
      <c r="D24" s="46">
        <v>3408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3408</v>
      </c>
      <c r="O24" s="47">
        <f t="shared" si="1"/>
        <v>2.3699582753824755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SUM(D26:D27)</f>
        <v>10777</v>
      </c>
      <c r="E25" s="32">
        <f t="shared" si="7"/>
        <v>0</v>
      </c>
      <c r="F25" s="32">
        <f t="shared" si="7"/>
        <v>0</v>
      </c>
      <c r="G25" s="32">
        <f t="shared" si="7"/>
        <v>5271</v>
      </c>
      <c r="H25" s="32">
        <f t="shared" si="7"/>
        <v>0</v>
      </c>
      <c r="I25" s="32">
        <f t="shared" si="7"/>
        <v>2166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18214</v>
      </c>
      <c r="O25" s="45">
        <f t="shared" si="1"/>
        <v>12.666203059805285</v>
      </c>
      <c r="P25" s="10"/>
    </row>
    <row r="26" spans="1:16" ht="15">
      <c r="A26" s="12"/>
      <c r="B26" s="25">
        <v>361.1</v>
      </c>
      <c r="C26" s="20" t="s">
        <v>49</v>
      </c>
      <c r="D26" s="46">
        <v>9706</v>
      </c>
      <c r="E26" s="46">
        <v>0</v>
      </c>
      <c r="F26" s="46">
        <v>0</v>
      </c>
      <c r="G26" s="46">
        <v>5271</v>
      </c>
      <c r="H26" s="46">
        <v>0</v>
      </c>
      <c r="I26" s="46">
        <v>2166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17143</v>
      </c>
      <c r="O26" s="47">
        <f t="shared" si="1"/>
        <v>11.921418636995828</v>
      </c>
      <c r="P26" s="9"/>
    </row>
    <row r="27" spans="1:16" ht="15">
      <c r="A27" s="12"/>
      <c r="B27" s="25">
        <v>369.9</v>
      </c>
      <c r="C27" s="20" t="s">
        <v>39</v>
      </c>
      <c r="D27" s="46">
        <v>1071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1071</v>
      </c>
      <c r="O27" s="47">
        <f t="shared" si="1"/>
        <v>0.7447844228094576</v>
      </c>
      <c r="P27" s="9"/>
    </row>
    <row r="28" spans="1:16" ht="15.75">
      <c r="A28" s="29" t="s">
        <v>52</v>
      </c>
      <c r="B28" s="30"/>
      <c r="C28" s="31"/>
      <c r="D28" s="32">
        <f aca="true" t="shared" si="8" ref="D28:M2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86077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86077</v>
      </c>
      <c r="O28" s="45">
        <f t="shared" si="1"/>
        <v>59.85883171070932</v>
      </c>
      <c r="P28" s="9"/>
    </row>
    <row r="29" spans="1:16" ht="15.75" thickBot="1">
      <c r="A29" s="12"/>
      <c r="B29" s="25">
        <v>381</v>
      </c>
      <c r="C29" s="20" t="s">
        <v>53</v>
      </c>
      <c r="D29" s="46">
        <v>0</v>
      </c>
      <c r="E29" s="46">
        <v>0</v>
      </c>
      <c r="F29" s="46">
        <v>0</v>
      </c>
      <c r="G29" s="46">
        <v>86077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86077</v>
      </c>
      <c r="O29" s="47">
        <f t="shared" si="1"/>
        <v>59.85883171070932</v>
      </c>
      <c r="P29" s="9"/>
    </row>
    <row r="30" spans="1:119" ht="16.5" thickBot="1">
      <c r="A30" s="14" t="s">
        <v>33</v>
      </c>
      <c r="B30" s="23"/>
      <c r="C30" s="22"/>
      <c r="D30" s="15">
        <f>SUM(D5,D14,D17,D22,D25,D28)</f>
        <v>1150554</v>
      </c>
      <c r="E30" s="15">
        <f aca="true" t="shared" si="9" ref="E30:M30">SUM(E5,E14,E17,E22,E25,E28)</f>
        <v>0</v>
      </c>
      <c r="F30" s="15">
        <f t="shared" si="9"/>
        <v>0</v>
      </c>
      <c r="G30" s="15">
        <f t="shared" si="9"/>
        <v>246890</v>
      </c>
      <c r="H30" s="15">
        <f t="shared" si="9"/>
        <v>0</v>
      </c>
      <c r="I30" s="15">
        <f t="shared" si="9"/>
        <v>95963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1493407</v>
      </c>
      <c r="O30" s="38">
        <f t="shared" si="1"/>
        <v>1038.5305980528512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79</v>
      </c>
      <c r="M32" s="48"/>
      <c r="N32" s="48"/>
      <c r="O32" s="43">
        <v>1438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820832</v>
      </c>
      <c r="E5" s="27">
        <f t="shared" si="0"/>
        <v>0</v>
      </c>
      <c r="F5" s="27">
        <f t="shared" si="0"/>
        <v>0</v>
      </c>
      <c r="G5" s="27">
        <f t="shared" si="0"/>
        <v>136582</v>
      </c>
      <c r="H5" s="27">
        <f t="shared" si="0"/>
        <v>0</v>
      </c>
      <c r="I5" s="27">
        <f t="shared" si="0"/>
        <v>93554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1050968</v>
      </c>
      <c r="O5" s="33">
        <f aca="true" t="shared" si="1" ref="O5:O31">(N5/O$33)</f>
        <v>731.3625608907446</v>
      </c>
      <c r="P5" s="6"/>
    </row>
    <row r="6" spans="1:16" ht="15">
      <c r="A6" s="12"/>
      <c r="B6" s="25">
        <v>311</v>
      </c>
      <c r="C6" s="20" t="s">
        <v>1</v>
      </c>
      <c r="D6" s="46">
        <v>623911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623911</v>
      </c>
      <c r="O6" s="47">
        <f t="shared" si="1"/>
        <v>434.1760612386917</v>
      </c>
      <c r="P6" s="9"/>
    </row>
    <row r="7" spans="1:16" ht="15">
      <c r="A7" s="12"/>
      <c r="B7" s="25">
        <v>312.1</v>
      </c>
      <c r="C7" s="20" t="s">
        <v>9</v>
      </c>
      <c r="D7" s="46">
        <v>20702</v>
      </c>
      <c r="E7" s="46">
        <v>0</v>
      </c>
      <c r="F7" s="46">
        <v>0</v>
      </c>
      <c r="G7" s="46">
        <v>0</v>
      </c>
      <c r="H7" s="46">
        <v>0</v>
      </c>
      <c r="I7" s="46">
        <v>93554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114256</v>
      </c>
      <c r="O7" s="47">
        <f t="shared" si="1"/>
        <v>79.51009046624912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136582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136582</v>
      </c>
      <c r="O8" s="47">
        <f t="shared" si="1"/>
        <v>95.04662491301322</v>
      </c>
      <c r="P8" s="9"/>
    </row>
    <row r="9" spans="1:16" ht="15">
      <c r="A9" s="12"/>
      <c r="B9" s="25">
        <v>314.1</v>
      </c>
      <c r="C9" s="20" t="s">
        <v>11</v>
      </c>
      <c r="D9" s="46">
        <v>106259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106259</v>
      </c>
      <c r="O9" s="47">
        <f t="shared" si="1"/>
        <v>73.94502435629784</v>
      </c>
      <c r="P9" s="9"/>
    </row>
    <row r="10" spans="1:16" ht="15">
      <c r="A10" s="12"/>
      <c r="B10" s="25">
        <v>314.8</v>
      </c>
      <c r="C10" s="20" t="s">
        <v>62</v>
      </c>
      <c r="D10" s="46">
        <v>5076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5076</v>
      </c>
      <c r="O10" s="47">
        <f t="shared" si="1"/>
        <v>3.5323590814196244</v>
      </c>
      <c r="P10" s="9"/>
    </row>
    <row r="11" spans="1:16" ht="15">
      <c r="A11" s="12"/>
      <c r="B11" s="25">
        <v>315</v>
      </c>
      <c r="C11" s="20" t="s">
        <v>70</v>
      </c>
      <c r="D11" s="46">
        <v>63254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63254</v>
      </c>
      <c r="O11" s="47">
        <f t="shared" si="1"/>
        <v>44.01809324982602</v>
      </c>
      <c r="P11" s="9"/>
    </row>
    <row r="12" spans="1:16" ht="15">
      <c r="A12" s="12"/>
      <c r="B12" s="25">
        <v>316</v>
      </c>
      <c r="C12" s="20" t="s">
        <v>75</v>
      </c>
      <c r="D12" s="46">
        <v>1630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1630</v>
      </c>
      <c r="O12" s="47">
        <f t="shared" si="1"/>
        <v>1.1343075852470426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118445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118445</v>
      </c>
      <c r="O13" s="45">
        <f t="shared" si="1"/>
        <v>82.42519137091162</v>
      </c>
      <c r="P13" s="10"/>
    </row>
    <row r="14" spans="1:16" ht="15">
      <c r="A14" s="12"/>
      <c r="B14" s="25">
        <v>323.1</v>
      </c>
      <c r="C14" s="20" t="s">
        <v>16</v>
      </c>
      <c r="D14" s="46">
        <v>116795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116795</v>
      </c>
      <c r="O14" s="47">
        <f t="shared" si="1"/>
        <v>81.27696590118302</v>
      </c>
      <c r="P14" s="9"/>
    </row>
    <row r="15" spans="1:16" ht="15">
      <c r="A15" s="12"/>
      <c r="B15" s="25">
        <v>329</v>
      </c>
      <c r="C15" s="20" t="s">
        <v>18</v>
      </c>
      <c r="D15" s="46">
        <v>1500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1500</v>
      </c>
      <c r="O15" s="47">
        <f t="shared" si="1"/>
        <v>1.0438413361169103</v>
      </c>
      <c r="P15" s="9"/>
    </row>
    <row r="16" spans="1:16" ht="15">
      <c r="A16" s="12"/>
      <c r="B16" s="25">
        <v>367</v>
      </c>
      <c r="C16" s="20" t="s">
        <v>38</v>
      </c>
      <c r="D16" s="46">
        <v>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</v>
      </c>
      <c r="O16" s="47">
        <f t="shared" si="1"/>
        <v>0.10438413361169102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SUM(D18:D20)</f>
        <v>118786</v>
      </c>
      <c r="E17" s="32">
        <f t="shared" si="5"/>
        <v>0</v>
      </c>
      <c r="F17" s="32">
        <f t="shared" si="5"/>
        <v>0</v>
      </c>
      <c r="G17" s="32">
        <f t="shared" si="5"/>
        <v>8662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127448</v>
      </c>
      <c r="O17" s="45">
        <f t="shared" si="1"/>
        <v>88.69032707028532</v>
      </c>
      <c r="P17" s="10"/>
    </row>
    <row r="18" spans="1:16" ht="15">
      <c r="A18" s="12"/>
      <c r="B18" s="25">
        <v>334.2</v>
      </c>
      <c r="C18" s="20" t="s">
        <v>20</v>
      </c>
      <c r="D18" s="46">
        <v>10455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10455</v>
      </c>
      <c r="O18" s="47">
        <f t="shared" si="1"/>
        <v>7.275574112734864</v>
      </c>
      <c r="P18" s="9"/>
    </row>
    <row r="19" spans="1:16" ht="15">
      <c r="A19" s="12"/>
      <c r="B19" s="25">
        <v>335.12</v>
      </c>
      <c r="C19" s="20" t="s">
        <v>71</v>
      </c>
      <c r="D19" s="46">
        <v>25249</v>
      </c>
      <c r="E19" s="46">
        <v>0</v>
      </c>
      <c r="F19" s="46">
        <v>0</v>
      </c>
      <c r="G19" s="46">
        <v>8662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33911</v>
      </c>
      <c r="O19" s="47">
        <f t="shared" si="1"/>
        <v>23.59846903270703</v>
      </c>
      <c r="P19" s="9"/>
    </row>
    <row r="20" spans="1:16" ht="15">
      <c r="A20" s="12"/>
      <c r="B20" s="25">
        <v>335.18</v>
      </c>
      <c r="C20" s="20" t="s">
        <v>72</v>
      </c>
      <c r="D20" s="46">
        <v>83082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83082</v>
      </c>
      <c r="O20" s="47">
        <f t="shared" si="1"/>
        <v>57.816283924843425</v>
      </c>
      <c r="P20" s="9"/>
    </row>
    <row r="21" spans="1:16" ht="15.75">
      <c r="A21" s="29" t="s">
        <v>30</v>
      </c>
      <c r="B21" s="30"/>
      <c r="C21" s="31"/>
      <c r="D21" s="32">
        <f aca="true" t="shared" si="6" ref="D21:M21">SUM(D22:D23)</f>
        <v>4509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4509</v>
      </c>
      <c r="O21" s="45">
        <f t="shared" si="1"/>
        <v>3.137787056367432</v>
      </c>
      <c r="P21" s="10"/>
    </row>
    <row r="22" spans="1:16" ht="15">
      <c r="A22" s="13"/>
      <c r="B22" s="39">
        <v>351.2</v>
      </c>
      <c r="C22" s="21" t="s">
        <v>35</v>
      </c>
      <c r="D22" s="46">
        <v>2309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2309</v>
      </c>
      <c r="O22" s="47">
        <f t="shared" si="1"/>
        <v>1.6068197633959638</v>
      </c>
      <c r="P22" s="9"/>
    </row>
    <row r="23" spans="1:16" ht="15">
      <c r="A23" s="13"/>
      <c r="B23" s="39">
        <v>359</v>
      </c>
      <c r="C23" s="21" t="s">
        <v>36</v>
      </c>
      <c r="D23" s="46">
        <v>2200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2200</v>
      </c>
      <c r="O23" s="47">
        <f t="shared" si="1"/>
        <v>1.5309672929714684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SUM(D25:D28)</f>
        <v>6193</v>
      </c>
      <c r="E24" s="32">
        <f t="shared" si="7"/>
        <v>0</v>
      </c>
      <c r="F24" s="32">
        <f t="shared" si="7"/>
        <v>0</v>
      </c>
      <c r="G24" s="32">
        <f t="shared" si="7"/>
        <v>482</v>
      </c>
      <c r="H24" s="32">
        <f t="shared" si="7"/>
        <v>0</v>
      </c>
      <c r="I24" s="32">
        <f t="shared" si="7"/>
        <v>859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7534</v>
      </c>
      <c r="O24" s="45">
        <f t="shared" si="1"/>
        <v>5.242867084203201</v>
      </c>
      <c r="P24" s="10"/>
    </row>
    <row r="25" spans="1:16" ht="15">
      <c r="A25" s="12"/>
      <c r="B25" s="25">
        <v>361.1</v>
      </c>
      <c r="C25" s="20" t="s">
        <v>49</v>
      </c>
      <c r="D25" s="46">
        <v>6582</v>
      </c>
      <c r="E25" s="46">
        <v>0</v>
      </c>
      <c r="F25" s="46">
        <v>0</v>
      </c>
      <c r="G25" s="46">
        <v>2403</v>
      </c>
      <c r="H25" s="46">
        <v>0</v>
      </c>
      <c r="I25" s="46">
        <v>998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9983</v>
      </c>
      <c r="O25" s="47">
        <f t="shared" si="1"/>
        <v>6.947112038970077</v>
      </c>
      <c r="P25" s="9"/>
    </row>
    <row r="26" spans="1:16" ht="15">
      <c r="A26" s="12"/>
      <c r="B26" s="25">
        <v>361.3</v>
      </c>
      <c r="C26" s="20" t="s">
        <v>50</v>
      </c>
      <c r="D26" s="46">
        <v>-1396</v>
      </c>
      <c r="E26" s="46">
        <v>0</v>
      </c>
      <c r="F26" s="46">
        <v>0</v>
      </c>
      <c r="G26" s="46">
        <v>-1921</v>
      </c>
      <c r="H26" s="46">
        <v>0</v>
      </c>
      <c r="I26" s="46">
        <v>-139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-3456</v>
      </c>
      <c r="O26" s="47">
        <f t="shared" si="1"/>
        <v>-2.405010438413361</v>
      </c>
      <c r="P26" s="9"/>
    </row>
    <row r="27" spans="1:16" ht="15">
      <c r="A27" s="12"/>
      <c r="B27" s="25">
        <v>366</v>
      </c>
      <c r="C27" s="20" t="s">
        <v>51</v>
      </c>
      <c r="D27" s="46">
        <v>890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890</v>
      </c>
      <c r="O27" s="47">
        <f t="shared" si="1"/>
        <v>0.6193458594293667</v>
      </c>
      <c r="P27" s="9"/>
    </row>
    <row r="28" spans="1:16" ht="15">
      <c r="A28" s="12"/>
      <c r="B28" s="25">
        <v>369.9</v>
      </c>
      <c r="C28" s="20" t="s">
        <v>39</v>
      </c>
      <c r="D28" s="46">
        <v>117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</v>
      </c>
      <c r="O28" s="47">
        <f t="shared" si="1"/>
        <v>0.081419624217119</v>
      </c>
      <c r="P28" s="9"/>
    </row>
    <row r="29" spans="1:16" ht="15.75">
      <c r="A29" s="29" t="s">
        <v>52</v>
      </c>
      <c r="B29" s="30"/>
      <c r="C29" s="31"/>
      <c r="D29" s="32">
        <f aca="true" t="shared" si="8" ref="D29:M29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33673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33673</v>
      </c>
      <c r="O29" s="45">
        <f t="shared" si="1"/>
        <v>23.43284620737648</v>
      </c>
      <c r="P29" s="9"/>
    </row>
    <row r="30" spans="1:16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33673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33673</v>
      </c>
      <c r="O30" s="47">
        <f t="shared" si="1"/>
        <v>23.43284620737648</v>
      </c>
      <c r="P30" s="9"/>
    </row>
    <row r="31" spans="1:119" ht="16.5" thickBot="1">
      <c r="A31" s="14" t="s">
        <v>33</v>
      </c>
      <c r="B31" s="23"/>
      <c r="C31" s="22"/>
      <c r="D31" s="15">
        <f>SUM(D5,D13,D17,D21,D24,D29)</f>
        <v>1068765</v>
      </c>
      <c r="E31" s="15">
        <f aca="true" t="shared" si="9" ref="E31:M31">SUM(E5,E13,E17,E21,E24,E29)</f>
        <v>0</v>
      </c>
      <c r="F31" s="15">
        <f t="shared" si="9"/>
        <v>0</v>
      </c>
      <c r="G31" s="15">
        <f t="shared" si="9"/>
        <v>179399</v>
      </c>
      <c r="H31" s="15">
        <f t="shared" si="9"/>
        <v>0</v>
      </c>
      <c r="I31" s="15">
        <f t="shared" si="9"/>
        <v>94413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1342577</v>
      </c>
      <c r="O31" s="38">
        <f t="shared" si="1"/>
        <v>934.2915796798886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76</v>
      </c>
      <c r="M33" s="48"/>
      <c r="N33" s="48"/>
      <c r="O33" s="43">
        <v>1437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777351</v>
      </c>
      <c r="E5" s="27">
        <f t="shared" si="0"/>
        <v>0</v>
      </c>
      <c r="F5" s="27">
        <f t="shared" si="0"/>
        <v>0</v>
      </c>
      <c r="G5" s="27">
        <f t="shared" si="0"/>
        <v>127977</v>
      </c>
      <c r="H5" s="27">
        <f t="shared" si="0"/>
        <v>0</v>
      </c>
      <c r="I5" s="27">
        <f t="shared" si="0"/>
        <v>92882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998210</v>
      </c>
      <c r="O5" s="33">
        <f aca="true" t="shared" si="2" ref="O5:O31">(N5/O$33)</f>
        <v>692.7203331020125</v>
      </c>
      <c r="P5" s="6"/>
    </row>
    <row r="6" spans="1:16" ht="15">
      <c r="A6" s="12"/>
      <c r="B6" s="25">
        <v>311</v>
      </c>
      <c r="C6" s="20" t="s">
        <v>1</v>
      </c>
      <c r="D6" s="46">
        <v>584887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584887</v>
      </c>
      <c r="O6" s="47">
        <f t="shared" si="2"/>
        <v>405.88965995836224</v>
      </c>
      <c r="P6" s="9"/>
    </row>
    <row r="7" spans="1:16" ht="15">
      <c r="A7" s="12"/>
      <c r="B7" s="25">
        <v>312.1</v>
      </c>
      <c r="C7" s="20" t="s">
        <v>9</v>
      </c>
      <c r="D7" s="46">
        <v>20718</v>
      </c>
      <c r="E7" s="46">
        <v>0</v>
      </c>
      <c r="F7" s="46">
        <v>0</v>
      </c>
      <c r="G7" s="46">
        <v>0</v>
      </c>
      <c r="H7" s="46">
        <v>0</v>
      </c>
      <c r="I7" s="46">
        <v>92882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113600</v>
      </c>
      <c r="O7" s="47">
        <f t="shared" si="2"/>
        <v>78.83414295628036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127977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127977</v>
      </c>
      <c r="O8" s="47">
        <f t="shared" si="2"/>
        <v>88.81124219292158</v>
      </c>
      <c r="P8" s="9"/>
    </row>
    <row r="9" spans="1:16" ht="15">
      <c r="A9" s="12"/>
      <c r="B9" s="25">
        <v>314.1</v>
      </c>
      <c r="C9" s="20" t="s">
        <v>11</v>
      </c>
      <c r="D9" s="46">
        <v>100119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100119</v>
      </c>
      <c r="O9" s="47">
        <f t="shared" si="2"/>
        <v>69.47883414295627</v>
      </c>
      <c r="P9" s="9"/>
    </row>
    <row r="10" spans="1:16" ht="15">
      <c r="A10" s="12"/>
      <c r="B10" s="25">
        <v>314.4</v>
      </c>
      <c r="C10" s="20" t="s">
        <v>12</v>
      </c>
      <c r="D10" s="46">
        <v>4075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4075</v>
      </c>
      <c r="O10" s="47">
        <f t="shared" si="2"/>
        <v>2.8278972935461484</v>
      </c>
      <c r="P10" s="9"/>
    </row>
    <row r="11" spans="1:16" ht="15">
      <c r="A11" s="12"/>
      <c r="B11" s="25">
        <v>315</v>
      </c>
      <c r="C11" s="20" t="s">
        <v>70</v>
      </c>
      <c r="D11" s="46">
        <v>67552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67552</v>
      </c>
      <c r="O11" s="47">
        <f t="shared" si="2"/>
        <v>46.87855655794587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115326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115326</v>
      </c>
      <c r="O12" s="45">
        <f t="shared" si="2"/>
        <v>80.03192227619708</v>
      </c>
      <c r="P12" s="10"/>
    </row>
    <row r="13" spans="1:16" ht="15">
      <c r="A13" s="12"/>
      <c r="B13" s="25">
        <v>323.1</v>
      </c>
      <c r="C13" s="20" t="s">
        <v>16</v>
      </c>
      <c r="D13" s="46">
        <v>109406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109406</v>
      </c>
      <c r="O13" s="47">
        <f t="shared" si="2"/>
        <v>75.92366412213741</v>
      </c>
      <c r="P13" s="9"/>
    </row>
    <row r="14" spans="1:16" ht="15">
      <c r="A14" s="12"/>
      <c r="B14" s="25">
        <v>329</v>
      </c>
      <c r="C14" s="20" t="s">
        <v>18</v>
      </c>
      <c r="D14" s="46">
        <v>5710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5710</v>
      </c>
      <c r="O14" s="47">
        <f t="shared" si="2"/>
        <v>3.9625260235947257</v>
      </c>
      <c r="P14" s="9"/>
    </row>
    <row r="15" spans="1:16" ht="15">
      <c r="A15" s="12"/>
      <c r="B15" s="25">
        <v>367</v>
      </c>
      <c r="C15" s="20" t="s">
        <v>38</v>
      </c>
      <c r="D15" s="46">
        <v>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210</v>
      </c>
      <c r="O15" s="47">
        <f t="shared" si="2"/>
        <v>0.1457321304649549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SUM(D17:D19)</f>
        <v>113188</v>
      </c>
      <c r="E16" s="32">
        <f t="shared" si="4"/>
        <v>0</v>
      </c>
      <c r="F16" s="32">
        <f t="shared" si="4"/>
        <v>0</v>
      </c>
      <c r="G16" s="32">
        <f t="shared" si="4"/>
        <v>8789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121977</v>
      </c>
      <c r="O16" s="45">
        <f t="shared" si="2"/>
        <v>84.64746703678001</v>
      </c>
      <c r="P16" s="10"/>
    </row>
    <row r="17" spans="1:16" ht="15">
      <c r="A17" s="12"/>
      <c r="B17" s="25">
        <v>334.2</v>
      </c>
      <c r="C17" s="20" t="s">
        <v>20</v>
      </c>
      <c r="D17" s="46">
        <v>9698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9698</v>
      </c>
      <c r="O17" s="47">
        <f t="shared" si="2"/>
        <v>6.730048577376822</v>
      </c>
      <c r="P17" s="9"/>
    </row>
    <row r="18" spans="1:16" ht="15">
      <c r="A18" s="12"/>
      <c r="B18" s="25">
        <v>335.12</v>
      </c>
      <c r="C18" s="20" t="s">
        <v>71</v>
      </c>
      <c r="D18" s="46">
        <v>24847</v>
      </c>
      <c r="E18" s="46">
        <v>0</v>
      </c>
      <c r="F18" s="46">
        <v>0</v>
      </c>
      <c r="G18" s="46">
        <v>8789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33636</v>
      </c>
      <c r="O18" s="47">
        <f t="shared" si="2"/>
        <v>23.342123525329633</v>
      </c>
      <c r="P18" s="9"/>
    </row>
    <row r="19" spans="1:16" ht="15">
      <c r="A19" s="12"/>
      <c r="B19" s="25">
        <v>335.18</v>
      </c>
      <c r="C19" s="20" t="s">
        <v>72</v>
      </c>
      <c r="D19" s="46">
        <v>78643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78643</v>
      </c>
      <c r="O19" s="47">
        <f t="shared" si="2"/>
        <v>54.57529493407356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SUM(D21:D22)</f>
        <v>4517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4517</v>
      </c>
      <c r="O20" s="45">
        <f t="shared" si="2"/>
        <v>3.1346287300485773</v>
      </c>
      <c r="P20" s="10"/>
    </row>
    <row r="21" spans="1:16" ht="15">
      <c r="A21" s="13"/>
      <c r="B21" s="39">
        <v>351.2</v>
      </c>
      <c r="C21" s="21" t="s">
        <v>35</v>
      </c>
      <c r="D21" s="46">
        <v>2266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2266</v>
      </c>
      <c r="O21" s="47">
        <f t="shared" si="2"/>
        <v>1.5725190839694656</v>
      </c>
      <c r="P21" s="9"/>
    </row>
    <row r="22" spans="1:16" ht="15">
      <c r="A22" s="13"/>
      <c r="B22" s="39">
        <v>359</v>
      </c>
      <c r="C22" s="21" t="s">
        <v>36</v>
      </c>
      <c r="D22" s="46">
        <v>2251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2251</v>
      </c>
      <c r="O22" s="47">
        <f t="shared" si="2"/>
        <v>1.5621096460791117</v>
      </c>
      <c r="P22" s="9"/>
    </row>
    <row r="23" spans="1:16" ht="15.75">
      <c r="A23" s="29" t="s">
        <v>2</v>
      </c>
      <c r="B23" s="30"/>
      <c r="C23" s="31"/>
      <c r="D23" s="32">
        <f aca="true" t="shared" si="6" ref="D23:M23">SUM(D24:D28)</f>
        <v>8822</v>
      </c>
      <c r="E23" s="32">
        <f t="shared" si="6"/>
        <v>0</v>
      </c>
      <c r="F23" s="32">
        <f t="shared" si="6"/>
        <v>0</v>
      </c>
      <c r="G23" s="32">
        <f t="shared" si="6"/>
        <v>2978</v>
      </c>
      <c r="H23" s="32">
        <f t="shared" si="6"/>
        <v>0</v>
      </c>
      <c r="I23" s="32">
        <f t="shared" si="6"/>
        <v>379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12179</v>
      </c>
      <c r="O23" s="45">
        <f t="shared" si="2"/>
        <v>8.45176960444136</v>
      </c>
      <c r="P23" s="10"/>
    </row>
    <row r="24" spans="1:16" ht="15">
      <c r="A24" s="12"/>
      <c r="B24" s="25">
        <v>361.1</v>
      </c>
      <c r="C24" s="20" t="s">
        <v>49</v>
      </c>
      <c r="D24" s="46">
        <v>4317</v>
      </c>
      <c r="E24" s="46">
        <v>0</v>
      </c>
      <c r="F24" s="46">
        <v>0</v>
      </c>
      <c r="G24" s="46">
        <v>435</v>
      </c>
      <c r="H24" s="46">
        <v>0</v>
      </c>
      <c r="I24" s="46">
        <v>195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4947</v>
      </c>
      <c r="O24" s="47">
        <f t="shared" si="2"/>
        <v>3.433032616238723</v>
      </c>
      <c r="P24" s="9"/>
    </row>
    <row r="25" spans="1:16" ht="15">
      <c r="A25" s="12"/>
      <c r="B25" s="25">
        <v>361.2</v>
      </c>
      <c r="C25" s="20" t="s">
        <v>37</v>
      </c>
      <c r="D25" s="46">
        <v>1312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1312</v>
      </c>
      <c r="O25" s="47">
        <f t="shared" si="2"/>
        <v>0.9104788341429563</v>
      </c>
      <c r="P25" s="9"/>
    </row>
    <row r="26" spans="1:16" ht="15">
      <c r="A26" s="12"/>
      <c r="B26" s="25">
        <v>361.3</v>
      </c>
      <c r="C26" s="20" t="s">
        <v>50</v>
      </c>
      <c r="D26" s="46">
        <v>1848</v>
      </c>
      <c r="E26" s="46">
        <v>0</v>
      </c>
      <c r="F26" s="46">
        <v>0</v>
      </c>
      <c r="G26" s="46">
        <v>2543</v>
      </c>
      <c r="H26" s="46">
        <v>0</v>
      </c>
      <c r="I26" s="46">
        <v>184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4575</v>
      </c>
      <c r="O26" s="47">
        <f t="shared" si="2"/>
        <v>3.174878556557946</v>
      </c>
      <c r="P26" s="9"/>
    </row>
    <row r="27" spans="1:16" ht="15">
      <c r="A27" s="12"/>
      <c r="B27" s="25">
        <v>366</v>
      </c>
      <c r="C27" s="20" t="s">
        <v>51</v>
      </c>
      <c r="D27" s="46">
        <v>430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430</v>
      </c>
      <c r="O27" s="47">
        <f t="shared" si="2"/>
        <v>0.29840388619014574</v>
      </c>
      <c r="P27" s="9"/>
    </row>
    <row r="28" spans="1:16" ht="15">
      <c r="A28" s="12"/>
      <c r="B28" s="25">
        <v>369.9</v>
      </c>
      <c r="C28" s="20" t="s">
        <v>39</v>
      </c>
      <c r="D28" s="46">
        <v>915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915</v>
      </c>
      <c r="O28" s="47">
        <f t="shared" si="2"/>
        <v>0.6349757113115891</v>
      </c>
      <c r="P28" s="9"/>
    </row>
    <row r="29" spans="1:16" ht="15.75">
      <c r="A29" s="29" t="s">
        <v>52</v>
      </c>
      <c r="B29" s="30"/>
      <c r="C29" s="31"/>
      <c r="D29" s="32">
        <f aca="true" t="shared" si="7" ref="D29:M29">SUM(D30:D30)</f>
        <v>0</v>
      </c>
      <c r="E29" s="32">
        <f t="shared" si="7"/>
        <v>0</v>
      </c>
      <c r="F29" s="32">
        <f t="shared" si="7"/>
        <v>0</v>
      </c>
      <c r="G29" s="32">
        <f t="shared" si="7"/>
        <v>17849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17849</v>
      </c>
      <c r="O29" s="45">
        <f t="shared" si="2"/>
        <v>12.386537126995142</v>
      </c>
      <c r="P29" s="9"/>
    </row>
    <row r="30" spans="1:16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17849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17849</v>
      </c>
      <c r="O30" s="47">
        <f t="shared" si="2"/>
        <v>12.386537126995142</v>
      </c>
      <c r="P30" s="9"/>
    </row>
    <row r="31" spans="1:119" ht="16.5" thickBot="1">
      <c r="A31" s="14" t="s">
        <v>33</v>
      </c>
      <c r="B31" s="23"/>
      <c r="C31" s="22"/>
      <c r="D31" s="15">
        <f>SUM(D5,D12,D16,D20,D23,D29)</f>
        <v>1019204</v>
      </c>
      <c r="E31" s="15">
        <f aca="true" t="shared" si="8" ref="E31:M31">SUM(E5,E12,E16,E20,E23,E29)</f>
        <v>0</v>
      </c>
      <c r="F31" s="15">
        <f t="shared" si="8"/>
        <v>0</v>
      </c>
      <c r="G31" s="15">
        <f t="shared" si="8"/>
        <v>157593</v>
      </c>
      <c r="H31" s="15">
        <f t="shared" si="8"/>
        <v>0</v>
      </c>
      <c r="I31" s="15">
        <f t="shared" si="8"/>
        <v>93261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1270058</v>
      </c>
      <c r="O31" s="38">
        <f t="shared" si="2"/>
        <v>881.3726578764747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73</v>
      </c>
      <c r="M33" s="48"/>
      <c r="N33" s="48"/>
      <c r="O33" s="43">
        <v>1441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2022-03-23T20:38:30Z</cp:lastPrinted>
  <dcterms:created xsi:type="dcterms:W3CDTF">2000-08-31T21:26:31Z</dcterms:created>
  <dcterms:modified xsi:type="dcterms:W3CDTF">2022-03-23T20:38:36Z</dcterms:modified>
  <cp:category/>
  <cp:version/>
  <cp:contentType/>
  <cp:contentStatus/>
</cp:coreProperties>
</file>