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0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2007" sheetId="14" r:id="rId14"/>
  </sheets>
  <definedNames>
    <definedName name="_xlnm.Print_Area" localSheetId="13">'2007'!$A$1:$O$21</definedName>
    <definedName name="_xlnm.Print_Area" localSheetId="12">'2008'!$A$1:$O$21</definedName>
    <definedName name="_xlnm.Print_Area" localSheetId="11">'2009'!$A$1:$O$21</definedName>
    <definedName name="_xlnm.Print_Area" localSheetId="10">'2010'!$A$1:$O$18</definedName>
    <definedName name="_xlnm.Print_Area" localSheetId="9">'2011'!$A$1:$O$17</definedName>
    <definedName name="_xlnm.Print_Area" localSheetId="8">'2012'!$A$1:$O$17</definedName>
    <definedName name="_xlnm.Print_Area" localSheetId="7">'2013'!$A$1:$O$18</definedName>
    <definedName name="_xlnm.Print_Area" localSheetId="6">'2014'!$A$1:$O$14</definedName>
    <definedName name="_xlnm.Print_Area" localSheetId="5">'2015'!$A$1:$O$14</definedName>
    <definedName name="_xlnm.Print_Area" localSheetId="4">'2016'!$A$1:$O$14</definedName>
    <definedName name="_xlnm.Print_Area" localSheetId="3">'2017'!$A$1:$O$14</definedName>
    <definedName name="_xlnm.Print_Area" localSheetId="2">'2018'!$A$1:$O$14</definedName>
    <definedName name="_xlnm.Print_Area" localSheetId="1">'2019'!$A$1:$O$14</definedName>
    <definedName name="_xlnm.Print_Area" localSheetId="0">'2020'!$A$1:$O$12</definedName>
    <definedName name="_xlnm.Print_Titles" localSheetId="13">'2007'!$1:$4</definedName>
    <definedName name="_xlnm.Print_Titles" localSheetId="12">'2008'!$1:$4</definedName>
    <definedName name="_xlnm.Print_Titles" localSheetId="11">'2009'!$1:$4</definedName>
    <definedName name="_xlnm.Print_Titles" localSheetId="10">'2010'!$1:$4</definedName>
    <definedName name="_xlnm.Print_Titles" localSheetId="9">'2011'!$1:$4</definedName>
    <definedName name="_xlnm.Print_Titles" localSheetId="8">'2012'!$1:$4</definedName>
    <definedName name="_xlnm.Print_Titles" localSheetId="7">'2013'!$1:$4</definedName>
    <definedName name="_xlnm.Print_Titles" localSheetId="6">'2014'!$1:$4</definedName>
    <definedName name="_xlnm.Print_Titles" localSheetId="5">'2015'!$1:$4</definedName>
    <definedName name="_xlnm.Print_Titles" localSheetId="4">'2016'!$1:$4</definedName>
    <definedName name="_xlnm.Print_Titles" localSheetId="3">'2017'!$1:$4</definedName>
    <definedName name="_xlnm.Print_Titles" localSheetId="2">'2018'!$1:$4</definedName>
    <definedName name="_xlnm.Print_Titles" localSheetId="1">'2019'!$1:$4</definedName>
    <definedName name="_xlnm.Print_Titles" localSheetId="0">'2020'!$1:$4</definedName>
  </definedNames>
  <calcPr fullCalcOnLoad="1"/>
</workbook>
</file>

<file path=xl/sharedStrings.xml><?xml version="1.0" encoding="utf-8"?>
<sst xmlns="http://schemas.openxmlformats.org/spreadsheetml/2006/main" count="397" uniqueCount="64">
  <si>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</si>
  <si>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</si>
  <si>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</si>
  <si>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</si>
  <si>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</si>
  <si>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</si>
  <si>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</si>
  <si>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</si>
  <si>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</si>
  <si>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</si>
  <si>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</si>
  <si>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</si>
  <si>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</si>
  <si>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</si>
  <si>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</si>
  <si>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</si>
  <si>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</si>
  <si>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</si>
  <si>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</si>
  <si>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</si>
  <si>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</si>
  <si>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</si>
  <si>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</si>
  <si>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Other General Government Services</t>
  </si>
  <si>
    <t>Physical Environment</t>
  </si>
  <si>
    <t>Garbage / Solid Waste Control Services</t>
  </si>
  <si>
    <t>Transportation</t>
  </si>
  <si>
    <t>Road and Street Facilities</t>
  </si>
  <si>
    <t>Culture / Recreation</t>
  </si>
  <si>
    <t>Parks and Recreation</t>
  </si>
  <si>
    <t>2009 Municipal Population:</t>
  </si>
  <si>
    <t>Raiford Expenditures Reported by Account Code and Fund Type</t>
  </si>
  <si>
    <t>Local Fiscal Year Ended September 30, 2010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</si>
  <si>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</si>
  <si>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</si>
  <si>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</si>
  <si>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</si>
  <si>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</si>
  <si>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</si>
  <si>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</si>
  <si>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</si>
  <si>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</si>
  <si>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Other Physical Environment</t>
  </si>
  <si>
    <t>Other Uses and Non-Operating</t>
  </si>
  <si>
    <t>Inter-Fund Group Transfers Out</t>
  </si>
  <si>
    <t>2013 Municipal Population:</t>
  </si>
  <si>
    <t>Local Fiscal Year Ended September 30, 2014</t>
  </si>
  <si>
    <t>Other General Government</t>
  </si>
  <si>
    <t>2014 Municipal Population:</t>
  </si>
  <si>
    <t>Local Fiscal Year Ended September 30, 2007</t>
  </si>
  <si>
    <t>Comprehensive Planning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</si>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</sst>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2"/>
  <sheetViews>
    <sheetView tabSelected="1"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SUM(D6:D7)</f>
        <v>65393</v>
      </c>
      <c r="E5" s="24">
        <f>SUM(E6:E7)</f>
        <v>0</v>
      </c>
      <c r="F5" s="24">
        <f>SUM(F6:F7)</f>
        <v>0</v>
      </c>
      <c r="G5" s="24">
        <f>SUM(G6:G7)</f>
        <v>0</v>
      </c>
      <c r="H5" s="24">
        <f>SUM(H6:H7)</f>
        <v>0</v>
      </c>
      <c r="I5" s="24">
        <f>SUM(I6:I7)</f>
        <v>0</v>
      </c>
      <c r="J5" s="24">
        <f>SUM(J6:J7)</f>
        <v>0</v>
      </c>
      <c r="K5" s="24">
        <f>SUM(K6:K7)</f>
        <v>0</v>
      </c>
      <c r="L5" s="24">
        <f>SUM(L6:L7)</f>
        <v>0</v>
      </c>
      <c r="M5" s="24">
        <f>SUM(M6:M7)</f>
        <v>0</v>
      </c>
      <c r="N5" s="25">
        <f>SUM(D5:M5)</f>
        <v>65393</v>
      </c>
      <c r="O5" s="30">
        <f>(N5/O$10)</f>
        <v>270.2190082644628</v>
      </c>
      <c r="P5" s="6"/>
    </row>
    <row r="6" spans="1:16" ht="15">
      <c r="A6" s="12"/>
      <c r="B6" s="42">
        <v>511</v>
      </c>
      <c r="C6" s="19" t="s">
        <v>19</v>
      </c>
      <c r="D6" s="43">
        <v>26242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26242</v>
      </c>
      <c r="O6" s="44">
        <f>(N6/O$10)</f>
        <v>108.43801652892562</v>
      </c>
      <c r="P6" s="9"/>
    </row>
    <row r="7" spans="1:16" ht="15.75" thickBot="1">
      <c r="A7" s="12"/>
      <c r="B7" s="42">
        <v>519</v>
      </c>
      <c r="C7" s="19" t="s">
        <v>47</v>
      </c>
      <c r="D7" s="43">
        <v>39151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>SUM(D7:M7)</f>
        <v>39151</v>
      </c>
      <c r="O7" s="44">
        <f>(N7/O$10)</f>
        <v>161.78099173553719</v>
      </c>
      <c r="P7" s="9"/>
    </row>
    <row r="8" spans="1:119" ht="16.5" thickBot="1">
      <c r="A8" s="13" t="s">
        <v>10</v>
      </c>
      <c r="B8" s="21"/>
      <c r="C8" s="20"/>
      <c r="D8" s="14">
        <f>SUM(D5)</f>
        <v>65393</v>
      </c>
      <c r="E8" s="14">
        <f aca="true" t="shared" si="0" ref="E8:M8">SUM(E5)</f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0</v>
      </c>
      <c r="M8" s="14">
        <f t="shared" si="0"/>
        <v>0</v>
      </c>
      <c r="N8" s="14">
        <f>SUM(D8:M8)</f>
        <v>65393</v>
      </c>
      <c r="O8" s="35">
        <f>(N8/O$10)</f>
        <v>270.2190082644628</v>
      </c>
      <c r="P8" s="6"/>
      <c r="Q8" s="2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</row>
    <row r="9" spans="1:15" ht="15">
      <c r="A9" s="15"/>
      <c r="B9" s="17"/>
      <c r="C9" s="17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8"/>
    </row>
    <row r="10" spans="1:15" ht="15">
      <c r="A10" s="36"/>
      <c r="B10" s="37"/>
      <c r="C10" s="37"/>
      <c r="D10" s="38"/>
      <c r="E10" s="38"/>
      <c r="F10" s="38"/>
      <c r="G10" s="38"/>
      <c r="H10" s="38"/>
      <c r="I10" s="38"/>
      <c r="J10" s="38"/>
      <c r="K10" s="38"/>
      <c r="L10" s="90" t="s">
        <v>63</v>
      </c>
      <c r="M10" s="90"/>
      <c r="N10" s="90"/>
      <c r="O10" s="39">
        <v>242</v>
      </c>
    </row>
    <row r="11" spans="1:15" ht="15">
      <c r="A11" s="91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3"/>
    </row>
    <row r="12" spans="1:15" ht="15.75" customHeight="1" thickBot="1">
      <c r="A12" s="94" t="s">
        <v>36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6"/>
    </row>
  </sheetData>
  <sheetProtection/>
  <mergeCells count="10">
    <mergeCell ref="L10:N10"/>
    <mergeCell ref="A11:O11"/>
    <mergeCell ref="A12:O1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37063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3">SUM(D5:M5)</f>
        <v>37063</v>
      </c>
      <c r="O5" s="30">
        <f aca="true" t="shared" si="2" ref="O5:O13">(N5/O$15)</f>
        <v>145.34509803921569</v>
      </c>
      <c r="P5" s="6"/>
    </row>
    <row r="6" spans="1:16" ht="15">
      <c r="A6" s="12"/>
      <c r="B6" s="42">
        <v>511</v>
      </c>
      <c r="C6" s="19" t="s">
        <v>19</v>
      </c>
      <c r="D6" s="43">
        <v>18287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18287</v>
      </c>
      <c r="O6" s="44">
        <f t="shared" si="2"/>
        <v>71.71372549019608</v>
      </c>
      <c r="P6" s="9"/>
    </row>
    <row r="7" spans="1:16" ht="15">
      <c r="A7" s="12"/>
      <c r="B7" s="42">
        <v>513</v>
      </c>
      <c r="C7" s="19" t="s">
        <v>21</v>
      </c>
      <c r="D7" s="43">
        <v>18026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18026</v>
      </c>
      <c r="O7" s="44">
        <f t="shared" si="2"/>
        <v>70.69019607843137</v>
      </c>
      <c r="P7" s="9"/>
    </row>
    <row r="8" spans="1:16" ht="15">
      <c r="A8" s="12"/>
      <c r="B8" s="42">
        <v>514</v>
      </c>
      <c r="C8" s="19" t="s">
        <v>22</v>
      </c>
      <c r="D8" s="43">
        <v>750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750</v>
      </c>
      <c r="O8" s="44">
        <f t="shared" si="2"/>
        <v>2.9411764705882355</v>
      </c>
      <c r="P8" s="9"/>
    </row>
    <row r="9" spans="1:16" ht="15.75">
      <c r="A9" s="26" t="s">
        <v>26</v>
      </c>
      <c r="B9" s="27"/>
      <c r="C9" s="28"/>
      <c r="D9" s="29">
        <f aca="true" t="shared" si="3" ref="D9:M9">SUM(D10:D10)</f>
        <v>9447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29">
        <f t="shared" si="1"/>
        <v>9447</v>
      </c>
      <c r="O9" s="41">
        <f t="shared" si="2"/>
        <v>37.04705882352941</v>
      </c>
      <c r="P9" s="10"/>
    </row>
    <row r="10" spans="1:16" ht="15">
      <c r="A10" s="12"/>
      <c r="B10" s="42">
        <v>541</v>
      </c>
      <c r="C10" s="19" t="s">
        <v>27</v>
      </c>
      <c r="D10" s="43">
        <v>9447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9447</v>
      </c>
      <c r="O10" s="44">
        <f t="shared" si="2"/>
        <v>37.04705882352941</v>
      </c>
      <c r="P10" s="9"/>
    </row>
    <row r="11" spans="1:16" ht="15.75">
      <c r="A11" s="26" t="s">
        <v>28</v>
      </c>
      <c r="B11" s="27"/>
      <c r="C11" s="28"/>
      <c r="D11" s="29">
        <f aca="true" t="shared" si="4" ref="D11:M11">SUM(D12:D12)</f>
        <v>9623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9623</v>
      </c>
      <c r="O11" s="41">
        <f t="shared" si="2"/>
        <v>37.73725490196078</v>
      </c>
      <c r="P11" s="9"/>
    </row>
    <row r="12" spans="1:16" ht="15.75" thickBot="1">
      <c r="A12" s="12"/>
      <c r="B12" s="42">
        <v>572</v>
      </c>
      <c r="C12" s="19" t="s">
        <v>29</v>
      </c>
      <c r="D12" s="43">
        <v>9623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9623</v>
      </c>
      <c r="O12" s="44">
        <f t="shared" si="2"/>
        <v>37.73725490196078</v>
      </c>
      <c r="P12" s="9"/>
    </row>
    <row r="13" spans="1:119" ht="16.5" thickBot="1">
      <c r="A13" s="13" t="s">
        <v>10</v>
      </c>
      <c r="B13" s="21"/>
      <c r="C13" s="20"/>
      <c r="D13" s="14">
        <f>SUM(D5,D9,D11)</f>
        <v>56133</v>
      </c>
      <c r="E13" s="14">
        <f aca="true" t="shared" si="5" ref="E13:M13">SUM(E5,E9,E11)</f>
        <v>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0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56133</v>
      </c>
      <c r="O13" s="35">
        <f t="shared" si="2"/>
        <v>220.12941176470588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35</v>
      </c>
      <c r="M15" s="90"/>
      <c r="N15" s="90"/>
      <c r="O15" s="39">
        <v>255</v>
      </c>
    </row>
    <row r="16" spans="1:15" ht="1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36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34448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4">SUM(D5:M5)</f>
        <v>34448</v>
      </c>
      <c r="O5" s="30">
        <f aca="true" t="shared" si="2" ref="O5:O14">(N5/O$16)</f>
        <v>135.09019607843138</v>
      </c>
      <c r="P5" s="6"/>
    </row>
    <row r="6" spans="1:16" ht="15">
      <c r="A6" s="12"/>
      <c r="B6" s="42">
        <v>511</v>
      </c>
      <c r="C6" s="19" t="s">
        <v>19</v>
      </c>
      <c r="D6" s="43">
        <v>19108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19108</v>
      </c>
      <c r="O6" s="44">
        <f t="shared" si="2"/>
        <v>74.93333333333334</v>
      </c>
      <c r="P6" s="9"/>
    </row>
    <row r="7" spans="1:16" ht="15">
      <c r="A7" s="12"/>
      <c r="B7" s="42">
        <v>512</v>
      </c>
      <c r="C7" s="19" t="s">
        <v>20</v>
      </c>
      <c r="D7" s="43">
        <v>4521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4521</v>
      </c>
      <c r="O7" s="44">
        <f t="shared" si="2"/>
        <v>17.729411764705883</v>
      </c>
      <c r="P7" s="9"/>
    </row>
    <row r="8" spans="1:16" ht="15">
      <c r="A8" s="12"/>
      <c r="B8" s="42">
        <v>513</v>
      </c>
      <c r="C8" s="19" t="s">
        <v>21</v>
      </c>
      <c r="D8" s="43">
        <v>10219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10219</v>
      </c>
      <c r="O8" s="44">
        <f t="shared" si="2"/>
        <v>40.07450980392157</v>
      </c>
      <c r="P8" s="9"/>
    </row>
    <row r="9" spans="1:16" ht="15">
      <c r="A9" s="12"/>
      <c r="B9" s="42">
        <v>514</v>
      </c>
      <c r="C9" s="19" t="s">
        <v>22</v>
      </c>
      <c r="D9" s="43">
        <v>600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600</v>
      </c>
      <c r="O9" s="44">
        <f t="shared" si="2"/>
        <v>2.3529411764705883</v>
      </c>
      <c r="P9" s="9"/>
    </row>
    <row r="10" spans="1:16" ht="15.75">
      <c r="A10" s="26" t="s">
        <v>26</v>
      </c>
      <c r="B10" s="27"/>
      <c r="C10" s="28"/>
      <c r="D10" s="29">
        <f aca="true" t="shared" si="3" ref="D10:M10">SUM(D11:D11)</f>
        <v>8552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1"/>
        <v>8552</v>
      </c>
      <c r="O10" s="41">
        <f t="shared" si="2"/>
        <v>33.537254901960786</v>
      </c>
      <c r="P10" s="10"/>
    </row>
    <row r="11" spans="1:16" ht="15">
      <c r="A11" s="12"/>
      <c r="B11" s="42">
        <v>541</v>
      </c>
      <c r="C11" s="19" t="s">
        <v>27</v>
      </c>
      <c r="D11" s="43">
        <v>8552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8552</v>
      </c>
      <c r="O11" s="44">
        <f t="shared" si="2"/>
        <v>33.537254901960786</v>
      </c>
      <c r="P11" s="9"/>
    </row>
    <row r="12" spans="1:16" ht="15.75">
      <c r="A12" s="26" t="s">
        <v>28</v>
      </c>
      <c r="B12" s="27"/>
      <c r="C12" s="28"/>
      <c r="D12" s="29">
        <f aca="true" t="shared" si="4" ref="D12:M12">SUM(D13:D13)</f>
        <v>7800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7800</v>
      </c>
      <c r="O12" s="41">
        <f t="shared" si="2"/>
        <v>30.58823529411765</v>
      </c>
      <c r="P12" s="9"/>
    </row>
    <row r="13" spans="1:16" ht="15.75" thickBot="1">
      <c r="A13" s="12"/>
      <c r="B13" s="42">
        <v>572</v>
      </c>
      <c r="C13" s="19" t="s">
        <v>29</v>
      </c>
      <c r="D13" s="43">
        <v>7800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7800</v>
      </c>
      <c r="O13" s="44">
        <f t="shared" si="2"/>
        <v>30.58823529411765</v>
      </c>
      <c r="P13" s="9"/>
    </row>
    <row r="14" spans="1:119" ht="16.5" thickBot="1">
      <c r="A14" s="13" t="s">
        <v>10</v>
      </c>
      <c r="B14" s="21"/>
      <c r="C14" s="20"/>
      <c r="D14" s="14">
        <f>SUM(D5,D10,D12)</f>
        <v>50800</v>
      </c>
      <c r="E14" s="14">
        <f aca="true" t="shared" si="5" ref="E14:M14">SUM(E5,E10,E12)</f>
        <v>0</v>
      </c>
      <c r="F14" s="14">
        <f t="shared" si="5"/>
        <v>0</v>
      </c>
      <c r="G14" s="14">
        <f t="shared" si="5"/>
        <v>0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1"/>
        <v>50800</v>
      </c>
      <c r="O14" s="35">
        <f t="shared" si="2"/>
        <v>199.2156862745098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5" ht="15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5" ht="15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33</v>
      </c>
      <c r="M16" s="90"/>
      <c r="N16" s="90"/>
      <c r="O16" s="39">
        <v>255</v>
      </c>
    </row>
    <row r="17" spans="1:15" ht="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thickBot="1">
      <c r="A18" s="94" t="s">
        <v>36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sheetProtection/>
  <mergeCells count="10">
    <mergeCell ref="A18:O18"/>
    <mergeCell ref="L16:N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37694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37694</v>
      </c>
      <c r="O5" s="30">
        <f aca="true" t="shared" si="2" ref="O5:O17">(N5/O$19)</f>
        <v>142.24150943396228</v>
      </c>
      <c r="P5" s="6"/>
    </row>
    <row r="6" spans="1:16" ht="15">
      <c r="A6" s="12"/>
      <c r="B6" s="42">
        <v>511</v>
      </c>
      <c r="C6" s="19" t="s">
        <v>19</v>
      </c>
      <c r="D6" s="43">
        <v>18991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18991</v>
      </c>
      <c r="O6" s="44">
        <f t="shared" si="2"/>
        <v>71.66415094339622</v>
      </c>
      <c r="P6" s="9"/>
    </row>
    <row r="7" spans="1:16" ht="15">
      <c r="A7" s="12"/>
      <c r="B7" s="42">
        <v>512</v>
      </c>
      <c r="C7" s="19" t="s">
        <v>20</v>
      </c>
      <c r="D7" s="43">
        <v>4845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4845</v>
      </c>
      <c r="O7" s="44">
        <f t="shared" si="2"/>
        <v>18.28301886792453</v>
      </c>
      <c r="P7" s="9"/>
    </row>
    <row r="8" spans="1:16" ht="15">
      <c r="A8" s="12"/>
      <c r="B8" s="42">
        <v>513</v>
      </c>
      <c r="C8" s="19" t="s">
        <v>21</v>
      </c>
      <c r="D8" s="43">
        <v>11174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11174</v>
      </c>
      <c r="O8" s="44">
        <f t="shared" si="2"/>
        <v>42.16603773584906</v>
      </c>
      <c r="P8" s="9"/>
    </row>
    <row r="9" spans="1:16" ht="15">
      <c r="A9" s="12"/>
      <c r="B9" s="42">
        <v>514</v>
      </c>
      <c r="C9" s="19" t="s">
        <v>22</v>
      </c>
      <c r="D9" s="43">
        <v>627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627</v>
      </c>
      <c r="O9" s="44">
        <f t="shared" si="2"/>
        <v>2.3660377358490567</v>
      </c>
      <c r="P9" s="9"/>
    </row>
    <row r="10" spans="1:16" ht="15">
      <c r="A10" s="12"/>
      <c r="B10" s="42">
        <v>519</v>
      </c>
      <c r="C10" s="19" t="s">
        <v>23</v>
      </c>
      <c r="D10" s="43">
        <v>2057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2057</v>
      </c>
      <c r="O10" s="44">
        <f t="shared" si="2"/>
        <v>7.7622641509433965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SUM(D12:D12)</f>
        <v>7800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7800</v>
      </c>
      <c r="O11" s="41">
        <f t="shared" si="2"/>
        <v>29.433962264150942</v>
      </c>
      <c r="P11" s="10"/>
    </row>
    <row r="12" spans="1:16" ht="15">
      <c r="A12" s="12"/>
      <c r="B12" s="42">
        <v>534</v>
      </c>
      <c r="C12" s="19" t="s">
        <v>25</v>
      </c>
      <c r="D12" s="43">
        <v>7800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7800</v>
      </c>
      <c r="O12" s="44">
        <f t="shared" si="2"/>
        <v>29.433962264150942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SUM(D14:D14)</f>
        <v>6787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6787</v>
      </c>
      <c r="O13" s="41">
        <f t="shared" si="2"/>
        <v>25.61132075471698</v>
      </c>
      <c r="P13" s="10"/>
    </row>
    <row r="14" spans="1:16" ht="15">
      <c r="A14" s="12"/>
      <c r="B14" s="42">
        <v>541</v>
      </c>
      <c r="C14" s="19" t="s">
        <v>27</v>
      </c>
      <c r="D14" s="43">
        <v>6787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6787</v>
      </c>
      <c r="O14" s="44">
        <f t="shared" si="2"/>
        <v>25.61132075471698</v>
      </c>
      <c r="P14" s="9"/>
    </row>
    <row r="15" spans="1:16" ht="15.75">
      <c r="A15" s="26" t="s">
        <v>28</v>
      </c>
      <c r="B15" s="27"/>
      <c r="C15" s="28"/>
      <c r="D15" s="29">
        <f aca="true" t="shared" si="5" ref="D15:M15">SUM(D16:D16)</f>
        <v>7722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7722</v>
      </c>
      <c r="O15" s="41">
        <f t="shared" si="2"/>
        <v>29.139622641509433</v>
      </c>
      <c r="P15" s="9"/>
    </row>
    <row r="16" spans="1:16" ht="15.75" thickBot="1">
      <c r="A16" s="12"/>
      <c r="B16" s="42">
        <v>572</v>
      </c>
      <c r="C16" s="19" t="s">
        <v>29</v>
      </c>
      <c r="D16" s="43">
        <v>7722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7722</v>
      </c>
      <c r="O16" s="44">
        <f t="shared" si="2"/>
        <v>29.139622641509433</v>
      </c>
      <c r="P16" s="9"/>
    </row>
    <row r="17" spans="1:119" ht="16.5" thickBot="1">
      <c r="A17" s="13" t="s">
        <v>10</v>
      </c>
      <c r="B17" s="21"/>
      <c r="C17" s="20"/>
      <c r="D17" s="14">
        <f>SUM(D5,D11,D13,D15)</f>
        <v>60003</v>
      </c>
      <c r="E17" s="14">
        <f aca="true" t="shared" si="6" ref="E17:M17">SUM(E5,E11,E13,E15)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60003</v>
      </c>
      <c r="O17" s="35">
        <f t="shared" si="2"/>
        <v>226.42641509433963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30</v>
      </c>
      <c r="M19" s="90"/>
      <c r="N19" s="90"/>
      <c r="O19" s="39">
        <v>265</v>
      </c>
    </row>
    <row r="20" spans="1:15" ht="1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15.75" thickBot="1">
      <c r="A21" s="94" t="s">
        <v>36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sheetProtection/>
  <mergeCells count="10">
    <mergeCell ref="A21:O21"/>
    <mergeCell ref="A20:O20"/>
    <mergeCell ref="L19:N1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34596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34596</v>
      </c>
      <c r="O5" s="30">
        <f aca="true" t="shared" si="2" ref="O5:O17">(N5/O$19)</f>
        <v>132.04580152671755</v>
      </c>
      <c r="P5" s="6"/>
    </row>
    <row r="6" spans="1:16" ht="15">
      <c r="A6" s="12"/>
      <c r="B6" s="42">
        <v>511</v>
      </c>
      <c r="C6" s="19" t="s">
        <v>19</v>
      </c>
      <c r="D6" s="43">
        <v>18642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18642</v>
      </c>
      <c r="O6" s="44">
        <f t="shared" si="2"/>
        <v>71.1526717557252</v>
      </c>
      <c r="P6" s="9"/>
    </row>
    <row r="7" spans="1:16" ht="15">
      <c r="A7" s="12"/>
      <c r="B7" s="42">
        <v>512</v>
      </c>
      <c r="C7" s="19" t="s">
        <v>20</v>
      </c>
      <c r="D7" s="43">
        <v>4521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4521</v>
      </c>
      <c r="O7" s="44">
        <f t="shared" si="2"/>
        <v>17.255725190839694</v>
      </c>
      <c r="P7" s="9"/>
    </row>
    <row r="8" spans="1:16" ht="15">
      <c r="A8" s="12"/>
      <c r="B8" s="42">
        <v>513</v>
      </c>
      <c r="C8" s="19" t="s">
        <v>21</v>
      </c>
      <c r="D8" s="43">
        <v>7187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7187</v>
      </c>
      <c r="O8" s="44">
        <f t="shared" si="2"/>
        <v>27.431297709923665</v>
      </c>
      <c r="P8" s="9"/>
    </row>
    <row r="9" spans="1:16" ht="15">
      <c r="A9" s="12"/>
      <c r="B9" s="42">
        <v>514</v>
      </c>
      <c r="C9" s="19" t="s">
        <v>22</v>
      </c>
      <c r="D9" s="43">
        <v>1117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1117</v>
      </c>
      <c r="O9" s="44">
        <f t="shared" si="2"/>
        <v>4.263358778625954</v>
      </c>
      <c r="P9" s="9"/>
    </row>
    <row r="10" spans="1:16" ht="15">
      <c r="A10" s="12"/>
      <c r="B10" s="42">
        <v>519</v>
      </c>
      <c r="C10" s="19" t="s">
        <v>23</v>
      </c>
      <c r="D10" s="43">
        <v>3129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3129</v>
      </c>
      <c r="O10" s="44">
        <f t="shared" si="2"/>
        <v>11.942748091603054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SUM(D12:D12)</f>
        <v>7800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7800</v>
      </c>
      <c r="O11" s="41">
        <f t="shared" si="2"/>
        <v>29.770992366412212</v>
      </c>
      <c r="P11" s="10"/>
    </row>
    <row r="12" spans="1:16" ht="15">
      <c r="A12" s="12"/>
      <c r="B12" s="42">
        <v>534</v>
      </c>
      <c r="C12" s="19" t="s">
        <v>25</v>
      </c>
      <c r="D12" s="43">
        <v>7800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7800</v>
      </c>
      <c r="O12" s="44">
        <f t="shared" si="2"/>
        <v>29.770992366412212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SUM(D14:D14)</f>
        <v>6814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6814</v>
      </c>
      <c r="O13" s="41">
        <f t="shared" si="2"/>
        <v>26.00763358778626</v>
      </c>
      <c r="P13" s="10"/>
    </row>
    <row r="14" spans="1:16" ht="15">
      <c r="A14" s="12"/>
      <c r="B14" s="42">
        <v>541</v>
      </c>
      <c r="C14" s="19" t="s">
        <v>27</v>
      </c>
      <c r="D14" s="43">
        <v>6814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6814</v>
      </c>
      <c r="O14" s="44">
        <f t="shared" si="2"/>
        <v>26.00763358778626</v>
      </c>
      <c r="P14" s="9"/>
    </row>
    <row r="15" spans="1:16" ht="15.75">
      <c r="A15" s="26" t="s">
        <v>28</v>
      </c>
      <c r="B15" s="27"/>
      <c r="C15" s="28"/>
      <c r="D15" s="29">
        <f aca="true" t="shared" si="5" ref="D15:M15">SUM(D16:D16)</f>
        <v>3756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3756</v>
      </c>
      <c r="O15" s="41">
        <f t="shared" si="2"/>
        <v>14.335877862595419</v>
      </c>
      <c r="P15" s="9"/>
    </row>
    <row r="16" spans="1:16" ht="15.75" thickBot="1">
      <c r="A16" s="12"/>
      <c r="B16" s="42">
        <v>572</v>
      </c>
      <c r="C16" s="19" t="s">
        <v>29</v>
      </c>
      <c r="D16" s="43">
        <v>3756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3756</v>
      </c>
      <c r="O16" s="44">
        <f t="shared" si="2"/>
        <v>14.335877862595419</v>
      </c>
      <c r="P16" s="9"/>
    </row>
    <row r="17" spans="1:119" ht="16.5" thickBot="1">
      <c r="A17" s="13" t="s">
        <v>10</v>
      </c>
      <c r="B17" s="21"/>
      <c r="C17" s="20"/>
      <c r="D17" s="14">
        <f>SUM(D5,D11,D13,D15)</f>
        <v>52966</v>
      </c>
      <c r="E17" s="14">
        <f aca="true" t="shared" si="6" ref="E17:M17">SUM(E5,E11,E13,E15)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52966</v>
      </c>
      <c r="O17" s="35">
        <f t="shared" si="2"/>
        <v>202.16030534351145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40</v>
      </c>
      <c r="M19" s="90"/>
      <c r="N19" s="90"/>
      <c r="O19" s="39">
        <v>262</v>
      </c>
    </row>
    <row r="20" spans="1:15" ht="1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15.75" customHeight="1" thickBot="1">
      <c r="A21" s="94" t="s">
        <v>36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52381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52381</v>
      </c>
      <c r="O5" s="30">
        <f aca="true" t="shared" si="2" ref="O5:O17">(N5/O$19)</f>
        <v>193.28782287822878</v>
      </c>
      <c r="P5" s="6"/>
    </row>
    <row r="6" spans="1:16" ht="15">
      <c r="A6" s="12"/>
      <c r="B6" s="42">
        <v>511</v>
      </c>
      <c r="C6" s="19" t="s">
        <v>19</v>
      </c>
      <c r="D6" s="43">
        <v>18085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18085</v>
      </c>
      <c r="O6" s="44">
        <f t="shared" si="2"/>
        <v>66.73431734317343</v>
      </c>
      <c r="P6" s="9"/>
    </row>
    <row r="7" spans="1:16" ht="15">
      <c r="A7" s="12"/>
      <c r="B7" s="42">
        <v>512</v>
      </c>
      <c r="C7" s="19" t="s">
        <v>20</v>
      </c>
      <c r="D7" s="43">
        <v>4521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4521</v>
      </c>
      <c r="O7" s="44">
        <f t="shared" si="2"/>
        <v>16.682656826568266</v>
      </c>
      <c r="P7" s="9"/>
    </row>
    <row r="8" spans="1:16" ht="15">
      <c r="A8" s="12"/>
      <c r="B8" s="42">
        <v>513</v>
      </c>
      <c r="C8" s="19" t="s">
        <v>21</v>
      </c>
      <c r="D8" s="43">
        <v>18462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18462</v>
      </c>
      <c r="O8" s="44">
        <f t="shared" si="2"/>
        <v>68.12546125461255</v>
      </c>
      <c r="P8" s="9"/>
    </row>
    <row r="9" spans="1:16" ht="15">
      <c r="A9" s="12"/>
      <c r="B9" s="42">
        <v>514</v>
      </c>
      <c r="C9" s="19" t="s">
        <v>22</v>
      </c>
      <c r="D9" s="43">
        <v>1313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1313</v>
      </c>
      <c r="O9" s="44">
        <f t="shared" si="2"/>
        <v>4.845018450184502</v>
      </c>
      <c r="P9" s="9"/>
    </row>
    <row r="10" spans="1:16" ht="15">
      <c r="A10" s="12"/>
      <c r="B10" s="42">
        <v>515</v>
      </c>
      <c r="C10" s="19" t="s">
        <v>50</v>
      </c>
      <c r="D10" s="43">
        <v>10000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10000</v>
      </c>
      <c r="O10" s="44">
        <f t="shared" si="2"/>
        <v>36.90036900369004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SUM(D12:D12)</f>
        <v>7100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7100</v>
      </c>
      <c r="O11" s="41">
        <f t="shared" si="2"/>
        <v>26.199261992619927</v>
      </c>
      <c r="P11" s="10"/>
    </row>
    <row r="12" spans="1:16" ht="15">
      <c r="A12" s="12"/>
      <c r="B12" s="42">
        <v>534</v>
      </c>
      <c r="C12" s="19" t="s">
        <v>25</v>
      </c>
      <c r="D12" s="43">
        <v>7100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7100</v>
      </c>
      <c r="O12" s="44">
        <f t="shared" si="2"/>
        <v>26.199261992619927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SUM(D14:D14)</f>
        <v>7415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7415</v>
      </c>
      <c r="O13" s="41">
        <f t="shared" si="2"/>
        <v>27.361623616236162</v>
      </c>
      <c r="P13" s="10"/>
    </row>
    <row r="14" spans="1:16" ht="15">
      <c r="A14" s="12"/>
      <c r="B14" s="42">
        <v>541</v>
      </c>
      <c r="C14" s="19" t="s">
        <v>27</v>
      </c>
      <c r="D14" s="43">
        <v>7415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7415</v>
      </c>
      <c r="O14" s="44">
        <f t="shared" si="2"/>
        <v>27.361623616236162</v>
      </c>
      <c r="P14" s="9"/>
    </row>
    <row r="15" spans="1:16" ht="15.75">
      <c r="A15" s="26" t="s">
        <v>28</v>
      </c>
      <c r="B15" s="27"/>
      <c r="C15" s="28"/>
      <c r="D15" s="29">
        <f aca="true" t="shared" si="5" ref="D15:M15">SUM(D16:D16)</f>
        <v>5675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5675</v>
      </c>
      <c r="O15" s="41">
        <f t="shared" si="2"/>
        <v>20.940959409594097</v>
      </c>
      <c r="P15" s="9"/>
    </row>
    <row r="16" spans="1:16" ht="15.75" thickBot="1">
      <c r="A16" s="12"/>
      <c r="B16" s="42">
        <v>572</v>
      </c>
      <c r="C16" s="19" t="s">
        <v>29</v>
      </c>
      <c r="D16" s="43">
        <v>5675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5675</v>
      </c>
      <c r="O16" s="44">
        <f t="shared" si="2"/>
        <v>20.940959409594097</v>
      </c>
      <c r="P16" s="9"/>
    </row>
    <row r="17" spans="1:119" ht="16.5" thickBot="1">
      <c r="A17" s="13" t="s">
        <v>10</v>
      </c>
      <c r="B17" s="21"/>
      <c r="C17" s="20"/>
      <c r="D17" s="14">
        <f>SUM(D5,D11,D13,D15)</f>
        <v>72571</v>
      </c>
      <c r="E17" s="14">
        <f aca="true" t="shared" si="6" ref="E17:M17">SUM(E5,E11,E13,E15)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72571</v>
      </c>
      <c r="O17" s="35">
        <f t="shared" si="2"/>
        <v>267.78966789667896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51</v>
      </c>
      <c r="M19" s="90"/>
      <c r="N19" s="90"/>
      <c r="O19" s="39">
        <v>271</v>
      </c>
    </row>
    <row r="20" spans="1:15" ht="1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15.75" customHeight="1" thickBot="1">
      <c r="A21" s="94" t="s">
        <v>36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60293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0">SUM(D5:M5)</f>
        <v>60293</v>
      </c>
      <c r="O5" s="30">
        <f aca="true" t="shared" si="2" ref="O5:O10">(N5/O$12)</f>
        <v>246.0938775510204</v>
      </c>
      <c r="P5" s="6"/>
    </row>
    <row r="6" spans="1:16" ht="15">
      <c r="A6" s="12"/>
      <c r="B6" s="42">
        <v>511</v>
      </c>
      <c r="C6" s="19" t="s">
        <v>19</v>
      </c>
      <c r="D6" s="43">
        <v>21869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21869</v>
      </c>
      <c r="O6" s="44">
        <f t="shared" si="2"/>
        <v>89.26122448979592</v>
      </c>
      <c r="P6" s="9"/>
    </row>
    <row r="7" spans="1:16" ht="15">
      <c r="A7" s="12"/>
      <c r="B7" s="42">
        <v>519</v>
      </c>
      <c r="C7" s="19" t="s">
        <v>47</v>
      </c>
      <c r="D7" s="43">
        <v>38424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38424</v>
      </c>
      <c r="O7" s="44">
        <f t="shared" si="2"/>
        <v>156.83265306122448</v>
      </c>
      <c r="P7" s="9"/>
    </row>
    <row r="8" spans="1:16" ht="15.75">
      <c r="A8" s="26" t="s">
        <v>24</v>
      </c>
      <c r="B8" s="27"/>
      <c r="C8" s="28"/>
      <c r="D8" s="29">
        <f aca="true" t="shared" si="3" ref="D8:M8">SUM(D9:D9)</f>
        <v>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6357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6357</v>
      </c>
      <c r="O8" s="41">
        <f t="shared" si="2"/>
        <v>25.946938775510205</v>
      </c>
      <c r="P8" s="10"/>
    </row>
    <row r="9" spans="1:16" ht="15.75" thickBot="1">
      <c r="A9" s="12"/>
      <c r="B9" s="42">
        <v>539</v>
      </c>
      <c r="C9" s="19" t="s">
        <v>42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6357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6357</v>
      </c>
      <c r="O9" s="44">
        <f t="shared" si="2"/>
        <v>25.946938775510205</v>
      </c>
      <c r="P9" s="9"/>
    </row>
    <row r="10" spans="1:119" ht="16.5" thickBot="1">
      <c r="A10" s="13" t="s">
        <v>10</v>
      </c>
      <c r="B10" s="21"/>
      <c r="C10" s="20"/>
      <c r="D10" s="14">
        <f>SUM(D5,D8)</f>
        <v>60293</v>
      </c>
      <c r="E10" s="14">
        <f aca="true" t="shared" si="4" ref="E10:M10">SUM(E5,E8)</f>
        <v>0</v>
      </c>
      <c r="F10" s="14">
        <f t="shared" si="4"/>
        <v>0</v>
      </c>
      <c r="G10" s="14">
        <f t="shared" si="4"/>
        <v>0</v>
      </c>
      <c r="H10" s="14">
        <f t="shared" si="4"/>
        <v>0</v>
      </c>
      <c r="I10" s="14">
        <f t="shared" si="4"/>
        <v>6357</v>
      </c>
      <c r="J10" s="14">
        <f t="shared" si="4"/>
        <v>0</v>
      </c>
      <c r="K10" s="14">
        <f t="shared" si="4"/>
        <v>0</v>
      </c>
      <c r="L10" s="14">
        <f t="shared" si="4"/>
        <v>0</v>
      </c>
      <c r="M10" s="14">
        <f t="shared" si="4"/>
        <v>0</v>
      </c>
      <c r="N10" s="14">
        <f t="shared" si="1"/>
        <v>66650</v>
      </c>
      <c r="O10" s="35">
        <f t="shared" si="2"/>
        <v>272.0408163265306</v>
      </c>
      <c r="P10" s="6"/>
      <c r="Q10" s="2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</row>
    <row r="11" spans="1:15" ht="15">
      <c r="A11" s="15"/>
      <c r="B11" s="17"/>
      <c r="C11" s="17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8"/>
    </row>
    <row r="12" spans="1:15" ht="15">
      <c r="A12" s="36"/>
      <c r="B12" s="37"/>
      <c r="C12" s="37"/>
      <c r="D12" s="38"/>
      <c r="E12" s="38"/>
      <c r="F12" s="38"/>
      <c r="G12" s="38"/>
      <c r="H12" s="38"/>
      <c r="I12" s="38"/>
      <c r="J12" s="38"/>
      <c r="K12" s="38"/>
      <c r="L12" s="90" t="s">
        <v>61</v>
      </c>
      <c r="M12" s="90"/>
      <c r="N12" s="90"/>
      <c r="O12" s="39">
        <v>245</v>
      </c>
    </row>
    <row r="13" spans="1:15" ht="15">
      <c r="A13" s="91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3"/>
    </row>
    <row r="14" spans="1:15" ht="15.75" customHeight="1" thickBot="1">
      <c r="A14" s="94" t="s">
        <v>36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6"/>
    </row>
  </sheetData>
  <sheetProtection/>
  <mergeCells count="10">
    <mergeCell ref="L12:N12"/>
    <mergeCell ref="A13:O13"/>
    <mergeCell ref="A14:O1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67608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0">SUM(D5:M5)</f>
        <v>67608</v>
      </c>
      <c r="O5" s="30">
        <f aca="true" t="shared" si="2" ref="O5:O10">(N5/O$12)</f>
        <v>278.22222222222223</v>
      </c>
      <c r="P5" s="6"/>
    </row>
    <row r="6" spans="1:16" ht="15">
      <c r="A6" s="12"/>
      <c r="B6" s="42">
        <v>511</v>
      </c>
      <c r="C6" s="19" t="s">
        <v>19</v>
      </c>
      <c r="D6" s="43">
        <v>28184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28184</v>
      </c>
      <c r="O6" s="44">
        <f t="shared" si="2"/>
        <v>115.98353909465021</v>
      </c>
      <c r="P6" s="9"/>
    </row>
    <row r="7" spans="1:16" ht="15">
      <c r="A7" s="12"/>
      <c r="B7" s="42">
        <v>519</v>
      </c>
      <c r="C7" s="19" t="s">
        <v>47</v>
      </c>
      <c r="D7" s="43">
        <v>39424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39424</v>
      </c>
      <c r="O7" s="44">
        <f t="shared" si="2"/>
        <v>162.23868312757202</v>
      </c>
      <c r="P7" s="9"/>
    </row>
    <row r="8" spans="1:16" ht="15.75">
      <c r="A8" s="26" t="s">
        <v>24</v>
      </c>
      <c r="B8" s="27"/>
      <c r="C8" s="28"/>
      <c r="D8" s="29">
        <f aca="true" t="shared" si="3" ref="D8:M8">SUM(D9:D9)</f>
        <v>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6241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6241</v>
      </c>
      <c r="O8" s="41">
        <f t="shared" si="2"/>
        <v>25.68312757201646</v>
      </c>
      <c r="P8" s="10"/>
    </row>
    <row r="9" spans="1:16" ht="15.75" thickBot="1">
      <c r="A9" s="12"/>
      <c r="B9" s="42">
        <v>539</v>
      </c>
      <c r="C9" s="19" t="s">
        <v>42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6241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6241</v>
      </c>
      <c r="O9" s="44">
        <f t="shared" si="2"/>
        <v>25.68312757201646</v>
      </c>
      <c r="P9" s="9"/>
    </row>
    <row r="10" spans="1:119" ht="16.5" thickBot="1">
      <c r="A10" s="13" t="s">
        <v>10</v>
      </c>
      <c r="B10" s="21"/>
      <c r="C10" s="20"/>
      <c r="D10" s="14">
        <f>SUM(D5,D8)</f>
        <v>67608</v>
      </c>
      <c r="E10" s="14">
        <f aca="true" t="shared" si="4" ref="E10:M10">SUM(E5,E8)</f>
        <v>0</v>
      </c>
      <c r="F10" s="14">
        <f t="shared" si="4"/>
        <v>0</v>
      </c>
      <c r="G10" s="14">
        <f t="shared" si="4"/>
        <v>0</v>
      </c>
      <c r="H10" s="14">
        <f t="shared" si="4"/>
        <v>0</v>
      </c>
      <c r="I10" s="14">
        <f t="shared" si="4"/>
        <v>6241</v>
      </c>
      <c r="J10" s="14">
        <f t="shared" si="4"/>
        <v>0</v>
      </c>
      <c r="K10" s="14">
        <f t="shared" si="4"/>
        <v>0</v>
      </c>
      <c r="L10" s="14">
        <f t="shared" si="4"/>
        <v>0</v>
      </c>
      <c r="M10" s="14">
        <f t="shared" si="4"/>
        <v>0</v>
      </c>
      <c r="N10" s="14">
        <f t="shared" si="1"/>
        <v>73849</v>
      </c>
      <c r="O10" s="35">
        <f t="shared" si="2"/>
        <v>303.9053497942387</v>
      </c>
      <c r="P10" s="6"/>
      <c r="Q10" s="2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</row>
    <row r="11" spans="1:15" ht="15">
      <c r="A11" s="15"/>
      <c r="B11" s="17"/>
      <c r="C11" s="17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8"/>
    </row>
    <row r="12" spans="1:15" ht="15">
      <c r="A12" s="36"/>
      <c r="B12" s="37"/>
      <c r="C12" s="37"/>
      <c r="D12" s="38"/>
      <c r="E12" s="38"/>
      <c r="F12" s="38"/>
      <c r="G12" s="38"/>
      <c r="H12" s="38"/>
      <c r="I12" s="38"/>
      <c r="J12" s="38"/>
      <c r="K12" s="38"/>
      <c r="L12" s="90" t="s">
        <v>59</v>
      </c>
      <c r="M12" s="90"/>
      <c r="N12" s="90"/>
      <c r="O12" s="39">
        <v>243</v>
      </c>
    </row>
    <row r="13" spans="1:15" ht="15">
      <c r="A13" s="91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3"/>
    </row>
    <row r="14" spans="1:15" ht="15.75" customHeight="1" thickBot="1">
      <c r="A14" s="94" t="s">
        <v>36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6"/>
    </row>
  </sheetData>
  <sheetProtection/>
  <mergeCells count="10">
    <mergeCell ref="L12:N12"/>
    <mergeCell ref="A13:O13"/>
    <mergeCell ref="A14:O1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83893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0">SUM(D5:M5)</f>
        <v>83893</v>
      </c>
      <c r="O5" s="30">
        <f aca="true" t="shared" si="2" ref="O5:O10">(N5/O$12)</f>
        <v>325.1666666666667</v>
      </c>
      <c r="P5" s="6"/>
    </row>
    <row r="6" spans="1:16" ht="15">
      <c r="A6" s="12"/>
      <c r="B6" s="42">
        <v>511</v>
      </c>
      <c r="C6" s="19" t="s">
        <v>19</v>
      </c>
      <c r="D6" s="43">
        <v>25200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25200</v>
      </c>
      <c r="O6" s="44">
        <f t="shared" si="2"/>
        <v>97.67441860465117</v>
      </c>
      <c r="P6" s="9"/>
    </row>
    <row r="7" spans="1:16" ht="15">
      <c r="A7" s="12"/>
      <c r="B7" s="42">
        <v>519</v>
      </c>
      <c r="C7" s="19" t="s">
        <v>47</v>
      </c>
      <c r="D7" s="43">
        <v>58693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58693</v>
      </c>
      <c r="O7" s="44">
        <f t="shared" si="2"/>
        <v>227.4922480620155</v>
      </c>
      <c r="P7" s="9"/>
    </row>
    <row r="8" spans="1:16" ht="15.75">
      <c r="A8" s="26" t="s">
        <v>24</v>
      </c>
      <c r="B8" s="27"/>
      <c r="C8" s="28"/>
      <c r="D8" s="29">
        <f aca="true" t="shared" si="3" ref="D8:M8">SUM(D9:D9)</f>
        <v>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6194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6194</v>
      </c>
      <c r="O8" s="41">
        <f t="shared" si="2"/>
        <v>24.007751937984494</v>
      </c>
      <c r="P8" s="10"/>
    </row>
    <row r="9" spans="1:16" ht="15.75" thickBot="1">
      <c r="A9" s="12"/>
      <c r="B9" s="42">
        <v>539</v>
      </c>
      <c r="C9" s="19" t="s">
        <v>42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6194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6194</v>
      </c>
      <c r="O9" s="44">
        <f t="shared" si="2"/>
        <v>24.007751937984494</v>
      </c>
      <c r="P9" s="9"/>
    </row>
    <row r="10" spans="1:119" ht="16.5" thickBot="1">
      <c r="A10" s="13" t="s">
        <v>10</v>
      </c>
      <c r="B10" s="21"/>
      <c r="C10" s="20"/>
      <c r="D10" s="14">
        <f>SUM(D5,D8)</f>
        <v>83893</v>
      </c>
      <c r="E10" s="14">
        <f aca="true" t="shared" si="4" ref="E10:M10">SUM(E5,E8)</f>
        <v>0</v>
      </c>
      <c r="F10" s="14">
        <f t="shared" si="4"/>
        <v>0</v>
      </c>
      <c r="G10" s="14">
        <f t="shared" si="4"/>
        <v>0</v>
      </c>
      <c r="H10" s="14">
        <f t="shared" si="4"/>
        <v>0</v>
      </c>
      <c r="I10" s="14">
        <f t="shared" si="4"/>
        <v>6194</v>
      </c>
      <c r="J10" s="14">
        <f t="shared" si="4"/>
        <v>0</v>
      </c>
      <c r="K10" s="14">
        <f t="shared" si="4"/>
        <v>0</v>
      </c>
      <c r="L10" s="14">
        <f t="shared" si="4"/>
        <v>0</v>
      </c>
      <c r="M10" s="14">
        <f t="shared" si="4"/>
        <v>0</v>
      </c>
      <c r="N10" s="14">
        <f t="shared" si="1"/>
        <v>90087</v>
      </c>
      <c r="O10" s="35">
        <f t="shared" si="2"/>
        <v>349.1744186046512</v>
      </c>
      <c r="P10" s="6"/>
      <c r="Q10" s="2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</row>
    <row r="11" spans="1:15" ht="15">
      <c r="A11" s="15"/>
      <c r="B11" s="17"/>
      <c r="C11" s="17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8"/>
    </row>
    <row r="12" spans="1:15" ht="15">
      <c r="A12" s="36"/>
      <c r="B12" s="37"/>
      <c r="C12" s="37"/>
      <c r="D12" s="38"/>
      <c r="E12" s="38"/>
      <c r="F12" s="38"/>
      <c r="G12" s="38"/>
      <c r="H12" s="38"/>
      <c r="I12" s="38"/>
      <c r="J12" s="38"/>
      <c r="K12" s="38"/>
      <c r="L12" s="90" t="s">
        <v>57</v>
      </c>
      <c r="M12" s="90"/>
      <c r="N12" s="90"/>
      <c r="O12" s="39">
        <v>258</v>
      </c>
    </row>
    <row r="13" spans="1:15" ht="15">
      <c r="A13" s="91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3"/>
    </row>
    <row r="14" spans="1:15" ht="15.75" customHeight="1" thickBot="1">
      <c r="A14" s="94" t="s">
        <v>36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6"/>
    </row>
  </sheetData>
  <sheetProtection/>
  <mergeCells count="10">
    <mergeCell ref="L12:N12"/>
    <mergeCell ref="A13:O13"/>
    <mergeCell ref="A14:O1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59248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0">SUM(D5:M5)</f>
        <v>59248</v>
      </c>
      <c r="O5" s="30">
        <f aca="true" t="shared" si="2" ref="O5:O10">(N5/O$12)</f>
        <v>243.81893004115227</v>
      </c>
      <c r="P5" s="6"/>
    </row>
    <row r="6" spans="1:16" ht="15">
      <c r="A6" s="12"/>
      <c r="B6" s="42">
        <v>511</v>
      </c>
      <c r="C6" s="19" t="s">
        <v>19</v>
      </c>
      <c r="D6" s="43">
        <v>23400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23400</v>
      </c>
      <c r="O6" s="44">
        <f t="shared" si="2"/>
        <v>96.29629629629629</v>
      </c>
      <c r="P6" s="9"/>
    </row>
    <row r="7" spans="1:16" ht="15">
      <c r="A7" s="12"/>
      <c r="B7" s="42">
        <v>519</v>
      </c>
      <c r="C7" s="19" t="s">
        <v>47</v>
      </c>
      <c r="D7" s="43">
        <v>35848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35848</v>
      </c>
      <c r="O7" s="44">
        <f t="shared" si="2"/>
        <v>147.52263374485597</v>
      </c>
      <c r="P7" s="9"/>
    </row>
    <row r="8" spans="1:16" ht="15.75">
      <c r="A8" s="26" t="s">
        <v>24</v>
      </c>
      <c r="B8" s="27"/>
      <c r="C8" s="28"/>
      <c r="D8" s="29">
        <f aca="true" t="shared" si="3" ref="D8:M8">SUM(D9:D9)</f>
        <v>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9261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9261</v>
      </c>
      <c r="O8" s="41">
        <f t="shared" si="2"/>
        <v>38.111111111111114</v>
      </c>
      <c r="P8" s="10"/>
    </row>
    <row r="9" spans="1:16" ht="15.75" thickBot="1">
      <c r="A9" s="12"/>
      <c r="B9" s="42">
        <v>539</v>
      </c>
      <c r="C9" s="19" t="s">
        <v>42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9261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9261</v>
      </c>
      <c r="O9" s="44">
        <f t="shared" si="2"/>
        <v>38.111111111111114</v>
      </c>
      <c r="P9" s="9"/>
    </row>
    <row r="10" spans="1:119" ht="16.5" thickBot="1">
      <c r="A10" s="13" t="s">
        <v>10</v>
      </c>
      <c r="B10" s="21"/>
      <c r="C10" s="20"/>
      <c r="D10" s="14">
        <f>SUM(D5,D8)</f>
        <v>59248</v>
      </c>
      <c r="E10" s="14">
        <f aca="true" t="shared" si="4" ref="E10:M10">SUM(E5,E8)</f>
        <v>0</v>
      </c>
      <c r="F10" s="14">
        <f t="shared" si="4"/>
        <v>0</v>
      </c>
      <c r="G10" s="14">
        <f t="shared" si="4"/>
        <v>0</v>
      </c>
      <c r="H10" s="14">
        <f t="shared" si="4"/>
        <v>0</v>
      </c>
      <c r="I10" s="14">
        <f t="shared" si="4"/>
        <v>9261</v>
      </c>
      <c r="J10" s="14">
        <f t="shared" si="4"/>
        <v>0</v>
      </c>
      <c r="K10" s="14">
        <f t="shared" si="4"/>
        <v>0</v>
      </c>
      <c r="L10" s="14">
        <f t="shared" si="4"/>
        <v>0</v>
      </c>
      <c r="M10" s="14">
        <f t="shared" si="4"/>
        <v>0</v>
      </c>
      <c r="N10" s="14">
        <f t="shared" si="1"/>
        <v>68509</v>
      </c>
      <c r="O10" s="35">
        <f t="shared" si="2"/>
        <v>281.93004115226336</v>
      </c>
      <c r="P10" s="6"/>
      <c r="Q10" s="2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</row>
    <row r="11" spans="1:15" ht="15">
      <c r="A11" s="15"/>
      <c r="B11" s="17"/>
      <c r="C11" s="17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8"/>
    </row>
    <row r="12" spans="1:15" ht="15">
      <c r="A12" s="36"/>
      <c r="B12" s="37"/>
      <c r="C12" s="37"/>
      <c r="D12" s="38"/>
      <c r="E12" s="38"/>
      <c r="F12" s="38"/>
      <c r="G12" s="38"/>
      <c r="H12" s="38"/>
      <c r="I12" s="38"/>
      <c r="J12" s="38"/>
      <c r="K12" s="38"/>
      <c r="L12" s="90" t="s">
        <v>55</v>
      </c>
      <c r="M12" s="90"/>
      <c r="N12" s="90"/>
      <c r="O12" s="39">
        <v>243</v>
      </c>
    </row>
    <row r="13" spans="1:15" ht="15">
      <c r="A13" s="91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3"/>
    </row>
    <row r="14" spans="1:15" ht="15.75" customHeight="1" thickBot="1">
      <c r="A14" s="94" t="s">
        <v>36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6"/>
    </row>
  </sheetData>
  <sheetProtection/>
  <mergeCells count="10">
    <mergeCell ref="L12:N12"/>
    <mergeCell ref="A13:O13"/>
    <mergeCell ref="A14:O1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82410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0">SUM(D5:M5)</f>
        <v>82410</v>
      </c>
      <c r="O5" s="30">
        <f aca="true" t="shared" si="2" ref="O5:O10">(N5/O$12)</f>
        <v>327.0238095238095</v>
      </c>
      <c r="P5" s="6"/>
    </row>
    <row r="6" spans="1:16" ht="15">
      <c r="A6" s="12"/>
      <c r="B6" s="42">
        <v>511</v>
      </c>
      <c r="C6" s="19" t="s">
        <v>19</v>
      </c>
      <c r="D6" s="43">
        <v>18375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18375</v>
      </c>
      <c r="O6" s="44">
        <f t="shared" si="2"/>
        <v>72.91666666666667</v>
      </c>
      <c r="P6" s="9"/>
    </row>
    <row r="7" spans="1:16" ht="15">
      <c r="A7" s="12"/>
      <c r="B7" s="42">
        <v>519</v>
      </c>
      <c r="C7" s="19" t="s">
        <v>47</v>
      </c>
      <c r="D7" s="43">
        <v>64035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64035</v>
      </c>
      <c r="O7" s="44">
        <f t="shared" si="2"/>
        <v>254.10714285714286</v>
      </c>
      <c r="P7" s="9"/>
    </row>
    <row r="8" spans="1:16" ht="15.75">
      <c r="A8" s="26" t="s">
        <v>24</v>
      </c>
      <c r="B8" s="27"/>
      <c r="C8" s="28"/>
      <c r="D8" s="29">
        <f aca="true" t="shared" si="3" ref="D8:M8">SUM(D9:D9)</f>
        <v>0</v>
      </c>
      <c r="E8" s="29">
        <f t="shared" si="3"/>
        <v>147253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4924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152177</v>
      </c>
      <c r="O8" s="41">
        <f t="shared" si="2"/>
        <v>603.8769841269841</v>
      </c>
      <c r="P8" s="10"/>
    </row>
    <row r="9" spans="1:16" ht="15.75" thickBot="1">
      <c r="A9" s="12"/>
      <c r="B9" s="42">
        <v>539</v>
      </c>
      <c r="C9" s="19" t="s">
        <v>42</v>
      </c>
      <c r="D9" s="43">
        <v>0</v>
      </c>
      <c r="E9" s="43">
        <v>147253</v>
      </c>
      <c r="F9" s="43">
        <v>0</v>
      </c>
      <c r="G9" s="43">
        <v>0</v>
      </c>
      <c r="H9" s="43">
        <v>0</v>
      </c>
      <c r="I9" s="43">
        <v>4924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152177</v>
      </c>
      <c r="O9" s="44">
        <f t="shared" si="2"/>
        <v>603.8769841269841</v>
      </c>
      <c r="P9" s="9"/>
    </row>
    <row r="10" spans="1:119" ht="16.5" thickBot="1">
      <c r="A10" s="13" t="s">
        <v>10</v>
      </c>
      <c r="B10" s="21"/>
      <c r="C10" s="20"/>
      <c r="D10" s="14">
        <f>SUM(D5,D8)</f>
        <v>82410</v>
      </c>
      <c r="E10" s="14">
        <f aca="true" t="shared" si="4" ref="E10:M10">SUM(E5,E8)</f>
        <v>147253</v>
      </c>
      <c r="F10" s="14">
        <f t="shared" si="4"/>
        <v>0</v>
      </c>
      <c r="G10" s="14">
        <f t="shared" si="4"/>
        <v>0</v>
      </c>
      <c r="H10" s="14">
        <f t="shared" si="4"/>
        <v>0</v>
      </c>
      <c r="I10" s="14">
        <f t="shared" si="4"/>
        <v>4924</v>
      </c>
      <c r="J10" s="14">
        <f t="shared" si="4"/>
        <v>0</v>
      </c>
      <c r="K10" s="14">
        <f t="shared" si="4"/>
        <v>0</v>
      </c>
      <c r="L10" s="14">
        <f t="shared" si="4"/>
        <v>0</v>
      </c>
      <c r="M10" s="14">
        <f t="shared" si="4"/>
        <v>0</v>
      </c>
      <c r="N10" s="14">
        <f t="shared" si="1"/>
        <v>234587</v>
      </c>
      <c r="O10" s="35">
        <f t="shared" si="2"/>
        <v>930.9007936507936</v>
      </c>
      <c r="P10" s="6"/>
      <c r="Q10" s="2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</row>
    <row r="11" spans="1:15" ht="15">
      <c r="A11" s="15"/>
      <c r="B11" s="17"/>
      <c r="C11" s="17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8"/>
    </row>
    <row r="12" spans="1:15" ht="15">
      <c r="A12" s="36"/>
      <c r="B12" s="37"/>
      <c r="C12" s="37"/>
      <c r="D12" s="38"/>
      <c r="E12" s="38"/>
      <c r="F12" s="38"/>
      <c r="G12" s="38"/>
      <c r="H12" s="38"/>
      <c r="I12" s="38"/>
      <c r="J12" s="38"/>
      <c r="K12" s="38"/>
      <c r="L12" s="90" t="s">
        <v>53</v>
      </c>
      <c r="M12" s="90"/>
      <c r="N12" s="90"/>
      <c r="O12" s="39">
        <v>252</v>
      </c>
    </row>
    <row r="13" spans="1:15" ht="15">
      <c r="A13" s="91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3"/>
    </row>
    <row r="14" spans="1:15" ht="15.75" customHeight="1" thickBot="1">
      <c r="A14" s="94" t="s">
        <v>36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6"/>
    </row>
  </sheetData>
  <sheetProtection/>
  <mergeCells count="10">
    <mergeCell ref="L12:N12"/>
    <mergeCell ref="A13:O13"/>
    <mergeCell ref="A14:O1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31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46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SUM(D6:D7)</f>
        <v>59714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10">SUM(D5:M5)</f>
        <v>59714</v>
      </c>
      <c r="O5" s="58">
        <f aca="true" t="shared" si="2" ref="O5:O10">(N5/O$12)</f>
        <v>236.96031746031747</v>
      </c>
      <c r="P5" s="59"/>
    </row>
    <row r="6" spans="1:16" ht="15">
      <c r="A6" s="61"/>
      <c r="B6" s="62">
        <v>511</v>
      </c>
      <c r="C6" s="63" t="s">
        <v>19</v>
      </c>
      <c r="D6" s="64">
        <v>20925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20925</v>
      </c>
      <c r="O6" s="65">
        <f t="shared" si="2"/>
        <v>83.03571428571429</v>
      </c>
      <c r="P6" s="66"/>
    </row>
    <row r="7" spans="1:16" ht="15">
      <c r="A7" s="61"/>
      <c r="B7" s="62">
        <v>519</v>
      </c>
      <c r="C7" s="63" t="s">
        <v>47</v>
      </c>
      <c r="D7" s="64">
        <v>38789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38789</v>
      </c>
      <c r="O7" s="65">
        <f t="shared" si="2"/>
        <v>153.92460317460316</v>
      </c>
      <c r="P7" s="66"/>
    </row>
    <row r="8" spans="1:16" ht="15.75">
      <c r="A8" s="67" t="s">
        <v>24</v>
      </c>
      <c r="B8" s="68"/>
      <c r="C8" s="69"/>
      <c r="D8" s="70">
        <f aca="true" t="shared" si="3" ref="D8:M8">SUM(D9:D9)</f>
        <v>0</v>
      </c>
      <c r="E8" s="70">
        <f t="shared" si="3"/>
        <v>46793</v>
      </c>
      <c r="F8" s="70">
        <f t="shared" si="3"/>
        <v>0</v>
      </c>
      <c r="G8" s="70">
        <f t="shared" si="3"/>
        <v>0</v>
      </c>
      <c r="H8" s="70">
        <f t="shared" si="3"/>
        <v>0</v>
      </c>
      <c r="I8" s="70">
        <f t="shared" si="3"/>
        <v>2916</v>
      </c>
      <c r="J8" s="70">
        <f t="shared" si="3"/>
        <v>0</v>
      </c>
      <c r="K8" s="70">
        <f t="shared" si="3"/>
        <v>0</v>
      </c>
      <c r="L8" s="70">
        <f t="shared" si="3"/>
        <v>0</v>
      </c>
      <c r="M8" s="70">
        <f t="shared" si="3"/>
        <v>0</v>
      </c>
      <c r="N8" s="71">
        <f t="shared" si="1"/>
        <v>49709</v>
      </c>
      <c r="O8" s="72">
        <f t="shared" si="2"/>
        <v>197.2579365079365</v>
      </c>
      <c r="P8" s="73"/>
    </row>
    <row r="9" spans="1:16" ht="15.75" thickBot="1">
      <c r="A9" s="61"/>
      <c r="B9" s="62">
        <v>539</v>
      </c>
      <c r="C9" s="63" t="s">
        <v>42</v>
      </c>
      <c r="D9" s="64">
        <v>0</v>
      </c>
      <c r="E9" s="64">
        <v>46793</v>
      </c>
      <c r="F9" s="64">
        <v>0</v>
      </c>
      <c r="G9" s="64">
        <v>0</v>
      </c>
      <c r="H9" s="64">
        <v>0</v>
      </c>
      <c r="I9" s="64">
        <v>2916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49709</v>
      </c>
      <c r="O9" s="65">
        <f t="shared" si="2"/>
        <v>197.2579365079365</v>
      </c>
      <c r="P9" s="66"/>
    </row>
    <row r="10" spans="1:119" ht="16.5" thickBot="1">
      <c r="A10" s="74" t="s">
        <v>10</v>
      </c>
      <c r="B10" s="75"/>
      <c r="C10" s="76"/>
      <c r="D10" s="77">
        <f>SUM(D5,D8)</f>
        <v>59714</v>
      </c>
      <c r="E10" s="77">
        <f aca="true" t="shared" si="4" ref="E10:M10">SUM(E5,E8)</f>
        <v>46793</v>
      </c>
      <c r="F10" s="77">
        <f t="shared" si="4"/>
        <v>0</v>
      </c>
      <c r="G10" s="77">
        <f t="shared" si="4"/>
        <v>0</v>
      </c>
      <c r="H10" s="77">
        <f t="shared" si="4"/>
        <v>0</v>
      </c>
      <c r="I10" s="77">
        <f t="shared" si="4"/>
        <v>2916</v>
      </c>
      <c r="J10" s="77">
        <f t="shared" si="4"/>
        <v>0</v>
      </c>
      <c r="K10" s="77">
        <f t="shared" si="4"/>
        <v>0</v>
      </c>
      <c r="L10" s="77">
        <f t="shared" si="4"/>
        <v>0</v>
      </c>
      <c r="M10" s="77">
        <f t="shared" si="4"/>
        <v>0</v>
      </c>
      <c r="N10" s="77">
        <f t="shared" si="1"/>
        <v>109423</v>
      </c>
      <c r="O10" s="78">
        <f t="shared" si="2"/>
        <v>434.218253968254</v>
      </c>
      <c r="P10" s="59"/>
      <c r="Q10" s="79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</row>
    <row r="11" spans="1:15" ht="15">
      <c r="A11" s="81"/>
      <c r="B11" s="82"/>
      <c r="C11" s="82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4"/>
    </row>
    <row r="12" spans="1:15" ht="15">
      <c r="A12" s="85"/>
      <c r="B12" s="86"/>
      <c r="C12" s="86"/>
      <c r="D12" s="87"/>
      <c r="E12" s="87"/>
      <c r="F12" s="87"/>
      <c r="G12" s="87"/>
      <c r="H12" s="87"/>
      <c r="I12" s="87"/>
      <c r="J12" s="87"/>
      <c r="K12" s="87"/>
      <c r="L12" s="114" t="s">
        <v>48</v>
      </c>
      <c r="M12" s="114"/>
      <c r="N12" s="114"/>
      <c r="O12" s="88">
        <v>252</v>
      </c>
    </row>
    <row r="13" spans="1:15" ht="15">
      <c r="A13" s="115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7"/>
    </row>
    <row r="14" spans="1:15" ht="15.75" customHeight="1" thickBot="1">
      <c r="A14" s="118" t="s">
        <v>36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20"/>
    </row>
  </sheetData>
  <sheetProtection/>
  <mergeCells count="10">
    <mergeCell ref="L12:N12"/>
    <mergeCell ref="A13:O13"/>
    <mergeCell ref="A14:O1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46719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4">SUM(D5:M5)</f>
        <v>46719</v>
      </c>
      <c r="O5" s="30">
        <f aca="true" t="shared" si="2" ref="O5:O14">(N5/O$16)</f>
        <v>191.47131147540983</v>
      </c>
      <c r="P5" s="6"/>
    </row>
    <row r="6" spans="1:16" ht="15">
      <c r="A6" s="12"/>
      <c r="B6" s="42">
        <v>511</v>
      </c>
      <c r="C6" s="19" t="s">
        <v>19</v>
      </c>
      <c r="D6" s="43">
        <v>16273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16273</v>
      </c>
      <c r="O6" s="44">
        <f t="shared" si="2"/>
        <v>66.69262295081967</v>
      </c>
      <c r="P6" s="9"/>
    </row>
    <row r="7" spans="1:16" ht="15">
      <c r="A7" s="12"/>
      <c r="B7" s="42">
        <v>519</v>
      </c>
      <c r="C7" s="19" t="s">
        <v>23</v>
      </c>
      <c r="D7" s="43">
        <v>30446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30446</v>
      </c>
      <c r="O7" s="44">
        <f t="shared" si="2"/>
        <v>124.77868852459017</v>
      </c>
      <c r="P7" s="9"/>
    </row>
    <row r="8" spans="1:16" ht="15.75">
      <c r="A8" s="26" t="s">
        <v>24</v>
      </c>
      <c r="B8" s="27"/>
      <c r="C8" s="28"/>
      <c r="D8" s="29">
        <f aca="true" t="shared" si="3" ref="D8:M8">SUM(D9:D9)</f>
        <v>0</v>
      </c>
      <c r="E8" s="29">
        <f t="shared" si="3"/>
        <v>381482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2974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384456</v>
      </c>
      <c r="O8" s="41">
        <f t="shared" si="2"/>
        <v>1575.639344262295</v>
      </c>
      <c r="P8" s="10"/>
    </row>
    <row r="9" spans="1:16" ht="15">
      <c r="A9" s="12"/>
      <c r="B9" s="42">
        <v>539</v>
      </c>
      <c r="C9" s="19" t="s">
        <v>42</v>
      </c>
      <c r="D9" s="43">
        <v>0</v>
      </c>
      <c r="E9" s="43">
        <v>381482</v>
      </c>
      <c r="F9" s="43">
        <v>0</v>
      </c>
      <c r="G9" s="43">
        <v>0</v>
      </c>
      <c r="H9" s="43">
        <v>0</v>
      </c>
      <c r="I9" s="43">
        <v>2974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384456</v>
      </c>
      <c r="O9" s="44">
        <f t="shared" si="2"/>
        <v>1575.639344262295</v>
      </c>
      <c r="P9" s="9"/>
    </row>
    <row r="10" spans="1:16" ht="15.75">
      <c r="A10" s="26" t="s">
        <v>28</v>
      </c>
      <c r="B10" s="27"/>
      <c r="C10" s="28"/>
      <c r="D10" s="29">
        <f aca="true" t="shared" si="4" ref="D10:M10">SUM(D11:D11)</f>
        <v>5650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1"/>
        <v>5650</v>
      </c>
      <c r="O10" s="41">
        <f t="shared" si="2"/>
        <v>23.15573770491803</v>
      </c>
      <c r="P10" s="9"/>
    </row>
    <row r="11" spans="1:16" ht="15">
      <c r="A11" s="12"/>
      <c r="B11" s="42">
        <v>572</v>
      </c>
      <c r="C11" s="19" t="s">
        <v>29</v>
      </c>
      <c r="D11" s="43">
        <v>5650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5650</v>
      </c>
      <c r="O11" s="44">
        <f t="shared" si="2"/>
        <v>23.15573770491803</v>
      </c>
      <c r="P11" s="9"/>
    </row>
    <row r="12" spans="1:16" ht="15.75">
      <c r="A12" s="26" t="s">
        <v>43</v>
      </c>
      <c r="B12" s="27"/>
      <c r="C12" s="28"/>
      <c r="D12" s="29">
        <f aca="true" t="shared" si="5" ref="D12:M12">SUM(D13:D13)</f>
        <v>3819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3819</v>
      </c>
      <c r="O12" s="41">
        <f t="shared" si="2"/>
        <v>15.651639344262295</v>
      </c>
      <c r="P12" s="9"/>
    </row>
    <row r="13" spans="1:16" ht="15.75" thickBot="1">
      <c r="A13" s="12"/>
      <c r="B13" s="42">
        <v>581</v>
      </c>
      <c r="C13" s="19" t="s">
        <v>44</v>
      </c>
      <c r="D13" s="43">
        <v>3819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3819</v>
      </c>
      <c r="O13" s="44">
        <f t="shared" si="2"/>
        <v>15.651639344262295</v>
      </c>
      <c r="P13" s="9"/>
    </row>
    <row r="14" spans="1:119" ht="16.5" thickBot="1">
      <c r="A14" s="13" t="s">
        <v>10</v>
      </c>
      <c r="B14" s="21"/>
      <c r="C14" s="20"/>
      <c r="D14" s="14">
        <f>SUM(D5,D8,D10,D12)</f>
        <v>56188</v>
      </c>
      <c r="E14" s="14">
        <f aca="true" t="shared" si="6" ref="E14:M14">SUM(E5,E8,E10,E12)</f>
        <v>381482</v>
      </c>
      <c r="F14" s="14">
        <f t="shared" si="6"/>
        <v>0</v>
      </c>
      <c r="G14" s="14">
        <f t="shared" si="6"/>
        <v>0</v>
      </c>
      <c r="H14" s="14">
        <f t="shared" si="6"/>
        <v>0</v>
      </c>
      <c r="I14" s="14">
        <f t="shared" si="6"/>
        <v>2974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1"/>
        <v>440644</v>
      </c>
      <c r="O14" s="35">
        <f t="shared" si="2"/>
        <v>1805.9180327868853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5" ht="15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5" ht="15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45</v>
      </c>
      <c r="M16" s="90"/>
      <c r="N16" s="90"/>
      <c r="O16" s="39">
        <v>244</v>
      </c>
    </row>
    <row r="17" spans="1:15" ht="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36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sheetProtection/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53710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3">SUM(D5:M5)</f>
        <v>53710</v>
      </c>
      <c r="O5" s="30">
        <f aca="true" t="shared" si="2" ref="O5:O13">(N5/O$15)</f>
        <v>210.62745098039215</v>
      </c>
      <c r="P5" s="6"/>
    </row>
    <row r="6" spans="1:16" ht="15">
      <c r="A6" s="12"/>
      <c r="B6" s="42">
        <v>511</v>
      </c>
      <c r="C6" s="19" t="s">
        <v>19</v>
      </c>
      <c r="D6" s="43">
        <v>16050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16050</v>
      </c>
      <c r="O6" s="44">
        <f t="shared" si="2"/>
        <v>62.94117647058823</v>
      </c>
      <c r="P6" s="9"/>
    </row>
    <row r="7" spans="1:16" ht="15">
      <c r="A7" s="12"/>
      <c r="B7" s="42">
        <v>513</v>
      </c>
      <c r="C7" s="19" t="s">
        <v>21</v>
      </c>
      <c r="D7" s="43">
        <v>37060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37060</v>
      </c>
      <c r="O7" s="44">
        <f t="shared" si="2"/>
        <v>145.33333333333334</v>
      </c>
      <c r="P7" s="9"/>
    </row>
    <row r="8" spans="1:16" ht="15">
      <c r="A8" s="12"/>
      <c r="B8" s="42">
        <v>514</v>
      </c>
      <c r="C8" s="19" t="s">
        <v>22</v>
      </c>
      <c r="D8" s="43">
        <v>600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600</v>
      </c>
      <c r="O8" s="44">
        <f t="shared" si="2"/>
        <v>2.3529411764705883</v>
      </c>
      <c r="P8" s="9"/>
    </row>
    <row r="9" spans="1:16" ht="15.75">
      <c r="A9" s="26" t="s">
        <v>26</v>
      </c>
      <c r="B9" s="27"/>
      <c r="C9" s="28"/>
      <c r="D9" s="29">
        <f aca="true" t="shared" si="3" ref="D9:M9">SUM(D10:D10)</f>
        <v>8915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29">
        <f t="shared" si="1"/>
        <v>8915</v>
      </c>
      <c r="O9" s="41">
        <f t="shared" si="2"/>
        <v>34.96078431372549</v>
      </c>
      <c r="P9" s="10"/>
    </row>
    <row r="10" spans="1:16" ht="15">
      <c r="A10" s="12"/>
      <c r="B10" s="42">
        <v>541</v>
      </c>
      <c r="C10" s="19" t="s">
        <v>27</v>
      </c>
      <c r="D10" s="43">
        <v>8915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8915</v>
      </c>
      <c r="O10" s="44">
        <f t="shared" si="2"/>
        <v>34.96078431372549</v>
      </c>
      <c r="P10" s="9"/>
    </row>
    <row r="11" spans="1:16" ht="15.75">
      <c r="A11" s="26" t="s">
        <v>28</v>
      </c>
      <c r="B11" s="27"/>
      <c r="C11" s="28"/>
      <c r="D11" s="29">
        <f aca="true" t="shared" si="4" ref="D11:M11">SUM(D12:D12)</f>
        <v>12496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12496</v>
      </c>
      <c r="O11" s="41">
        <f t="shared" si="2"/>
        <v>49.003921568627455</v>
      </c>
      <c r="P11" s="9"/>
    </row>
    <row r="12" spans="1:16" ht="15.75" thickBot="1">
      <c r="A12" s="12"/>
      <c r="B12" s="42">
        <v>572</v>
      </c>
      <c r="C12" s="19" t="s">
        <v>29</v>
      </c>
      <c r="D12" s="43">
        <v>12496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12496</v>
      </c>
      <c r="O12" s="44">
        <f t="shared" si="2"/>
        <v>49.003921568627455</v>
      </c>
      <c r="P12" s="9"/>
    </row>
    <row r="13" spans="1:119" ht="16.5" thickBot="1">
      <c r="A13" s="13" t="s">
        <v>10</v>
      </c>
      <c r="B13" s="21"/>
      <c r="C13" s="20"/>
      <c r="D13" s="14">
        <f>SUM(D5,D9,D11)</f>
        <v>75121</v>
      </c>
      <c r="E13" s="14">
        <f aca="true" t="shared" si="5" ref="E13:M13">SUM(E5,E9,E11)</f>
        <v>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0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75121</v>
      </c>
      <c r="O13" s="35">
        <f t="shared" si="2"/>
        <v>294.59215686274507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38</v>
      </c>
      <c r="M15" s="90"/>
      <c r="N15" s="90"/>
      <c r="O15" s="39">
        <v>255</v>
      </c>
    </row>
    <row r="16" spans="1:15" ht="1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36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2021-10-12T22:03:28Z</cp:lastPrinted>
  <dcterms:created xsi:type="dcterms:W3CDTF">2000-08-31T21:26:31Z</dcterms:created>
  <dcterms:modified xsi:type="dcterms:W3CDTF">2022-01-11T19:24:30Z</dcterms:modified>
  <cp:category/>
  <cp:version/>
  <cp:contentType/>
  <cp:contentStatus/>
</cp:coreProperties>
</file>