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'2009'!$A$1:$O$31</definedName>
    <definedName name="_xlnm.Print_Area" localSheetId="12">'2010'!$A$1:$O$31</definedName>
    <definedName name="_xlnm.Print_Area" localSheetId="11">'2011'!$A$1:$O$31</definedName>
    <definedName name="_xlnm.Print_Area" localSheetId="10">'2012'!$A$1:$O$31</definedName>
    <definedName name="_xlnm.Print_Area" localSheetId="9">'2013'!$A$1:$O$29</definedName>
    <definedName name="_xlnm.Print_Area" localSheetId="8">'2014'!$A$1:$O$31</definedName>
    <definedName name="_xlnm.Print_Area" localSheetId="7">'2015'!$A$1:$O$33</definedName>
    <definedName name="_xlnm.Print_Area" localSheetId="6">'2016'!$A$1:$O$31</definedName>
    <definedName name="_xlnm.Print_Area" localSheetId="5">'2017'!$A$1:$O$32</definedName>
    <definedName name="_xlnm.Print_Area" localSheetId="4">'2018'!$A$1:$O$32</definedName>
    <definedName name="_xlnm.Print_Area" localSheetId="3">'2019'!$A$1:$O$32</definedName>
    <definedName name="_xlnm.Print_Area" localSheetId="2">'2020'!$A$1:$O$36</definedName>
    <definedName name="_xlnm.Print_Area" localSheetId="1">'2021'!$A$1:$P$33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O29" i="48" l="1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3" i="48"/>
  <c r="P23" i="48" s="1"/>
  <c r="O25" i="48"/>
  <c r="P25" i="48" s="1"/>
  <c r="O21" i="48"/>
  <c r="P21" i="48" s="1"/>
  <c r="O17" i="48"/>
  <c r="P17" i="48" s="1"/>
  <c r="O13" i="48"/>
  <c r="P13" i="48" s="1"/>
  <c r="O5" i="48"/>
  <c r="P5" i="48" s="1"/>
  <c r="H29" i="47"/>
  <c r="M29" i="47"/>
  <c r="O28" i="47"/>
  <c r="P28" i="47" s="1"/>
  <c r="O27" i="47"/>
  <c r="P27" i="47" s="1"/>
  <c r="N26" i="47"/>
  <c r="O26" i="47" s="1"/>
  <c r="P26" i="47" s="1"/>
  <c r="M26" i="47"/>
  <c r="L26" i="47"/>
  <c r="K26" i="47"/>
  <c r="J26" i="47"/>
  <c r="I26" i="47"/>
  <c r="H26" i="47"/>
  <c r="G26" i="47"/>
  <c r="F26" i="47"/>
  <c r="E26" i="47"/>
  <c r="D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2" i="47" s="1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O20" i="47" s="1"/>
  <c r="P20" i="47" s="1"/>
  <c r="D20" i="47"/>
  <c r="O19" i="47"/>
  <c r="P19" i="47"/>
  <c r="O18" i="47"/>
  <c r="P18" i="47"/>
  <c r="O17" i="47"/>
  <c r="P17" i="47"/>
  <c r="N16" i="47"/>
  <c r="M16" i="47"/>
  <c r="L16" i="47"/>
  <c r="K16" i="47"/>
  <c r="J16" i="47"/>
  <c r="O16" i="47" s="1"/>
  <c r="P16" i="47" s="1"/>
  <c r="I16" i="47"/>
  <c r="H16" i="47"/>
  <c r="G16" i="47"/>
  <c r="F16" i="47"/>
  <c r="E16" i="47"/>
  <c r="D16" i="47"/>
  <c r="O15" i="47"/>
  <c r="P15" i="47" s="1"/>
  <c r="O14" i="47"/>
  <c r="P14" i="47" s="1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/>
  <c r="O9" i="47"/>
  <c r="P9" i="47"/>
  <c r="O8" i="47"/>
  <c r="P8" i="47"/>
  <c r="O7" i="47"/>
  <c r="P7" i="47" s="1"/>
  <c r="O6" i="47"/>
  <c r="P6" i="47"/>
  <c r="N5" i="47"/>
  <c r="O5" i="47" s="1"/>
  <c r="P5" i="47" s="1"/>
  <c r="M5" i="47"/>
  <c r="L5" i="47"/>
  <c r="L29" i="47" s="1"/>
  <c r="K5" i="47"/>
  <c r="K29" i="47" s="1"/>
  <c r="J5" i="47"/>
  <c r="J29" i="47" s="1"/>
  <c r="I5" i="47"/>
  <c r="I29" i="47" s="1"/>
  <c r="H5" i="47"/>
  <c r="G5" i="47"/>
  <c r="G29" i="47" s="1"/>
  <c r="F5" i="47"/>
  <c r="F29" i="47" s="1"/>
  <c r="E5" i="47"/>
  <c r="E29" i="47" s="1"/>
  <c r="D5" i="47"/>
  <c r="N31" i="46"/>
  <c r="O31" i="46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9" i="46" s="1"/>
  <c r="O29" i="46" s="1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7" i="46" s="1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5" i="46" s="1"/>
  <c r="O25" i="46" s="1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3" i="46" s="1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1" i="46" s="1"/>
  <c r="O21" i="46" s="1"/>
  <c r="N20" i="46"/>
  <c r="O20" i="46" s="1"/>
  <c r="N19" i="46"/>
  <c r="O19" i="46"/>
  <c r="N18" i="46"/>
  <c r="O18" i="46" s="1"/>
  <c r="M17" i="46"/>
  <c r="L17" i="46"/>
  <c r="K17" i="46"/>
  <c r="J17" i="46"/>
  <c r="I17" i="46"/>
  <c r="H17" i="46"/>
  <c r="N17" i="46" s="1"/>
  <c r="O17" i="46" s="1"/>
  <c r="G17" i="46"/>
  <c r="F17" i="46"/>
  <c r="E17" i="46"/>
  <c r="D17" i="46"/>
  <c r="N16" i="46"/>
  <c r="O16" i="46" s="1"/>
  <c r="N15" i="46"/>
  <c r="O15" i="46" s="1"/>
  <c r="N14" i="46"/>
  <c r="O14" i="46" s="1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N5" i="46" s="1"/>
  <c r="O5" i="46" s="1"/>
  <c r="K5" i="46"/>
  <c r="J5" i="46"/>
  <c r="I5" i="46"/>
  <c r="H5" i="46"/>
  <c r="G5" i="46"/>
  <c r="F5" i="46"/>
  <c r="E5" i="46"/>
  <c r="D5" i="46"/>
  <c r="H28" i="45"/>
  <c r="N27" i="45"/>
  <c r="O27" i="45" s="1"/>
  <c r="M26" i="45"/>
  <c r="L26" i="45"/>
  <c r="K26" i="45"/>
  <c r="J26" i="45"/>
  <c r="N26" i="45" s="1"/>
  <c r="O26" i="45" s="1"/>
  <c r="I26" i="45"/>
  <c r="H26" i="45"/>
  <c r="G26" i="45"/>
  <c r="F26" i="45"/>
  <c r="E26" i="45"/>
  <c r="D26" i="45"/>
  <c r="N25" i="45"/>
  <c r="O25" i="45" s="1"/>
  <c r="M24" i="45"/>
  <c r="L24" i="45"/>
  <c r="K24" i="45"/>
  <c r="J24" i="45"/>
  <c r="N24" i="45" s="1"/>
  <c r="O24" i="45" s="1"/>
  <c r="I24" i="45"/>
  <c r="H24" i="45"/>
  <c r="G24" i="45"/>
  <c r="F24" i="45"/>
  <c r="E24" i="45"/>
  <c r="D24" i="45"/>
  <c r="N23" i="45"/>
  <c r="O23" i="45" s="1"/>
  <c r="M22" i="45"/>
  <c r="L22" i="45"/>
  <c r="K22" i="45"/>
  <c r="J22" i="45"/>
  <c r="N22" i="45" s="1"/>
  <c r="O22" i="45" s="1"/>
  <c r="I22" i="45"/>
  <c r="H22" i="45"/>
  <c r="G22" i="45"/>
  <c r="F22" i="45"/>
  <c r="E22" i="45"/>
  <c r="D22" i="45"/>
  <c r="N21" i="45"/>
  <c r="O21" i="45" s="1"/>
  <c r="M20" i="45"/>
  <c r="L20" i="45"/>
  <c r="K20" i="45"/>
  <c r="J20" i="45"/>
  <c r="N20" i="45" s="1"/>
  <c r="O20" i="45" s="1"/>
  <c r="I20" i="45"/>
  <c r="H20" i="45"/>
  <c r="G20" i="45"/>
  <c r="F20" i="45"/>
  <c r="E20" i="45"/>
  <c r="D20" i="45"/>
  <c r="N19" i="45"/>
  <c r="O19" i="45" s="1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 s="1"/>
  <c r="N13" i="45"/>
  <c r="O13" i="45" s="1"/>
  <c r="M12" i="45"/>
  <c r="M28" i="45" s="1"/>
  <c r="L12" i="45"/>
  <c r="K12" i="45"/>
  <c r="J12" i="45"/>
  <c r="I12" i="45"/>
  <c r="H12" i="45"/>
  <c r="G12" i="45"/>
  <c r="F12" i="45"/>
  <c r="N12" i="45" s="1"/>
  <c r="O12" i="45" s="1"/>
  <c r="E12" i="45"/>
  <c r="D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L28" i="45" s="1"/>
  <c r="K5" i="45"/>
  <c r="K28" i="45" s="1"/>
  <c r="J5" i="45"/>
  <c r="J28" i="45" s="1"/>
  <c r="I5" i="45"/>
  <c r="I28" i="45" s="1"/>
  <c r="H5" i="45"/>
  <c r="G5" i="45"/>
  <c r="G28" i="45" s="1"/>
  <c r="F5" i="45"/>
  <c r="F28" i="45" s="1"/>
  <c r="E5" i="45"/>
  <c r="E28" i="45" s="1"/>
  <c r="D5" i="45"/>
  <c r="N5" i="45" s="1"/>
  <c r="O5" i="45" s="1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I28" i="44" s="1"/>
  <c r="H20" i="44"/>
  <c r="G20" i="44"/>
  <c r="F20" i="44"/>
  <c r="E20" i="44"/>
  <c r="D20" i="44"/>
  <c r="N19" i="44"/>
  <c r="O19" i="44"/>
  <c r="N18" i="44"/>
  <c r="O18" i="44" s="1"/>
  <c r="N17" i="44"/>
  <c r="O17" i="44" s="1"/>
  <c r="M16" i="44"/>
  <c r="L16" i="44"/>
  <c r="K16" i="44"/>
  <c r="K28" i="44" s="1"/>
  <c r="J16" i="44"/>
  <c r="I16" i="44"/>
  <c r="H16" i="44"/>
  <c r="G16" i="44"/>
  <c r="F16" i="44"/>
  <c r="N16" i="44" s="1"/>
  <c r="O16" i="44" s="1"/>
  <c r="E16" i="44"/>
  <c r="D16" i="44"/>
  <c r="N15" i="44"/>
  <c r="O15" i="44" s="1"/>
  <c r="N14" i="44"/>
  <c r="O14" i="44" s="1"/>
  <c r="N13" i="44"/>
  <c r="O13" i="44" s="1"/>
  <c r="M12" i="44"/>
  <c r="L12" i="44"/>
  <c r="K12" i="44"/>
  <c r="J12" i="44"/>
  <c r="N12" i="44" s="1"/>
  <c r="O12" i="44" s="1"/>
  <c r="I12" i="44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M28" i="44" s="1"/>
  <c r="L5" i="44"/>
  <c r="L28" i="44" s="1"/>
  <c r="K5" i="44"/>
  <c r="J5" i="44"/>
  <c r="I5" i="44"/>
  <c r="H5" i="44"/>
  <c r="H28" i="44" s="1"/>
  <c r="G5" i="44"/>
  <c r="G28" i="44" s="1"/>
  <c r="F5" i="44"/>
  <c r="F28" i="44" s="1"/>
  <c r="E5" i="44"/>
  <c r="E28" i="44" s="1"/>
  <c r="D5" i="44"/>
  <c r="D28" i="44" s="1"/>
  <c r="H28" i="43"/>
  <c r="N27" i="43"/>
  <c r="O27" i="43" s="1"/>
  <c r="M26" i="43"/>
  <c r="L26" i="43"/>
  <c r="K26" i="43"/>
  <c r="J26" i="43"/>
  <c r="I26" i="43"/>
  <c r="H26" i="43"/>
  <c r="G26" i="43"/>
  <c r="F26" i="43"/>
  <c r="N26" i="43" s="1"/>
  <c r="O26" i="43" s="1"/>
  <c r="E26" i="43"/>
  <c r="D26" i="43"/>
  <c r="N25" i="43"/>
  <c r="O25" i="43" s="1"/>
  <c r="M24" i="43"/>
  <c r="L24" i="43"/>
  <c r="K24" i="43"/>
  <c r="J24" i="43"/>
  <c r="I24" i="43"/>
  <c r="H24" i="43"/>
  <c r="G24" i="43"/>
  <c r="F24" i="43"/>
  <c r="N24" i="43" s="1"/>
  <c r="O24" i="43" s="1"/>
  <c r="E24" i="43"/>
  <c r="D24" i="43"/>
  <c r="N23" i="43"/>
  <c r="O23" i="43" s="1"/>
  <c r="M22" i="43"/>
  <c r="L22" i="43"/>
  <c r="K22" i="43"/>
  <c r="J22" i="43"/>
  <c r="I22" i="43"/>
  <c r="H22" i="43"/>
  <c r="G22" i="43"/>
  <c r="F22" i="43"/>
  <c r="N22" i="43" s="1"/>
  <c r="O22" i="43" s="1"/>
  <c r="E22" i="43"/>
  <c r="D22" i="43"/>
  <c r="N21" i="43"/>
  <c r="O21" i="43" s="1"/>
  <c r="M20" i="43"/>
  <c r="L20" i="43"/>
  <c r="K20" i="43"/>
  <c r="J20" i="43"/>
  <c r="I20" i="43"/>
  <c r="H20" i="43"/>
  <c r="G20" i="43"/>
  <c r="F20" i="43"/>
  <c r="N20" i="43" s="1"/>
  <c r="O20" i="43" s="1"/>
  <c r="E20" i="43"/>
  <c r="D20" i="43"/>
  <c r="N19" i="43"/>
  <c r="O19" i="43" s="1"/>
  <c r="N18" i="43"/>
  <c r="O18" i="43" s="1"/>
  <c r="N17" i="43"/>
  <c r="O17" i="43" s="1"/>
  <c r="M16" i="43"/>
  <c r="L16" i="43"/>
  <c r="K16" i="43"/>
  <c r="J16" i="43"/>
  <c r="N16" i="43" s="1"/>
  <c r="O16" i="43" s="1"/>
  <c r="I16" i="43"/>
  <c r="H16" i="43"/>
  <c r="G16" i="43"/>
  <c r="F16" i="43"/>
  <c r="E16" i="43"/>
  <c r="D16" i="43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M28" i="43" s="1"/>
  <c r="L5" i="43"/>
  <c r="N5" i="43" s="1"/>
  <c r="O5" i="43" s="1"/>
  <c r="K5" i="43"/>
  <c r="K28" i="43" s="1"/>
  <c r="J5" i="43"/>
  <c r="J28" i="43" s="1"/>
  <c r="I5" i="43"/>
  <c r="I28" i="43" s="1"/>
  <c r="H5" i="43"/>
  <c r="G5" i="43"/>
  <c r="G28" i="43" s="1"/>
  <c r="F5" i="43"/>
  <c r="F28" i="43" s="1"/>
  <c r="E5" i="43"/>
  <c r="E28" i="43" s="1"/>
  <c r="D5" i="43"/>
  <c r="D28" i="43" s="1"/>
  <c r="H27" i="42"/>
  <c r="N26" i="42"/>
  <c r="O26" i="42" s="1"/>
  <c r="M25" i="42"/>
  <c r="L25" i="42"/>
  <c r="K25" i="42"/>
  <c r="J25" i="42"/>
  <c r="N25" i="42" s="1"/>
  <c r="O25" i="42" s="1"/>
  <c r="I25" i="42"/>
  <c r="H25" i="42"/>
  <c r="G25" i="42"/>
  <c r="F25" i="42"/>
  <c r="E25" i="42"/>
  <c r="D25" i="42"/>
  <c r="N24" i="42"/>
  <c r="O24" i="42" s="1"/>
  <c r="M23" i="42"/>
  <c r="L23" i="42"/>
  <c r="K23" i="42"/>
  <c r="J23" i="42"/>
  <c r="N23" i="42" s="1"/>
  <c r="O23" i="42" s="1"/>
  <c r="I23" i="42"/>
  <c r="H23" i="42"/>
  <c r="G23" i="42"/>
  <c r="F23" i="42"/>
  <c r="E23" i="42"/>
  <c r="D23" i="42"/>
  <c r="N22" i="42"/>
  <c r="O22" i="42" s="1"/>
  <c r="M21" i="42"/>
  <c r="L21" i="42"/>
  <c r="K21" i="42"/>
  <c r="J21" i="42"/>
  <c r="N21" i="42" s="1"/>
  <c r="O21" i="42" s="1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M27" i="42" s="1"/>
  <c r="L5" i="42"/>
  <c r="L27" i="42" s="1"/>
  <c r="K5" i="42"/>
  <c r="K27" i="42" s="1"/>
  <c r="J5" i="42"/>
  <c r="J27" i="42" s="1"/>
  <c r="I5" i="42"/>
  <c r="I27" i="42" s="1"/>
  <c r="H5" i="42"/>
  <c r="G5" i="42"/>
  <c r="G27" i="42" s="1"/>
  <c r="F5" i="42"/>
  <c r="N5" i="42" s="1"/>
  <c r="O5" i="42" s="1"/>
  <c r="E5" i="42"/>
  <c r="E27" i="42" s="1"/>
  <c r="D5" i="42"/>
  <c r="D27" i="42" s="1"/>
  <c r="D29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 s="1"/>
  <c r="M19" i="41"/>
  <c r="L19" i="41"/>
  <c r="K19" i="41"/>
  <c r="J19" i="41"/>
  <c r="I19" i="41"/>
  <c r="I27" i="41" s="1"/>
  <c r="H19" i="41"/>
  <c r="G19" i="41"/>
  <c r="F19" i="41"/>
  <c r="E19" i="41"/>
  <c r="D19" i="41"/>
  <c r="N19" i="41" s="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N15" i="41" s="1"/>
  <c r="O15" i="41" s="1"/>
  <c r="G15" i="41"/>
  <c r="F15" i="41"/>
  <c r="E15" i="41"/>
  <c r="D15" i="41"/>
  <c r="N14" i="41"/>
  <c r="O14" i="41" s="1"/>
  <c r="N13" i="41"/>
  <c r="O13" i="41" s="1"/>
  <c r="N12" i="41"/>
  <c r="O12" i="41" s="1"/>
  <c r="M11" i="41"/>
  <c r="L11" i="41"/>
  <c r="N11" i="41" s="1"/>
  <c r="O11" i="41" s="1"/>
  <c r="K11" i="41"/>
  <c r="J11" i="41"/>
  <c r="I11" i="41"/>
  <c r="H11" i="41"/>
  <c r="G11" i="41"/>
  <c r="G27" i="41" s="1"/>
  <c r="F11" i="41"/>
  <c r="E11" i="41"/>
  <c r="D11" i="41"/>
  <c r="N10" i="41"/>
  <c r="O10" i="41" s="1"/>
  <c r="N9" i="41"/>
  <c r="O9" i="41"/>
  <c r="N8" i="41"/>
  <c r="O8" i="41" s="1"/>
  <c r="N7" i="41"/>
  <c r="O7" i="41" s="1"/>
  <c r="N6" i="41"/>
  <c r="O6" i="41" s="1"/>
  <c r="M5" i="41"/>
  <c r="M27" i="41" s="1"/>
  <c r="L5" i="41"/>
  <c r="L27" i="41" s="1"/>
  <c r="K5" i="41"/>
  <c r="K27" i="41" s="1"/>
  <c r="J5" i="41"/>
  <c r="J27" i="41" s="1"/>
  <c r="I5" i="41"/>
  <c r="H5" i="41"/>
  <c r="N5" i="41" s="1"/>
  <c r="O5" i="41" s="1"/>
  <c r="G5" i="41"/>
  <c r="F5" i="41"/>
  <c r="F27" i="41" s="1"/>
  <c r="E5" i="41"/>
  <c r="E27" i="41" s="1"/>
  <c r="D5" i="41"/>
  <c r="N28" i="40"/>
  <c r="O28" i="40" s="1"/>
  <c r="M27" i="40"/>
  <c r="L27" i="40"/>
  <c r="K27" i="40"/>
  <c r="J27" i="40"/>
  <c r="I27" i="40"/>
  <c r="N27" i="40"/>
  <c r="O27" i="40" s="1"/>
  <c r="H27" i="40"/>
  <c r="G27" i="40"/>
  <c r="F27" i="40"/>
  <c r="E27" i="40"/>
  <c r="D27" i="40"/>
  <c r="N26" i="40"/>
  <c r="O26" i="40" s="1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2" i="40"/>
  <c r="O22" i="40" s="1"/>
  <c r="M21" i="40"/>
  <c r="L21" i="40"/>
  <c r="K21" i="40"/>
  <c r="J21" i="40"/>
  <c r="I21" i="40"/>
  <c r="H21" i="40"/>
  <c r="G21" i="40"/>
  <c r="N21" i="40" s="1"/>
  <c r="O21" i="40" s="1"/>
  <c r="F21" i="40"/>
  <c r="E21" i="40"/>
  <c r="D21" i="40"/>
  <c r="N20" i="40"/>
  <c r="O20" i="40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N16" i="40" s="1"/>
  <c r="O16" i="40" s="1"/>
  <c r="G16" i="40"/>
  <c r="F16" i="40"/>
  <c r="E16" i="40"/>
  <c r="D16" i="40"/>
  <c r="N15" i="40"/>
  <c r="O15" i="40" s="1"/>
  <c r="N14" i="40"/>
  <c r="O14" i="40" s="1"/>
  <c r="N13" i="40"/>
  <c r="O13" i="40"/>
  <c r="M12" i="40"/>
  <c r="L12" i="40"/>
  <c r="K12" i="40"/>
  <c r="J12" i="40"/>
  <c r="I12" i="40"/>
  <c r="I29" i="40" s="1"/>
  <c r="H12" i="40"/>
  <c r="G12" i="40"/>
  <c r="F12" i="40"/>
  <c r="E12" i="40"/>
  <c r="D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M29" i="40" s="1"/>
  <c r="L5" i="40"/>
  <c r="L29" i="40" s="1"/>
  <c r="K5" i="40"/>
  <c r="K29" i="40" s="1"/>
  <c r="J5" i="40"/>
  <c r="J29" i="40" s="1"/>
  <c r="I5" i="40"/>
  <c r="H5" i="40"/>
  <c r="H29" i="40" s="1"/>
  <c r="G5" i="40"/>
  <c r="G29" i="40" s="1"/>
  <c r="F5" i="40"/>
  <c r="F29" i="40" s="1"/>
  <c r="E5" i="40"/>
  <c r="E29" i="40" s="1"/>
  <c r="D5" i="40"/>
  <c r="N5" i="40" s="1"/>
  <c r="O5" i="40" s="1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M19" i="39"/>
  <c r="L19" i="39"/>
  <c r="K19" i="39"/>
  <c r="J19" i="39"/>
  <c r="I19" i="39"/>
  <c r="H19" i="39"/>
  <c r="G19" i="39"/>
  <c r="N19" i="39" s="1"/>
  <c r="O19" i="39" s="1"/>
  <c r="F19" i="39"/>
  <c r="E19" i="39"/>
  <c r="D19" i="39"/>
  <c r="N18" i="39"/>
  <c r="O18" i="39" s="1"/>
  <c r="N17" i="39"/>
  <c r="O17" i="39" s="1"/>
  <c r="M16" i="39"/>
  <c r="L16" i="39"/>
  <c r="K16" i="39"/>
  <c r="K27" i="39" s="1"/>
  <c r="J16" i="39"/>
  <c r="I16" i="39"/>
  <c r="H16" i="39"/>
  <c r="G16" i="39"/>
  <c r="F16" i="39"/>
  <c r="N16" i="39" s="1"/>
  <c r="O16" i="39" s="1"/>
  <c r="E16" i="39"/>
  <c r="D16" i="39"/>
  <c r="N15" i="39"/>
  <c r="O15" i="39" s="1"/>
  <c r="N14" i="39"/>
  <c r="O14" i="39" s="1"/>
  <c r="N13" i="39"/>
  <c r="O13" i="39" s="1"/>
  <c r="M12" i="39"/>
  <c r="L12" i="39"/>
  <c r="N12" i="39" s="1"/>
  <c r="O12" i="39" s="1"/>
  <c r="K12" i="39"/>
  <c r="J12" i="39"/>
  <c r="I12" i="39"/>
  <c r="H12" i="39"/>
  <c r="G12" i="39"/>
  <c r="F12" i="39"/>
  <c r="E12" i="39"/>
  <c r="D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27" i="39" s="1"/>
  <c r="K5" i="39"/>
  <c r="J5" i="39"/>
  <c r="J27" i="39" s="1"/>
  <c r="I5" i="39"/>
  <c r="H5" i="39"/>
  <c r="H27" i="39"/>
  <c r="G5" i="39"/>
  <c r="G27" i="39" s="1"/>
  <c r="F5" i="39"/>
  <c r="F27" i="39" s="1"/>
  <c r="E5" i="39"/>
  <c r="D5" i="39"/>
  <c r="D27" i="39" s="1"/>
  <c r="N26" i="38"/>
  <c r="O26" i="38" s="1"/>
  <c r="M25" i="38"/>
  <c r="L25" i="38"/>
  <c r="K25" i="38"/>
  <c r="J25" i="38"/>
  <c r="I25" i="38"/>
  <c r="H25" i="38"/>
  <c r="G25" i="38"/>
  <c r="F25" i="38"/>
  <c r="E25" i="38"/>
  <c r="N25" i="38" s="1"/>
  <c r="O25" i="38" s="1"/>
  <c r="D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 s="1"/>
  <c r="M19" i="38"/>
  <c r="N19" i="38" s="1"/>
  <c r="O19" i="38" s="1"/>
  <c r="L19" i="38"/>
  <c r="K19" i="38"/>
  <c r="J19" i="38"/>
  <c r="I19" i="38"/>
  <c r="H19" i="38"/>
  <c r="G19" i="38"/>
  <c r="F19" i="38"/>
  <c r="F27" i="38" s="1"/>
  <c r="E19" i="38"/>
  <c r="D19" i="38"/>
  <c r="N18" i="38"/>
  <c r="O18" i="38" s="1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 s="1"/>
  <c r="N12" i="38"/>
  <c r="O12" i="38" s="1"/>
  <c r="M11" i="38"/>
  <c r="L11" i="38"/>
  <c r="K11" i="38"/>
  <c r="J11" i="38"/>
  <c r="J27" i="38" s="1"/>
  <c r="I11" i="38"/>
  <c r="H11" i="38"/>
  <c r="G11" i="38"/>
  <c r="F11" i="38"/>
  <c r="E11" i="38"/>
  <c r="D11" i="38"/>
  <c r="N10" i="38"/>
  <c r="O10" i="38" s="1"/>
  <c r="N9" i="38"/>
  <c r="O9" i="38"/>
  <c r="N8" i="38"/>
  <c r="O8" i="38"/>
  <c r="N7" i="38"/>
  <c r="O7" i="38" s="1"/>
  <c r="N6" i="38"/>
  <c r="O6" i="38" s="1"/>
  <c r="M5" i="38"/>
  <c r="M27" i="38" s="1"/>
  <c r="L5" i="38"/>
  <c r="L27" i="38" s="1"/>
  <c r="K5" i="38"/>
  <c r="K27" i="38" s="1"/>
  <c r="J5" i="38"/>
  <c r="I5" i="38"/>
  <c r="I27" i="38"/>
  <c r="H5" i="38"/>
  <c r="H27" i="38" s="1"/>
  <c r="G5" i="38"/>
  <c r="G27" i="38"/>
  <c r="F5" i="38"/>
  <c r="E5" i="38"/>
  <c r="E27" i="38" s="1"/>
  <c r="D5" i="38"/>
  <c r="D27" i="38" s="1"/>
  <c r="N24" i="37"/>
  <c r="O24" i="37"/>
  <c r="M23" i="37"/>
  <c r="L23" i="37"/>
  <c r="K23" i="37"/>
  <c r="J23" i="37"/>
  <c r="I23" i="37"/>
  <c r="H23" i="37"/>
  <c r="G23" i="37"/>
  <c r="F23" i="37"/>
  <c r="E23" i="37"/>
  <c r="D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N15" i="37"/>
  <c r="O15" i="37" s="1"/>
  <c r="F15" i="37"/>
  <c r="E15" i="37"/>
  <c r="D15" i="37"/>
  <c r="N14" i="37"/>
  <c r="O14" i="37" s="1"/>
  <c r="N13" i="37"/>
  <c r="O13" i="37" s="1"/>
  <c r="N12" i="37"/>
  <c r="O12" i="37" s="1"/>
  <c r="M11" i="37"/>
  <c r="L11" i="37"/>
  <c r="N11" i="37" s="1"/>
  <c r="O11" i="37" s="1"/>
  <c r="K11" i="37"/>
  <c r="J11" i="37"/>
  <c r="I11" i="37"/>
  <c r="H11" i="37"/>
  <c r="G11" i="37"/>
  <c r="F11" i="37"/>
  <c r="E11" i="37"/>
  <c r="D11" i="37"/>
  <c r="N10" i="37"/>
  <c r="O10" i="37" s="1"/>
  <c r="N9" i="37"/>
  <c r="O9" i="37" s="1"/>
  <c r="N8" i="37"/>
  <c r="O8" i="37"/>
  <c r="N7" i="37"/>
  <c r="O7" i="37" s="1"/>
  <c r="N6" i="37"/>
  <c r="O6" i="37"/>
  <c r="M5" i="37"/>
  <c r="M25" i="37"/>
  <c r="L5" i="37"/>
  <c r="K5" i="37"/>
  <c r="N5" i="37" s="1"/>
  <c r="O5" i="37" s="1"/>
  <c r="J5" i="37"/>
  <c r="J25" i="37"/>
  <c r="I5" i="37"/>
  <c r="I25" i="37"/>
  <c r="H5" i="37"/>
  <c r="H25" i="37"/>
  <c r="G5" i="37"/>
  <c r="G25" i="37" s="1"/>
  <c r="F5" i="37"/>
  <c r="E5" i="37"/>
  <c r="E25" i="37" s="1"/>
  <c r="D5" i="37"/>
  <c r="D25" i="37"/>
  <c r="N26" i="36"/>
  <c r="O26" i="36"/>
  <c r="M25" i="36"/>
  <c r="L25" i="36"/>
  <c r="K25" i="36"/>
  <c r="J25" i="36"/>
  <c r="I25" i="36"/>
  <c r="H25" i="36"/>
  <c r="G25" i="36"/>
  <c r="F25" i="36"/>
  <c r="E25" i="36"/>
  <c r="N25" i="36"/>
  <c r="O25" i="36" s="1"/>
  <c r="D25" i="36"/>
  <c r="N24" i="36"/>
  <c r="O24" i="36" s="1"/>
  <c r="M23" i="36"/>
  <c r="L23" i="36"/>
  <c r="K23" i="36"/>
  <c r="J23" i="36"/>
  <c r="I23" i="36"/>
  <c r="H23" i="36"/>
  <c r="G23" i="36"/>
  <c r="F23" i="36"/>
  <c r="N23" i="36" s="1"/>
  <c r="O23" i="36" s="1"/>
  <c r="E23" i="36"/>
  <c r="D23" i="36"/>
  <c r="N22" i="36"/>
  <c r="O22" i="36"/>
  <c r="M21" i="36"/>
  <c r="L21" i="36"/>
  <c r="K21" i="36"/>
  <c r="J21" i="36"/>
  <c r="I21" i="36"/>
  <c r="H21" i="36"/>
  <c r="N21" i="36" s="1"/>
  <c r="O21" i="36" s="1"/>
  <c r="G21" i="36"/>
  <c r="F21" i="36"/>
  <c r="E21" i="36"/>
  <c r="D21" i="36"/>
  <c r="N20" i="36"/>
  <c r="O20" i="36"/>
  <c r="M19" i="36"/>
  <c r="L19" i="36"/>
  <c r="K19" i="36"/>
  <c r="J19" i="36"/>
  <c r="I19" i="36"/>
  <c r="H19" i="36"/>
  <c r="N19" i="36" s="1"/>
  <c r="O19" i="36" s="1"/>
  <c r="G19" i="36"/>
  <c r="F19" i="36"/>
  <c r="E19" i="36"/>
  <c r="D19" i="36"/>
  <c r="N18" i="36"/>
  <c r="O18" i="36"/>
  <c r="N17" i="36"/>
  <c r="O17" i="36" s="1"/>
  <c r="N16" i="36"/>
  <c r="O16" i="36" s="1"/>
  <c r="M15" i="36"/>
  <c r="L15" i="36"/>
  <c r="N15" i="36" s="1"/>
  <c r="O15" i="36" s="1"/>
  <c r="K15" i="36"/>
  <c r="J15" i="36"/>
  <c r="I15" i="36"/>
  <c r="H15" i="36"/>
  <c r="G15" i="36"/>
  <c r="F15" i="36"/>
  <c r="E15" i="36"/>
  <c r="D15" i="36"/>
  <c r="N14" i="36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N11" i="36" s="1"/>
  <c r="O11" i="36" s="1"/>
  <c r="D11" i="36"/>
  <c r="N10" i="36"/>
  <c r="O10" i="36" s="1"/>
  <c r="N9" i="36"/>
  <c r="O9" i="36" s="1"/>
  <c r="N8" i="36"/>
  <c r="O8" i="36"/>
  <c r="N7" i="36"/>
  <c r="O7" i="36" s="1"/>
  <c r="N6" i="36"/>
  <c r="O6" i="36" s="1"/>
  <c r="M5" i="36"/>
  <c r="M27" i="36" s="1"/>
  <c r="L5" i="36"/>
  <c r="L27" i="36" s="1"/>
  <c r="K5" i="36"/>
  <c r="K27" i="36"/>
  <c r="J5" i="36"/>
  <c r="I5" i="36"/>
  <c r="I27" i="36"/>
  <c r="H5" i="36"/>
  <c r="G5" i="36"/>
  <c r="G27" i="36" s="1"/>
  <c r="F5" i="36"/>
  <c r="F27" i="36" s="1"/>
  <c r="E5" i="36"/>
  <c r="N5" i="36" s="1"/>
  <c r="O5" i="36" s="1"/>
  <c r="D5" i="36"/>
  <c r="D27" i="36"/>
  <c r="N26" i="35"/>
  <c r="O26" i="35" s="1"/>
  <c r="M25" i="35"/>
  <c r="L25" i="35"/>
  <c r="K25" i="35"/>
  <c r="J25" i="35"/>
  <c r="I25" i="35"/>
  <c r="H25" i="35"/>
  <c r="G25" i="35"/>
  <c r="N25" i="35" s="1"/>
  <c r="O25" i="35" s="1"/>
  <c r="F25" i="35"/>
  <c r="E25" i="35"/>
  <c r="D25" i="35"/>
  <c r="N24" i="35"/>
  <c r="O24" i="35" s="1"/>
  <c r="M23" i="35"/>
  <c r="L23" i="35"/>
  <c r="K23" i="35"/>
  <c r="J23" i="35"/>
  <c r="I23" i="35"/>
  <c r="H23" i="35"/>
  <c r="G23" i="35"/>
  <c r="N23" i="35" s="1"/>
  <c r="O23" i="35" s="1"/>
  <c r="F23" i="35"/>
  <c r="E23" i="35"/>
  <c r="D23" i="35"/>
  <c r="N22" i="35"/>
  <c r="O22" i="35" s="1"/>
  <c r="M21" i="35"/>
  <c r="L21" i="35"/>
  <c r="K21" i="35"/>
  <c r="J21" i="35"/>
  <c r="I21" i="35"/>
  <c r="N21" i="35" s="1"/>
  <c r="O21" i="35" s="1"/>
  <c r="H21" i="35"/>
  <c r="G21" i="35"/>
  <c r="F21" i="35"/>
  <c r="E21" i="35"/>
  <c r="D21" i="35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4" i="35"/>
  <c r="O14" i="35" s="1"/>
  <c r="N13" i="35"/>
  <c r="O13" i="35"/>
  <c r="N12" i="35"/>
  <c r="O12" i="35" s="1"/>
  <c r="M11" i="35"/>
  <c r="L11" i="35"/>
  <c r="K11" i="35"/>
  <c r="J11" i="35"/>
  <c r="I11" i="35"/>
  <c r="I27" i="35"/>
  <c r="H11" i="35"/>
  <c r="G11" i="35"/>
  <c r="F11" i="35"/>
  <c r="E11" i="35"/>
  <c r="D11" i="35"/>
  <c r="N10" i="35"/>
  <c r="O10" i="35" s="1"/>
  <c r="N9" i="35"/>
  <c r="O9" i="35" s="1"/>
  <c r="N8" i="35"/>
  <c r="O8" i="35" s="1"/>
  <c r="N7" i="35"/>
  <c r="O7" i="35" s="1"/>
  <c r="N6" i="35"/>
  <c r="O6" i="35"/>
  <c r="M5" i="35"/>
  <c r="M27" i="35" s="1"/>
  <c r="L5" i="35"/>
  <c r="K5" i="35"/>
  <c r="K27" i="35"/>
  <c r="J5" i="35"/>
  <c r="J27" i="35" s="1"/>
  <c r="I5" i="35"/>
  <c r="H5" i="35"/>
  <c r="G5" i="35"/>
  <c r="G27" i="35" s="1"/>
  <c r="F5" i="35"/>
  <c r="F27" i="35" s="1"/>
  <c r="E5" i="35"/>
  <c r="D5" i="35"/>
  <c r="D27" i="35" s="1"/>
  <c r="N26" i="34"/>
  <c r="O26" i="34"/>
  <c r="M25" i="34"/>
  <c r="L25" i="34"/>
  <c r="K25" i="34"/>
  <c r="J25" i="34"/>
  <c r="I25" i="34"/>
  <c r="H25" i="34"/>
  <c r="G25" i="34"/>
  <c r="F25" i="34"/>
  <c r="N25" i="34" s="1"/>
  <c r="O25" i="34" s="1"/>
  <c r="E25" i="34"/>
  <c r="D25" i="34"/>
  <c r="N24" i="34"/>
  <c r="O24" i="34" s="1"/>
  <c r="M23" i="34"/>
  <c r="L23" i="34"/>
  <c r="K23" i="34"/>
  <c r="K27" i="34" s="1"/>
  <c r="J23" i="34"/>
  <c r="I23" i="34"/>
  <c r="H23" i="34"/>
  <c r="G23" i="34"/>
  <c r="F23" i="34"/>
  <c r="E23" i="34"/>
  <c r="N23" i="34" s="1"/>
  <c r="O23" i="34" s="1"/>
  <c r="D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 s="1"/>
  <c r="N17" i="34"/>
  <c r="O17" i="34" s="1"/>
  <c r="N16" i="34"/>
  <c r="O16" i="34" s="1"/>
  <c r="M15" i="34"/>
  <c r="L15" i="34"/>
  <c r="K15" i="34"/>
  <c r="J15" i="34"/>
  <c r="I15" i="34"/>
  <c r="N15" i="34" s="1"/>
  <c r="O15" i="34" s="1"/>
  <c r="H15" i="34"/>
  <c r="G15" i="34"/>
  <c r="F15" i="34"/>
  <c r="E15" i="34"/>
  <c r="D15" i="34"/>
  <c r="N14" i="34"/>
  <c r="O14" i="34" s="1"/>
  <c r="N13" i="34"/>
  <c r="O13" i="34" s="1"/>
  <c r="N12" i="34"/>
  <c r="O12" i="34" s="1"/>
  <c r="M11" i="34"/>
  <c r="M27" i="34" s="1"/>
  <c r="L11" i="34"/>
  <c r="K11" i="34"/>
  <c r="J11" i="34"/>
  <c r="I11" i="34"/>
  <c r="H11" i="34"/>
  <c r="G11" i="34"/>
  <c r="F11" i="34"/>
  <c r="E11" i="34"/>
  <c r="D11" i="34"/>
  <c r="N10" i="34"/>
  <c r="O10" i="34"/>
  <c r="N9" i="34"/>
  <c r="O9" i="34"/>
  <c r="N8" i="34"/>
  <c r="O8" i="34" s="1"/>
  <c r="N7" i="34"/>
  <c r="O7" i="34"/>
  <c r="N6" i="34"/>
  <c r="O6" i="34" s="1"/>
  <c r="M5" i="34"/>
  <c r="L5" i="34"/>
  <c r="K5" i="34"/>
  <c r="J5" i="34"/>
  <c r="N5" i="34" s="1"/>
  <c r="O5" i="34" s="1"/>
  <c r="I5" i="34"/>
  <c r="H5" i="34"/>
  <c r="G5" i="34"/>
  <c r="G27" i="34" s="1"/>
  <c r="F5" i="34"/>
  <c r="E5" i="34"/>
  <c r="D5" i="34"/>
  <c r="D27" i="34" s="1"/>
  <c r="E25" i="33"/>
  <c r="F25" i="33"/>
  <c r="G25" i="33"/>
  <c r="G27" i="33" s="1"/>
  <c r="H25" i="33"/>
  <c r="I25" i="33"/>
  <c r="J25" i="33"/>
  <c r="K25" i="33"/>
  <c r="L25" i="33"/>
  <c r="M25" i="33"/>
  <c r="D25" i="33"/>
  <c r="E23" i="33"/>
  <c r="F23" i="33"/>
  <c r="N23" i="33"/>
  <c r="O23" i="33" s="1"/>
  <c r="G23" i="33"/>
  <c r="H23" i="33"/>
  <c r="I23" i="33"/>
  <c r="J23" i="33"/>
  <c r="K23" i="33"/>
  <c r="L23" i="33"/>
  <c r="M23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E15" i="33"/>
  <c r="F15" i="33"/>
  <c r="G15" i="33"/>
  <c r="H15" i="33"/>
  <c r="I15" i="33"/>
  <c r="J15" i="33"/>
  <c r="K15" i="33"/>
  <c r="L15" i="33"/>
  <c r="L27" i="33" s="1"/>
  <c r="M15" i="33"/>
  <c r="E11" i="33"/>
  <c r="F11" i="33"/>
  <c r="G11" i="33"/>
  <c r="H11" i="33"/>
  <c r="I11" i="33"/>
  <c r="J11" i="33"/>
  <c r="K11" i="33"/>
  <c r="L11" i="33"/>
  <c r="M11" i="33"/>
  <c r="M27" i="33" s="1"/>
  <c r="E5" i="33"/>
  <c r="E27" i="33"/>
  <c r="F5" i="33"/>
  <c r="F27" i="33" s="1"/>
  <c r="G5" i="33"/>
  <c r="H5" i="33"/>
  <c r="H27" i="33" s="1"/>
  <c r="I5" i="33"/>
  <c r="I27" i="33" s="1"/>
  <c r="J5" i="33"/>
  <c r="J27" i="33" s="1"/>
  <c r="K5" i="33"/>
  <c r="L5" i="33"/>
  <c r="M5" i="33"/>
  <c r="D23" i="33"/>
  <c r="D21" i="33"/>
  <c r="N21" i="33" s="1"/>
  <c r="O21" i="33" s="1"/>
  <c r="D19" i="33"/>
  <c r="N19" i="33" s="1"/>
  <c r="O19" i="33" s="1"/>
  <c r="D15" i="33"/>
  <c r="N15" i="33" s="1"/>
  <c r="O15" i="33" s="1"/>
  <c r="D11" i="33"/>
  <c r="N11" i="33" s="1"/>
  <c r="O11" i="33" s="1"/>
  <c r="D5" i="33"/>
  <c r="N26" i="33"/>
  <c r="O26" i="33" s="1"/>
  <c r="N22" i="33"/>
  <c r="O22" i="33" s="1"/>
  <c r="N24" i="33"/>
  <c r="O24" i="33" s="1"/>
  <c r="N20" i="33"/>
  <c r="O20" i="33" s="1"/>
  <c r="N13" i="33"/>
  <c r="O13" i="33"/>
  <c r="N14" i="33"/>
  <c r="O14" i="33"/>
  <c r="N7" i="33"/>
  <c r="O7" i="33" s="1"/>
  <c r="N8" i="33"/>
  <c r="O8" i="33" s="1"/>
  <c r="N9" i="33"/>
  <c r="O9" i="33" s="1"/>
  <c r="N10" i="33"/>
  <c r="O10" i="33" s="1"/>
  <c r="N6" i="33"/>
  <c r="O6" i="33"/>
  <c r="N16" i="33"/>
  <c r="O16" i="33"/>
  <c r="N17" i="33"/>
  <c r="O17" i="33" s="1"/>
  <c r="N18" i="33"/>
  <c r="O18" i="33" s="1"/>
  <c r="N12" i="33"/>
  <c r="O12" i="33" s="1"/>
  <c r="N15" i="35"/>
  <c r="O15" i="35" s="1"/>
  <c r="N19" i="37"/>
  <c r="O19" i="37" s="1"/>
  <c r="H27" i="34"/>
  <c r="H27" i="35"/>
  <c r="L27" i="35"/>
  <c r="N5" i="38"/>
  <c r="O5" i="38" s="1"/>
  <c r="F27" i="34"/>
  <c r="L27" i="34"/>
  <c r="F25" i="37"/>
  <c r="N21" i="39"/>
  <c r="O21" i="39"/>
  <c r="N21" i="37"/>
  <c r="O21" i="37"/>
  <c r="E27" i="39"/>
  <c r="I27" i="39"/>
  <c r="M27" i="39"/>
  <c r="N23" i="39"/>
  <c r="O23" i="39"/>
  <c r="E27" i="35"/>
  <c r="N11" i="35"/>
  <c r="O11" i="35"/>
  <c r="N5" i="33"/>
  <c r="O5" i="33"/>
  <c r="D27" i="33"/>
  <c r="K27" i="33"/>
  <c r="J27" i="36"/>
  <c r="N23" i="37"/>
  <c r="O23" i="37"/>
  <c r="N25" i="39"/>
  <c r="O25" i="39"/>
  <c r="N12" i="40"/>
  <c r="O12" i="40" s="1"/>
  <c r="N17" i="42"/>
  <c r="O17" i="42" s="1"/>
  <c r="N12" i="43"/>
  <c r="O12" i="43"/>
  <c r="N24" i="44"/>
  <c r="O24" i="44" s="1"/>
  <c r="N22" i="44"/>
  <c r="O22" i="44" s="1"/>
  <c r="N20" i="44"/>
  <c r="O20" i="44" s="1"/>
  <c r="N26" i="44"/>
  <c r="O26" i="44"/>
  <c r="N16" i="45"/>
  <c r="O16" i="45" s="1"/>
  <c r="G32" i="46"/>
  <c r="F32" i="46"/>
  <c r="M32" i="46"/>
  <c r="K32" i="46"/>
  <c r="E32" i="46"/>
  <c r="I32" i="46"/>
  <c r="J32" i="46"/>
  <c r="L32" i="46"/>
  <c r="O24" i="47"/>
  <c r="P24" i="47"/>
  <c r="O12" i="47"/>
  <c r="P12" i="47" s="1"/>
  <c r="O30" i="48" l="1"/>
  <c r="P30" i="48" s="1"/>
  <c r="N27" i="38"/>
  <c r="O27" i="38" s="1"/>
  <c r="N29" i="40"/>
  <c r="O29" i="40" s="1"/>
  <c r="N27" i="33"/>
  <c r="O27" i="33" s="1"/>
  <c r="N27" i="35"/>
  <c r="O27" i="35" s="1"/>
  <c r="N27" i="39"/>
  <c r="O27" i="39" s="1"/>
  <c r="N11" i="34"/>
  <c r="O11" i="34" s="1"/>
  <c r="E27" i="36"/>
  <c r="N27" i="36" s="1"/>
  <c r="O27" i="36" s="1"/>
  <c r="H27" i="36"/>
  <c r="N25" i="33"/>
  <c r="O25" i="33" s="1"/>
  <c r="E27" i="34"/>
  <c r="N27" i="34" s="1"/>
  <c r="O27" i="34" s="1"/>
  <c r="H32" i="46"/>
  <c r="D29" i="47"/>
  <c r="D27" i="41"/>
  <c r="L28" i="43"/>
  <c r="N28" i="43" s="1"/>
  <c r="O28" i="43" s="1"/>
  <c r="H27" i="41"/>
  <c r="J28" i="44"/>
  <c r="N28" i="44" s="1"/>
  <c r="O28" i="44" s="1"/>
  <c r="D28" i="45"/>
  <c r="N28" i="45" s="1"/>
  <c r="O28" i="45" s="1"/>
  <c r="N29" i="47"/>
  <c r="D32" i="46"/>
  <c r="N32" i="46" s="1"/>
  <c r="O32" i="46" s="1"/>
  <c r="N5" i="44"/>
  <c r="O5" i="44" s="1"/>
  <c r="K25" i="37"/>
  <c r="N25" i="37" s="1"/>
  <c r="O25" i="37" s="1"/>
  <c r="N5" i="35"/>
  <c r="O5" i="35" s="1"/>
  <c r="N5" i="39"/>
  <c r="O5" i="39" s="1"/>
  <c r="I27" i="34"/>
  <c r="N11" i="38"/>
  <c r="O11" i="38" s="1"/>
  <c r="J27" i="34"/>
  <c r="L25" i="37"/>
  <c r="F27" i="42"/>
  <c r="N27" i="42" s="1"/>
  <c r="O27" i="42" s="1"/>
  <c r="O29" i="47" l="1"/>
  <c r="P29" i="47" s="1"/>
  <c r="N27" i="41"/>
  <c r="O27" i="41" s="1"/>
</calcChain>
</file>

<file path=xl/sharedStrings.xml><?xml version="1.0" encoding="utf-8"?>
<sst xmlns="http://schemas.openxmlformats.org/spreadsheetml/2006/main" count="703" uniqueCount="96">
  <si>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</si>
  <si>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</si>
  <si>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</si>
  <si>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</si>
  <si>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</si>
  <si>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</si>
  <si>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</si>
  <si>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</si>
  <si>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</si>
  <si>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</si>
  <si>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</si>
  <si>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</si>
  <si>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</si>
  <si>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</si>
  <si>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</si>
  <si>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</si>
  <si>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</si>
  <si>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</si>
  <si>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</si>
  <si>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</si>
  <si>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</si>
  <si>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</si>
  <si>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</si>
  <si>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</si>
  <si>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</si>
  <si>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</si>
  <si>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</si>
  <si>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</si>
  <si>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</si>
  <si>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</si>
  <si>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</si>
  <si>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</si>
  <si>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</si>
  <si>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</si>
  <si>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</si>
  <si>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</si>
  <si>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</si>
  <si>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</si>
  <si>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</si>
  <si>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</si>
  <si>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</si>
  <si>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Port Richey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</si>
  <si>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</si>
  <si>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</si>
  <si>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</si>
  <si>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</si>
  <si>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</si>
  <si>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</si>
  <si>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</si>
  <si>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</si>
  <si>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</si>
  <si>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</si>
  <si>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</si>
  <si>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</si>
  <si>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Non-Court Information Systems</t>
  </si>
  <si>
    <t>Other General Government</t>
  </si>
  <si>
    <t>Water / Sewer Services</t>
  </si>
  <si>
    <t>Road / Street Facilities</t>
  </si>
  <si>
    <t>Economic Environment</t>
  </si>
  <si>
    <t>Other Economic Environment</t>
  </si>
  <si>
    <t>Health</t>
  </si>
  <si>
    <t>Other Uses</t>
  </si>
  <si>
    <t>Interfund Transfers Out</t>
  </si>
  <si>
    <t>2014 Municipal Population:</t>
  </si>
  <si>
    <t>Local Fiscal Year Ended September 30, 2015</t>
  </si>
  <si>
    <t>Conservation / Resource Management</t>
  </si>
  <si>
    <t>Flood Control / Stormwater Control</t>
  </si>
  <si>
    <t>2015 Municipal Population:</t>
  </si>
  <si>
    <t>Local Fiscal Year Ended September 30, 2007</t>
  </si>
  <si>
    <t>Sewer / Wastewater Services</t>
  </si>
  <si>
    <t>2007 Municipal Population:</t>
  </si>
  <si>
    <t>Local Fiscal Year Ended September 30, 2016</t>
  </si>
  <si>
    <t>Debt Service Payments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</si>
  <si>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</si>
  <si>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</si>
  <si>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</si>
  <si>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</si>
  <si>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</si>
  <si>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</si>
  <si>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</si>
  <si>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</si>
  <si>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Culture / Recreation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</si>
  <si>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</si>
  <si>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</si>
  <si>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</si>
  <si>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</si>
  <si>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</si>
  <si>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</si>
  <si>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Water Utility Services</t>
  </si>
  <si>
    <t>Health Services</t>
  </si>
  <si>
    <t>Inter-fund Group Transfers Out</t>
  </si>
  <si>
    <t>Proprietary - Other Non-Operating Disbursements</t>
  </si>
  <si>
    <t>2021 Municipal Population:</t>
  </si>
  <si>
    <t>Local Fiscal Year Ended September 30, 2022</t>
  </si>
  <si>
    <t>Special Items (Loss)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</si>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</sst>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2281756</v>
      </c>
      <c r="E5" s="24">
        <f t="shared" si="0"/>
        <v>194540</v>
      </c>
      <c r="F5" s="24">
        <f t="shared" si="0"/>
        <v>0</v>
      </c>
      <c r="G5" s="24">
        <f t="shared" si="0"/>
        <v>78316</v>
      </c>
      <c r="H5" s="24">
        <f t="shared" si="0"/>
        <v>0</v>
      </c>
      <c r="I5" s="24">
        <f t="shared" si="0"/>
        <v>577083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3131695</v>
      </c>
      <c r="P5" s="30">
        <f t="shared" ref="P5:P30" si="1">(O5/P$32)</f>
        <v>963.59846153846149</v>
      </c>
      <c r="Q5" s="6"/>
    </row>
    <row r="6" spans="1:134">
      <c r="A6" s="12"/>
      <c r="B6" s="42">
        <v>511</v>
      </c>
      <c r="C6" s="19" t="s">
        <v>19</v>
      </c>
      <c r="D6" s="43">
        <v>22522</v>
      </c>
      <c r="E6" s="43">
        <v>5299</v>
      </c>
      <c r="F6" s="43">
        <v>0</v>
      </c>
      <c r="G6" s="43">
        <v>0</v>
      </c>
      <c r="H6" s="43">
        <v>0</v>
      </c>
      <c r="I6" s="43">
        <v>3959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31780</v>
      </c>
      <c r="P6" s="44">
        <f t="shared" si="1"/>
        <v>9.7784615384615385</v>
      </c>
      <c r="Q6" s="9"/>
    </row>
    <row r="7" spans="1:134">
      <c r="A7" s="12"/>
      <c r="B7" s="42">
        <v>512</v>
      </c>
      <c r="C7" s="19" t="s">
        <v>20</v>
      </c>
      <c r="D7" s="43">
        <v>165382</v>
      </c>
      <c r="E7" s="43">
        <v>148051</v>
      </c>
      <c r="F7" s="43">
        <v>0</v>
      </c>
      <c r="G7" s="43">
        <v>0</v>
      </c>
      <c r="H7" s="43">
        <v>0</v>
      </c>
      <c r="I7" s="43">
        <v>184422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497855</v>
      </c>
      <c r="P7" s="44">
        <f t="shared" si="1"/>
        <v>153.18615384615384</v>
      </c>
      <c r="Q7" s="9"/>
    </row>
    <row r="8" spans="1:134">
      <c r="A8" s="12"/>
      <c r="B8" s="42">
        <v>513</v>
      </c>
      <c r="C8" s="19" t="s">
        <v>21</v>
      </c>
      <c r="D8" s="43">
        <v>106631</v>
      </c>
      <c r="E8" s="43">
        <v>23544</v>
      </c>
      <c r="F8" s="43">
        <v>0</v>
      </c>
      <c r="G8" s="43">
        <v>0</v>
      </c>
      <c r="H8" s="43">
        <v>0</v>
      </c>
      <c r="I8" s="43">
        <v>41751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171926</v>
      </c>
      <c r="P8" s="44">
        <f t="shared" si="1"/>
        <v>52.900307692307692</v>
      </c>
      <c r="Q8" s="9"/>
    </row>
    <row r="9" spans="1:134">
      <c r="A9" s="12"/>
      <c r="B9" s="42">
        <v>514</v>
      </c>
      <c r="C9" s="19" t="s">
        <v>22</v>
      </c>
      <c r="D9" s="43">
        <v>22034</v>
      </c>
      <c r="E9" s="43">
        <v>8683</v>
      </c>
      <c r="F9" s="43">
        <v>0</v>
      </c>
      <c r="G9" s="43">
        <v>0</v>
      </c>
      <c r="H9" s="43">
        <v>0</v>
      </c>
      <c r="I9" s="43">
        <v>16460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47177</v>
      </c>
      <c r="P9" s="44">
        <f t="shared" si="1"/>
        <v>14.516</v>
      </c>
      <c r="Q9" s="9"/>
    </row>
    <row r="10" spans="1:134">
      <c r="A10" s="12"/>
      <c r="B10" s="42">
        <v>516</v>
      </c>
      <c r="C10" s="19" t="s">
        <v>54</v>
      </c>
      <c r="D10" s="43">
        <v>101733</v>
      </c>
      <c r="E10" s="43">
        <v>2916</v>
      </c>
      <c r="F10" s="43">
        <v>0</v>
      </c>
      <c r="G10" s="43">
        <v>0</v>
      </c>
      <c r="H10" s="43">
        <v>0</v>
      </c>
      <c r="I10" s="43">
        <v>8749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113398</v>
      </c>
      <c r="P10" s="44">
        <f t="shared" si="1"/>
        <v>34.89169230769231</v>
      </c>
      <c r="Q10" s="9"/>
    </row>
    <row r="11" spans="1:134">
      <c r="A11" s="12"/>
      <c r="B11" s="42">
        <v>517</v>
      </c>
      <c r="C11" s="19" t="s">
        <v>72</v>
      </c>
      <c r="D11" s="43">
        <v>0</v>
      </c>
      <c r="E11" s="43">
        <v>0</v>
      </c>
      <c r="F11" s="43">
        <v>0</v>
      </c>
      <c r="G11" s="43">
        <v>78316</v>
      </c>
      <c r="H11" s="43">
        <v>0</v>
      </c>
      <c r="I11" s="43">
        <v>64425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142741</v>
      </c>
      <c r="P11" s="44">
        <f t="shared" si="1"/>
        <v>43.920307692307695</v>
      </c>
      <c r="Q11" s="9"/>
    </row>
    <row r="12" spans="1:134">
      <c r="A12" s="12"/>
      <c r="B12" s="42">
        <v>519</v>
      </c>
      <c r="C12" s="19" t="s">
        <v>23</v>
      </c>
      <c r="D12" s="43">
        <v>1863454</v>
      </c>
      <c r="E12" s="43">
        <v>6047</v>
      </c>
      <c r="F12" s="43">
        <v>0</v>
      </c>
      <c r="G12" s="43">
        <v>0</v>
      </c>
      <c r="H12" s="43">
        <v>0</v>
      </c>
      <c r="I12" s="43">
        <v>257317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2126818</v>
      </c>
      <c r="P12" s="44">
        <f t="shared" si="1"/>
        <v>654.40553846153841</v>
      </c>
      <c r="Q12" s="9"/>
    </row>
    <row r="13" spans="1:134" ht="15.75">
      <c r="A13" s="26" t="s">
        <v>24</v>
      </c>
      <c r="B13" s="27"/>
      <c r="C13" s="28"/>
      <c r="D13" s="29">
        <f t="shared" ref="D13:N13" si="3">SUM(D14:D16)</f>
        <v>3096195</v>
      </c>
      <c r="E13" s="29">
        <f t="shared" si="3"/>
        <v>254344</v>
      </c>
      <c r="F13" s="29">
        <f t="shared" si="3"/>
        <v>0</v>
      </c>
      <c r="G13" s="29">
        <f t="shared" si="3"/>
        <v>220119</v>
      </c>
      <c r="H13" s="29">
        <f t="shared" si="3"/>
        <v>0</v>
      </c>
      <c r="I13" s="29">
        <f t="shared" si="3"/>
        <v>33949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>SUM(D13:N13)</f>
        <v>3604607</v>
      </c>
      <c r="P13" s="41">
        <f t="shared" si="1"/>
        <v>1109.1098461538461</v>
      </c>
      <c r="Q13" s="10"/>
    </row>
    <row r="14" spans="1:134">
      <c r="A14" s="12"/>
      <c r="B14" s="42">
        <v>521</v>
      </c>
      <c r="C14" s="19" t="s">
        <v>25</v>
      </c>
      <c r="D14" s="43">
        <v>2024506</v>
      </c>
      <c r="E14" s="43">
        <v>179063</v>
      </c>
      <c r="F14" s="43">
        <v>0</v>
      </c>
      <c r="G14" s="43">
        <v>158662</v>
      </c>
      <c r="H14" s="43">
        <v>0</v>
      </c>
      <c r="I14" s="43">
        <v>33949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2396180</v>
      </c>
      <c r="P14" s="44">
        <f t="shared" si="1"/>
        <v>737.28615384615387</v>
      </c>
      <c r="Q14" s="9"/>
    </row>
    <row r="15" spans="1:134">
      <c r="A15" s="12"/>
      <c r="B15" s="42">
        <v>522</v>
      </c>
      <c r="C15" s="19" t="s">
        <v>26</v>
      </c>
      <c r="D15" s="43">
        <v>730130</v>
      </c>
      <c r="E15" s="43">
        <v>12293</v>
      </c>
      <c r="F15" s="43">
        <v>0</v>
      </c>
      <c r="G15" s="43">
        <v>61457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4">SUM(D15:N15)</f>
        <v>803880</v>
      </c>
      <c r="P15" s="44">
        <f t="shared" si="1"/>
        <v>247.34769230769231</v>
      </c>
      <c r="Q15" s="9"/>
    </row>
    <row r="16" spans="1:134">
      <c r="A16" s="12"/>
      <c r="B16" s="42">
        <v>524</v>
      </c>
      <c r="C16" s="19" t="s">
        <v>27</v>
      </c>
      <c r="D16" s="43">
        <v>341559</v>
      </c>
      <c r="E16" s="43">
        <v>62988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404547</v>
      </c>
      <c r="P16" s="44">
        <f t="shared" si="1"/>
        <v>124.476</v>
      </c>
      <c r="Q16" s="9"/>
    </row>
    <row r="17" spans="1:120" ht="15.75">
      <c r="A17" s="26" t="s">
        <v>28</v>
      </c>
      <c r="B17" s="27"/>
      <c r="C17" s="28"/>
      <c r="D17" s="29">
        <f t="shared" ref="D17:N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3028670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>SUM(D17:N17)</f>
        <v>3028670</v>
      </c>
      <c r="P17" s="41">
        <f t="shared" si="1"/>
        <v>931.89846153846156</v>
      </c>
      <c r="Q17" s="10"/>
    </row>
    <row r="18" spans="1:120">
      <c r="A18" s="12"/>
      <c r="B18" s="42">
        <v>533</v>
      </c>
      <c r="C18" s="19" t="s">
        <v>88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1628967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6" si="6">SUM(D18:N18)</f>
        <v>1628967</v>
      </c>
      <c r="P18" s="44">
        <f t="shared" si="1"/>
        <v>501.22061538461537</v>
      </c>
      <c r="Q18" s="9"/>
    </row>
    <row r="19" spans="1:120">
      <c r="A19" s="12"/>
      <c r="B19" s="42">
        <v>535</v>
      </c>
      <c r="C19" s="19" t="s">
        <v>69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1326972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6"/>
        <v>1326972</v>
      </c>
      <c r="P19" s="44">
        <f t="shared" si="1"/>
        <v>408.29907692307694</v>
      </c>
      <c r="Q19" s="9"/>
    </row>
    <row r="20" spans="1:120">
      <c r="A20" s="12"/>
      <c r="B20" s="42">
        <v>538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72731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72731</v>
      </c>
      <c r="P20" s="44">
        <f t="shared" si="1"/>
        <v>22.37876923076923</v>
      </c>
      <c r="Q20" s="9"/>
    </row>
    <row r="21" spans="1:120" ht="15.75">
      <c r="A21" s="26" t="s">
        <v>32</v>
      </c>
      <c r="B21" s="27"/>
      <c r="C21" s="28"/>
      <c r="D21" s="29">
        <f t="shared" ref="D21:N21" si="7">SUM(D22:D22)</f>
        <v>305478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92643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6"/>
        <v>398121</v>
      </c>
      <c r="P21" s="41">
        <f t="shared" si="1"/>
        <v>122.49876923076923</v>
      </c>
      <c r="Q21" s="10"/>
    </row>
    <row r="22" spans="1:120">
      <c r="A22" s="12"/>
      <c r="B22" s="42">
        <v>541</v>
      </c>
      <c r="C22" s="19" t="s">
        <v>33</v>
      </c>
      <c r="D22" s="43">
        <v>305478</v>
      </c>
      <c r="E22" s="43">
        <v>0</v>
      </c>
      <c r="F22" s="43">
        <v>0</v>
      </c>
      <c r="G22" s="43">
        <v>0</v>
      </c>
      <c r="H22" s="43">
        <v>0</v>
      </c>
      <c r="I22" s="43">
        <v>92643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398121</v>
      </c>
      <c r="P22" s="44">
        <f t="shared" si="1"/>
        <v>122.49876923076923</v>
      </c>
      <c r="Q22" s="9"/>
    </row>
    <row r="23" spans="1:120" ht="15.75">
      <c r="A23" s="26" t="s">
        <v>58</v>
      </c>
      <c r="B23" s="27"/>
      <c r="C23" s="28"/>
      <c r="D23" s="29">
        <f t="shared" ref="D23:N23" si="8">SUM(D24:D24)</f>
        <v>0</v>
      </c>
      <c r="E23" s="29">
        <f t="shared" si="8"/>
        <v>235799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8"/>
        <v>0</v>
      </c>
      <c r="O23" s="29">
        <f t="shared" si="6"/>
        <v>235799</v>
      </c>
      <c r="P23" s="41">
        <f t="shared" si="1"/>
        <v>72.553538461538466</v>
      </c>
      <c r="Q23" s="10"/>
    </row>
    <row r="24" spans="1:120">
      <c r="A24" s="90"/>
      <c r="B24" s="91">
        <v>559</v>
      </c>
      <c r="C24" s="92" t="s">
        <v>59</v>
      </c>
      <c r="D24" s="43">
        <v>0</v>
      </c>
      <c r="E24" s="43">
        <v>235799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6"/>
        <v>235799</v>
      </c>
      <c r="P24" s="44">
        <f t="shared" si="1"/>
        <v>72.553538461538466</v>
      </c>
      <c r="Q24" s="9"/>
    </row>
    <row r="25" spans="1:120" ht="15.75">
      <c r="A25" s="26" t="s">
        <v>34</v>
      </c>
      <c r="B25" s="27"/>
      <c r="C25" s="28"/>
      <c r="D25" s="29">
        <f t="shared" ref="D25:N25" si="9">SUM(D26:D26)</f>
        <v>38395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9"/>
        <v>0</v>
      </c>
      <c r="O25" s="29">
        <f t="shared" si="6"/>
        <v>38395</v>
      </c>
      <c r="P25" s="41">
        <f t="shared" si="1"/>
        <v>11.813846153846153</v>
      </c>
      <c r="Q25" s="10"/>
    </row>
    <row r="26" spans="1:120">
      <c r="A26" s="12"/>
      <c r="B26" s="42">
        <v>562</v>
      </c>
      <c r="C26" s="19" t="s">
        <v>89</v>
      </c>
      <c r="D26" s="43">
        <v>38395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6"/>
        <v>38395</v>
      </c>
      <c r="P26" s="44">
        <f t="shared" si="1"/>
        <v>11.813846153846153</v>
      </c>
      <c r="Q26" s="9"/>
    </row>
    <row r="27" spans="1:120" ht="15.75">
      <c r="A27" s="26" t="s">
        <v>39</v>
      </c>
      <c r="B27" s="27"/>
      <c r="C27" s="28"/>
      <c r="D27" s="29">
        <f t="shared" ref="D27:N27" si="10">SUM(D28:D29)</f>
        <v>649165</v>
      </c>
      <c r="E27" s="29">
        <f t="shared" si="10"/>
        <v>144863</v>
      </c>
      <c r="F27" s="29">
        <f t="shared" si="10"/>
        <v>0</v>
      </c>
      <c r="G27" s="29">
        <f t="shared" si="10"/>
        <v>0</v>
      </c>
      <c r="H27" s="29">
        <f t="shared" si="10"/>
        <v>0</v>
      </c>
      <c r="I27" s="29">
        <f t="shared" si="10"/>
        <v>477328</v>
      </c>
      <c r="J27" s="29">
        <f t="shared" si="10"/>
        <v>0</v>
      </c>
      <c r="K27" s="29">
        <f t="shared" si="10"/>
        <v>0</v>
      </c>
      <c r="L27" s="29">
        <f t="shared" si="10"/>
        <v>0</v>
      </c>
      <c r="M27" s="29">
        <f t="shared" si="10"/>
        <v>0</v>
      </c>
      <c r="N27" s="29">
        <f t="shared" si="10"/>
        <v>0</v>
      </c>
      <c r="O27" s="29">
        <f>SUM(D27:N27)</f>
        <v>1271356</v>
      </c>
      <c r="P27" s="41">
        <f t="shared" si="1"/>
        <v>391.18646153846151</v>
      </c>
      <c r="Q27" s="9"/>
    </row>
    <row r="28" spans="1:120">
      <c r="A28" s="12"/>
      <c r="B28" s="42">
        <v>581</v>
      </c>
      <c r="C28" s="19" t="s">
        <v>90</v>
      </c>
      <c r="D28" s="43">
        <v>649165</v>
      </c>
      <c r="E28" s="43">
        <v>144863</v>
      </c>
      <c r="F28" s="43">
        <v>0</v>
      </c>
      <c r="G28" s="43">
        <v>0</v>
      </c>
      <c r="H28" s="43">
        <v>0</v>
      </c>
      <c r="I28" s="43">
        <v>589870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1383898</v>
      </c>
      <c r="P28" s="44">
        <f t="shared" si="1"/>
        <v>425.81476923076923</v>
      </c>
      <c r="Q28" s="9"/>
    </row>
    <row r="29" spans="1:120" ht="15.75" thickBot="1">
      <c r="A29" s="12"/>
      <c r="B29" s="42">
        <v>593</v>
      </c>
      <c r="C29" s="19" t="s">
        <v>94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-112542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-112542</v>
      </c>
      <c r="P29" s="44">
        <f t="shared" si="1"/>
        <v>-34.628307692307693</v>
      </c>
      <c r="Q29" s="9"/>
    </row>
    <row r="30" spans="1:120" ht="16.5" thickBot="1">
      <c r="A30" s="13" t="s">
        <v>10</v>
      </c>
      <c r="B30" s="21"/>
      <c r="C30" s="20"/>
      <c r="D30" s="14">
        <f>SUM(D5,D13,D17,D21,D23,D25,D27)</f>
        <v>6370989</v>
      </c>
      <c r="E30" s="14">
        <f t="shared" ref="E30:N30" si="11">SUM(E5,E13,E17,E21,E23,E25,E27)</f>
        <v>829546</v>
      </c>
      <c r="F30" s="14">
        <f t="shared" si="11"/>
        <v>0</v>
      </c>
      <c r="G30" s="14">
        <f t="shared" si="11"/>
        <v>298435</v>
      </c>
      <c r="H30" s="14">
        <f t="shared" si="11"/>
        <v>0</v>
      </c>
      <c r="I30" s="14">
        <f t="shared" si="11"/>
        <v>4209673</v>
      </c>
      <c r="J30" s="14">
        <f t="shared" si="11"/>
        <v>0</v>
      </c>
      <c r="K30" s="14">
        <f t="shared" si="11"/>
        <v>0</v>
      </c>
      <c r="L30" s="14">
        <f t="shared" si="11"/>
        <v>0</v>
      </c>
      <c r="M30" s="14">
        <f t="shared" si="11"/>
        <v>0</v>
      </c>
      <c r="N30" s="14">
        <f t="shared" si="11"/>
        <v>0</v>
      </c>
      <c r="O30" s="14">
        <f>SUM(D30:N30)</f>
        <v>11708643</v>
      </c>
      <c r="P30" s="35">
        <f t="shared" si="1"/>
        <v>3602.6593846153846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95</v>
      </c>
      <c r="N32" s="93"/>
      <c r="O32" s="93"/>
      <c r="P32" s="39">
        <v>3250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1613853</v>
      </c>
      <c r="E5" s="24">
        <f t="shared" si="0"/>
        <v>399448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2013301</v>
      </c>
      <c r="O5" s="30">
        <f t="shared" ref="O5:O25" si="2">(N5/O$27)</f>
        <v>756.5956407365652</v>
      </c>
      <c r="P5" s="6"/>
    </row>
    <row r="6" spans="1:133">
      <c r="A6" s="12"/>
      <c r="B6" s="42">
        <v>511</v>
      </c>
      <c r="C6" s="19" t="s">
        <v>19</v>
      </c>
      <c r="D6" s="43">
        <v>18972</v>
      </c>
      <c r="E6" s="43">
        <v>6069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25041</v>
      </c>
      <c r="O6" s="44">
        <f t="shared" si="2"/>
        <v>9.4103720405862461</v>
      </c>
      <c r="P6" s="9"/>
    </row>
    <row r="7" spans="1:133">
      <c r="A7" s="12"/>
      <c r="B7" s="42">
        <v>512</v>
      </c>
      <c r="C7" s="19" t="s">
        <v>20</v>
      </c>
      <c r="D7" s="43">
        <v>134043</v>
      </c>
      <c r="E7" s="43">
        <v>155761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289804</v>
      </c>
      <c r="O7" s="44">
        <f t="shared" si="2"/>
        <v>108.90792934986847</v>
      </c>
      <c r="P7" s="9"/>
    </row>
    <row r="8" spans="1:133">
      <c r="A8" s="12"/>
      <c r="B8" s="42">
        <v>513</v>
      </c>
      <c r="C8" s="19" t="s">
        <v>21</v>
      </c>
      <c r="D8" s="43">
        <v>107263</v>
      </c>
      <c r="E8" s="43">
        <v>64588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171851</v>
      </c>
      <c r="O8" s="44">
        <f t="shared" si="2"/>
        <v>64.581360390830511</v>
      </c>
      <c r="P8" s="9"/>
    </row>
    <row r="9" spans="1:133">
      <c r="A9" s="12"/>
      <c r="B9" s="42">
        <v>514</v>
      </c>
      <c r="C9" s="19" t="s">
        <v>22</v>
      </c>
      <c r="D9" s="43">
        <v>32091</v>
      </c>
      <c r="E9" s="43">
        <v>10231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42322</v>
      </c>
      <c r="O9" s="44">
        <f t="shared" si="2"/>
        <v>15.904547162720782</v>
      </c>
      <c r="P9" s="9"/>
    </row>
    <row r="10" spans="1:133">
      <c r="A10" s="12"/>
      <c r="B10" s="42">
        <v>519</v>
      </c>
      <c r="C10" s="19" t="s">
        <v>23</v>
      </c>
      <c r="D10" s="43">
        <v>1321484</v>
      </c>
      <c r="E10" s="43">
        <v>162799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1484283</v>
      </c>
      <c r="O10" s="44">
        <f t="shared" si="2"/>
        <v>557.79143179255914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1831628</v>
      </c>
      <c r="E11" s="29">
        <f t="shared" si="3"/>
        <v>451974</v>
      </c>
      <c r="F11" s="29">
        <f t="shared" si="3"/>
        <v>0</v>
      </c>
      <c r="G11" s="29">
        <f t="shared" si="3"/>
        <v>117814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2401416</v>
      </c>
      <c r="O11" s="41">
        <f t="shared" si="2"/>
        <v>902.44870349492669</v>
      </c>
      <c r="P11" s="10"/>
    </row>
    <row r="12" spans="1:133">
      <c r="A12" s="12"/>
      <c r="B12" s="42">
        <v>521</v>
      </c>
      <c r="C12" s="19" t="s">
        <v>25</v>
      </c>
      <c r="D12" s="43">
        <v>1380932</v>
      </c>
      <c r="E12" s="43">
        <v>170882</v>
      </c>
      <c r="F12" s="43">
        <v>0</v>
      </c>
      <c r="G12" s="43">
        <v>8298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1560112</v>
      </c>
      <c r="O12" s="44">
        <f t="shared" si="2"/>
        <v>586.28786170612557</v>
      </c>
      <c r="P12" s="9"/>
    </row>
    <row r="13" spans="1:133">
      <c r="A13" s="12"/>
      <c r="B13" s="42">
        <v>522</v>
      </c>
      <c r="C13" s="19" t="s">
        <v>26</v>
      </c>
      <c r="D13" s="43">
        <v>412652</v>
      </c>
      <c r="E13" s="43">
        <v>120041</v>
      </c>
      <c r="F13" s="43">
        <v>0</v>
      </c>
      <c r="G13" s="43">
        <v>85219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617912</v>
      </c>
      <c r="O13" s="44">
        <f t="shared" si="2"/>
        <v>232.21044720030065</v>
      </c>
      <c r="P13" s="9"/>
    </row>
    <row r="14" spans="1:133">
      <c r="A14" s="12"/>
      <c r="B14" s="42">
        <v>524</v>
      </c>
      <c r="C14" s="19" t="s">
        <v>27</v>
      </c>
      <c r="D14" s="43">
        <v>38044</v>
      </c>
      <c r="E14" s="43">
        <v>161051</v>
      </c>
      <c r="F14" s="43">
        <v>0</v>
      </c>
      <c r="G14" s="43">
        <v>24297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223392</v>
      </c>
      <c r="O14" s="44">
        <f t="shared" si="2"/>
        <v>83.950394588500558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291783</v>
      </c>
      <c r="E15" s="29">
        <f t="shared" si="4"/>
        <v>356264</v>
      </c>
      <c r="F15" s="29">
        <f t="shared" si="4"/>
        <v>0</v>
      </c>
      <c r="G15" s="29">
        <f t="shared" si="4"/>
        <v>19050</v>
      </c>
      <c r="H15" s="29">
        <f t="shared" si="4"/>
        <v>0</v>
      </c>
      <c r="I15" s="29">
        <f t="shared" si="4"/>
        <v>3078466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3745563</v>
      </c>
      <c r="O15" s="41">
        <f t="shared" si="2"/>
        <v>1407.5772266065389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99038</v>
      </c>
      <c r="F16" s="43">
        <v>0</v>
      </c>
      <c r="G16" s="43">
        <v>0</v>
      </c>
      <c r="H16" s="43">
        <v>0</v>
      </c>
      <c r="I16" s="43">
        <v>2966697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3065735</v>
      </c>
      <c r="O16" s="44">
        <f t="shared" si="2"/>
        <v>1152.098835024427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7287</v>
      </c>
      <c r="F17" s="43">
        <v>0</v>
      </c>
      <c r="G17" s="43">
        <v>0</v>
      </c>
      <c r="H17" s="43">
        <v>0</v>
      </c>
      <c r="I17" s="43">
        <v>111769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119056</v>
      </c>
      <c r="O17" s="44">
        <f t="shared" si="2"/>
        <v>44.74107478391582</v>
      </c>
      <c r="P17" s="9"/>
    </row>
    <row r="18" spans="1:119">
      <c r="A18" s="12"/>
      <c r="B18" s="42">
        <v>539</v>
      </c>
      <c r="C18" s="19" t="s">
        <v>31</v>
      </c>
      <c r="D18" s="43">
        <v>291783</v>
      </c>
      <c r="E18" s="43">
        <v>249939</v>
      </c>
      <c r="F18" s="43">
        <v>0</v>
      </c>
      <c r="G18" s="43">
        <v>19050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560772</v>
      </c>
      <c r="O18" s="44">
        <f t="shared" si="2"/>
        <v>210.73731679819616</v>
      </c>
      <c r="P18" s="9"/>
    </row>
    <row r="19" spans="1:119" ht="15.75">
      <c r="A19" s="26" t="s">
        <v>34</v>
      </c>
      <c r="B19" s="27"/>
      <c r="C19" s="28"/>
      <c r="D19" s="29">
        <f t="shared" ref="D19:M19" si="5">SUM(D20:D20)</f>
        <v>17444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17444</v>
      </c>
      <c r="O19" s="41">
        <f t="shared" si="2"/>
        <v>6.5554302893649004</v>
      </c>
      <c r="P19" s="10"/>
    </row>
    <row r="20" spans="1:119">
      <c r="A20" s="12"/>
      <c r="B20" s="42">
        <v>569</v>
      </c>
      <c r="C20" s="19" t="s">
        <v>35</v>
      </c>
      <c r="D20" s="43">
        <v>17444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17444</v>
      </c>
      <c r="O20" s="44">
        <f t="shared" si="2"/>
        <v>6.5554302893649004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SUM(D22:D22)</f>
        <v>0</v>
      </c>
      <c r="E21" s="29">
        <f t="shared" si="6"/>
        <v>41452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41452</v>
      </c>
      <c r="O21" s="41">
        <f t="shared" si="2"/>
        <v>15.577602405110861</v>
      </c>
      <c r="P21" s="9"/>
    </row>
    <row r="22" spans="1:119">
      <c r="A22" s="12"/>
      <c r="B22" s="42">
        <v>572</v>
      </c>
      <c r="C22" s="19" t="s">
        <v>37</v>
      </c>
      <c r="D22" s="43">
        <v>0</v>
      </c>
      <c r="E22" s="43">
        <v>41452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41452</v>
      </c>
      <c r="O22" s="44">
        <f t="shared" si="2"/>
        <v>15.577602405110861</v>
      </c>
      <c r="P22" s="9"/>
    </row>
    <row r="23" spans="1:119" ht="15.75">
      <c r="A23" s="26" t="s">
        <v>39</v>
      </c>
      <c r="B23" s="27"/>
      <c r="C23" s="28"/>
      <c r="D23" s="29">
        <f t="shared" ref="D23:M23" si="7">SUM(D24:D24)</f>
        <v>305485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305485</v>
      </c>
      <c r="O23" s="41">
        <f t="shared" si="2"/>
        <v>114.80082675685833</v>
      </c>
      <c r="P23" s="9"/>
    </row>
    <row r="24" spans="1:119" ht="15.75" thickBot="1">
      <c r="A24" s="12"/>
      <c r="B24" s="42">
        <v>581</v>
      </c>
      <c r="C24" s="19" t="s">
        <v>38</v>
      </c>
      <c r="D24" s="43">
        <v>305485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305485</v>
      </c>
      <c r="O24" s="44">
        <f t="shared" si="2"/>
        <v>114.80082675685833</v>
      </c>
      <c r="P24" s="9"/>
    </row>
    <row r="25" spans="1:119" ht="16.5" thickBot="1">
      <c r="A25" s="13" t="s">
        <v>10</v>
      </c>
      <c r="B25" s="21"/>
      <c r="C25" s="20"/>
      <c r="D25" s="14">
        <f>SUM(D5,D11,D15,D19,D21,D23)</f>
        <v>4060193</v>
      </c>
      <c r="E25" s="14">
        <f t="shared" ref="E25:M25" si="8">SUM(E5,E11,E15,E19,E21,E23)</f>
        <v>1249138</v>
      </c>
      <c r="F25" s="14">
        <f t="shared" si="8"/>
        <v>0</v>
      </c>
      <c r="G25" s="14">
        <f t="shared" si="8"/>
        <v>136864</v>
      </c>
      <c r="H25" s="14">
        <f t="shared" si="8"/>
        <v>0</v>
      </c>
      <c r="I25" s="14">
        <f t="shared" si="8"/>
        <v>3078466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8524661</v>
      </c>
      <c r="O25" s="35">
        <f t="shared" si="2"/>
        <v>3203.5554302893647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50</v>
      </c>
      <c r="M27" s="93"/>
      <c r="N27" s="93"/>
      <c r="O27" s="39">
        <v>2661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:N2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1848194</v>
      </c>
      <c r="E5" s="24">
        <f t="shared" si="0"/>
        <v>444153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2292347</v>
      </c>
      <c r="O5" s="30">
        <f t="shared" ref="O5:O27" si="2">(N5/O$29)</f>
        <v>857.91429640718559</v>
      </c>
      <c r="P5" s="6"/>
    </row>
    <row r="6" spans="1:133">
      <c r="A6" s="12"/>
      <c r="B6" s="42">
        <v>511</v>
      </c>
      <c r="C6" s="19" t="s">
        <v>19</v>
      </c>
      <c r="D6" s="43">
        <v>20422</v>
      </c>
      <c r="E6" s="43">
        <v>5547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25969</v>
      </c>
      <c r="O6" s="44">
        <f t="shared" si="2"/>
        <v>9.7189371257485035</v>
      </c>
      <c r="P6" s="9"/>
    </row>
    <row r="7" spans="1:133">
      <c r="A7" s="12"/>
      <c r="B7" s="42">
        <v>512</v>
      </c>
      <c r="C7" s="19" t="s">
        <v>20</v>
      </c>
      <c r="D7" s="43">
        <v>130359</v>
      </c>
      <c r="E7" s="43">
        <v>152026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282385</v>
      </c>
      <c r="O7" s="44">
        <f t="shared" si="2"/>
        <v>105.68300898203593</v>
      </c>
      <c r="P7" s="9"/>
    </row>
    <row r="8" spans="1:133">
      <c r="A8" s="12"/>
      <c r="B8" s="42">
        <v>513</v>
      </c>
      <c r="C8" s="19" t="s">
        <v>21</v>
      </c>
      <c r="D8" s="43">
        <v>106588</v>
      </c>
      <c r="E8" s="43">
        <v>65600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172188</v>
      </c>
      <c r="O8" s="44">
        <f t="shared" si="2"/>
        <v>64.441616766467064</v>
      </c>
      <c r="P8" s="9"/>
    </row>
    <row r="9" spans="1:133">
      <c r="A9" s="12"/>
      <c r="B9" s="42">
        <v>514</v>
      </c>
      <c r="C9" s="19" t="s">
        <v>22</v>
      </c>
      <c r="D9" s="43">
        <v>38586</v>
      </c>
      <c r="E9" s="43">
        <v>12007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50593</v>
      </c>
      <c r="O9" s="44">
        <f t="shared" si="2"/>
        <v>18.93450598802395</v>
      </c>
      <c r="P9" s="9"/>
    </row>
    <row r="10" spans="1:133">
      <c r="A10" s="12"/>
      <c r="B10" s="42">
        <v>519</v>
      </c>
      <c r="C10" s="19" t="s">
        <v>23</v>
      </c>
      <c r="D10" s="43">
        <v>1552239</v>
      </c>
      <c r="E10" s="43">
        <v>208973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1761212</v>
      </c>
      <c r="O10" s="44">
        <f t="shared" si="2"/>
        <v>659.13622754491018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1835727</v>
      </c>
      <c r="E11" s="29">
        <f t="shared" si="3"/>
        <v>404598</v>
      </c>
      <c r="F11" s="29">
        <f t="shared" si="3"/>
        <v>0</v>
      </c>
      <c r="G11" s="29">
        <f t="shared" si="3"/>
        <v>165106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2405431</v>
      </c>
      <c r="O11" s="41">
        <f t="shared" si="2"/>
        <v>900.23615269461072</v>
      </c>
      <c r="P11" s="10"/>
    </row>
    <row r="12" spans="1:133">
      <c r="A12" s="12"/>
      <c r="B12" s="42">
        <v>521</v>
      </c>
      <c r="C12" s="19" t="s">
        <v>25</v>
      </c>
      <c r="D12" s="43">
        <v>1371099</v>
      </c>
      <c r="E12" s="43">
        <v>175355</v>
      </c>
      <c r="F12" s="43">
        <v>0</v>
      </c>
      <c r="G12" s="43">
        <v>80467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1626921</v>
      </c>
      <c r="O12" s="44">
        <f t="shared" si="2"/>
        <v>608.87761976047909</v>
      </c>
      <c r="P12" s="9"/>
    </row>
    <row r="13" spans="1:133">
      <c r="A13" s="12"/>
      <c r="B13" s="42">
        <v>522</v>
      </c>
      <c r="C13" s="19" t="s">
        <v>26</v>
      </c>
      <c r="D13" s="43">
        <v>417194</v>
      </c>
      <c r="E13" s="43">
        <v>118770</v>
      </c>
      <c r="F13" s="43">
        <v>0</v>
      </c>
      <c r="G13" s="43">
        <v>84639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620603</v>
      </c>
      <c r="O13" s="44">
        <f t="shared" si="2"/>
        <v>232.26160179640718</v>
      </c>
      <c r="P13" s="9"/>
    </row>
    <row r="14" spans="1:133">
      <c r="A14" s="12"/>
      <c r="B14" s="42">
        <v>524</v>
      </c>
      <c r="C14" s="19" t="s">
        <v>27</v>
      </c>
      <c r="D14" s="43">
        <v>47434</v>
      </c>
      <c r="E14" s="43">
        <v>110473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157907</v>
      </c>
      <c r="O14" s="44">
        <f t="shared" si="2"/>
        <v>59.096931137724553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126597</v>
      </c>
      <c r="E15" s="29">
        <f t="shared" si="4"/>
        <v>365515</v>
      </c>
      <c r="F15" s="29">
        <f t="shared" si="4"/>
        <v>0</v>
      </c>
      <c r="G15" s="29">
        <f t="shared" si="4"/>
        <v>54789</v>
      </c>
      <c r="H15" s="29">
        <f t="shared" si="4"/>
        <v>0</v>
      </c>
      <c r="I15" s="29">
        <f t="shared" si="4"/>
        <v>2681723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3228624</v>
      </c>
      <c r="O15" s="41">
        <f t="shared" si="2"/>
        <v>1208.3173652694611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194406</v>
      </c>
      <c r="F16" s="43">
        <v>0</v>
      </c>
      <c r="G16" s="43">
        <v>0</v>
      </c>
      <c r="H16" s="43">
        <v>0</v>
      </c>
      <c r="I16" s="43">
        <v>2595220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2789626</v>
      </c>
      <c r="O16" s="44">
        <f t="shared" si="2"/>
        <v>1044.0217065868264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5778</v>
      </c>
      <c r="F17" s="43">
        <v>0</v>
      </c>
      <c r="G17" s="43">
        <v>0</v>
      </c>
      <c r="H17" s="43">
        <v>0</v>
      </c>
      <c r="I17" s="43">
        <v>86503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92281</v>
      </c>
      <c r="O17" s="44">
        <f t="shared" si="2"/>
        <v>34.536302395209582</v>
      </c>
      <c r="P17" s="9"/>
    </row>
    <row r="18" spans="1:119">
      <c r="A18" s="12"/>
      <c r="B18" s="42">
        <v>539</v>
      </c>
      <c r="C18" s="19" t="s">
        <v>31</v>
      </c>
      <c r="D18" s="43">
        <v>126597</v>
      </c>
      <c r="E18" s="43">
        <v>165331</v>
      </c>
      <c r="F18" s="43">
        <v>0</v>
      </c>
      <c r="G18" s="43">
        <v>54789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346717</v>
      </c>
      <c r="O18" s="44">
        <f t="shared" si="2"/>
        <v>129.75935628742516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192498</v>
      </c>
      <c r="E19" s="29">
        <f t="shared" si="5"/>
        <v>34097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226595</v>
      </c>
      <c r="O19" s="41">
        <f t="shared" si="2"/>
        <v>84.803517964071858</v>
      </c>
      <c r="P19" s="10"/>
    </row>
    <row r="20" spans="1:119">
      <c r="A20" s="12"/>
      <c r="B20" s="42">
        <v>541</v>
      </c>
      <c r="C20" s="19" t="s">
        <v>33</v>
      </c>
      <c r="D20" s="43">
        <v>192498</v>
      </c>
      <c r="E20" s="43">
        <v>34097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226595</v>
      </c>
      <c r="O20" s="44">
        <f t="shared" si="2"/>
        <v>84.803517964071858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19037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19037</v>
      </c>
      <c r="O21" s="41">
        <f t="shared" si="2"/>
        <v>7.1246257485029938</v>
      </c>
      <c r="P21" s="10"/>
    </row>
    <row r="22" spans="1:119">
      <c r="A22" s="12"/>
      <c r="B22" s="42">
        <v>569</v>
      </c>
      <c r="C22" s="19" t="s">
        <v>35</v>
      </c>
      <c r="D22" s="43">
        <v>19037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19037</v>
      </c>
      <c r="O22" s="44">
        <f t="shared" si="2"/>
        <v>7.1246257485029938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50122</v>
      </c>
      <c r="E23" s="29">
        <f t="shared" si="7"/>
        <v>68286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118408</v>
      </c>
      <c r="O23" s="41">
        <f t="shared" si="2"/>
        <v>44.314371257485028</v>
      </c>
      <c r="P23" s="9"/>
    </row>
    <row r="24" spans="1:119">
      <c r="A24" s="12"/>
      <c r="B24" s="42">
        <v>572</v>
      </c>
      <c r="C24" s="19" t="s">
        <v>37</v>
      </c>
      <c r="D24" s="43">
        <v>50122</v>
      </c>
      <c r="E24" s="43">
        <v>68286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118408</v>
      </c>
      <c r="O24" s="44">
        <f t="shared" si="2"/>
        <v>44.314371257485028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323505</v>
      </c>
      <c r="E25" s="29">
        <f t="shared" si="8"/>
        <v>6386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329891</v>
      </c>
      <c r="O25" s="41">
        <f t="shared" si="2"/>
        <v>123.4622005988024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323505</v>
      </c>
      <c r="E26" s="43">
        <v>6386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329891</v>
      </c>
      <c r="O26" s="44">
        <f t="shared" si="2"/>
        <v>123.4622005988024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4395680</v>
      </c>
      <c r="E27" s="14">
        <f t="shared" ref="E27:M27" si="9">SUM(E5,E11,E15,E19,E21,E23,E25)</f>
        <v>1323035</v>
      </c>
      <c r="F27" s="14">
        <f t="shared" si="9"/>
        <v>0</v>
      </c>
      <c r="G27" s="14">
        <f t="shared" si="9"/>
        <v>219895</v>
      </c>
      <c r="H27" s="14">
        <f t="shared" si="9"/>
        <v>0</v>
      </c>
      <c r="I27" s="14">
        <f t="shared" si="9"/>
        <v>2681723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8620333</v>
      </c>
      <c r="O27" s="35">
        <f t="shared" si="2"/>
        <v>3226.1725299401196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48</v>
      </c>
      <c r="M29" s="93"/>
      <c r="N29" s="93"/>
      <c r="O29" s="39">
        <v>2672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2044084</v>
      </c>
      <c r="E5" s="24">
        <f t="shared" si="0"/>
        <v>461669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2505753</v>
      </c>
      <c r="O5" s="30">
        <f t="shared" ref="O5:O27" si="2">(N5/O$29)</f>
        <v>944.85407239819006</v>
      </c>
      <c r="P5" s="6"/>
    </row>
    <row r="6" spans="1:133">
      <c r="A6" s="12"/>
      <c r="B6" s="42">
        <v>511</v>
      </c>
      <c r="C6" s="19" t="s">
        <v>19</v>
      </c>
      <c r="D6" s="43">
        <v>19684</v>
      </c>
      <c r="E6" s="43">
        <v>6358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26042</v>
      </c>
      <c r="O6" s="44">
        <f t="shared" si="2"/>
        <v>9.8197586726998498</v>
      </c>
      <c r="P6" s="9"/>
    </row>
    <row r="7" spans="1:133">
      <c r="A7" s="12"/>
      <c r="B7" s="42">
        <v>512</v>
      </c>
      <c r="C7" s="19" t="s">
        <v>20</v>
      </c>
      <c r="D7" s="43">
        <v>84684</v>
      </c>
      <c r="E7" s="43">
        <v>108111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192795</v>
      </c>
      <c r="O7" s="44">
        <f t="shared" si="2"/>
        <v>72.697963800904972</v>
      </c>
      <c r="P7" s="9"/>
    </row>
    <row r="8" spans="1:133">
      <c r="A8" s="12"/>
      <c r="B8" s="42">
        <v>513</v>
      </c>
      <c r="C8" s="19" t="s">
        <v>21</v>
      </c>
      <c r="D8" s="43">
        <v>97606</v>
      </c>
      <c r="E8" s="43">
        <v>51928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149534</v>
      </c>
      <c r="O8" s="44">
        <f t="shared" si="2"/>
        <v>56.385369532428356</v>
      </c>
      <c r="P8" s="9"/>
    </row>
    <row r="9" spans="1:133">
      <c r="A9" s="12"/>
      <c r="B9" s="42">
        <v>514</v>
      </c>
      <c r="C9" s="19" t="s">
        <v>22</v>
      </c>
      <c r="D9" s="43">
        <v>262225</v>
      </c>
      <c r="E9" s="43">
        <v>19676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281901</v>
      </c>
      <c r="O9" s="44">
        <f t="shared" si="2"/>
        <v>106.2975113122172</v>
      </c>
      <c r="P9" s="9"/>
    </row>
    <row r="10" spans="1:133">
      <c r="A10" s="12"/>
      <c r="B10" s="42">
        <v>519</v>
      </c>
      <c r="C10" s="19" t="s">
        <v>23</v>
      </c>
      <c r="D10" s="43">
        <v>1579885</v>
      </c>
      <c r="E10" s="43">
        <v>275596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1855481</v>
      </c>
      <c r="O10" s="44">
        <f t="shared" si="2"/>
        <v>699.65346907993967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1848482</v>
      </c>
      <c r="E11" s="29">
        <f t="shared" si="3"/>
        <v>473333</v>
      </c>
      <c r="F11" s="29">
        <f t="shared" si="3"/>
        <v>0</v>
      </c>
      <c r="G11" s="29">
        <f t="shared" si="3"/>
        <v>211415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2533230</v>
      </c>
      <c r="O11" s="41">
        <f t="shared" si="2"/>
        <v>955.21493212669679</v>
      </c>
      <c r="P11" s="10"/>
    </row>
    <row r="12" spans="1:133">
      <c r="A12" s="12"/>
      <c r="B12" s="42">
        <v>521</v>
      </c>
      <c r="C12" s="19" t="s">
        <v>25</v>
      </c>
      <c r="D12" s="43">
        <v>1326447</v>
      </c>
      <c r="E12" s="43">
        <v>224502</v>
      </c>
      <c r="F12" s="43">
        <v>0</v>
      </c>
      <c r="G12" s="43">
        <v>158660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1709609</v>
      </c>
      <c r="O12" s="44">
        <f t="shared" si="2"/>
        <v>644.64894419306188</v>
      </c>
      <c r="P12" s="9"/>
    </row>
    <row r="13" spans="1:133">
      <c r="A13" s="12"/>
      <c r="B13" s="42">
        <v>522</v>
      </c>
      <c r="C13" s="19" t="s">
        <v>26</v>
      </c>
      <c r="D13" s="43">
        <v>467300</v>
      </c>
      <c r="E13" s="43">
        <v>125435</v>
      </c>
      <c r="F13" s="43">
        <v>0</v>
      </c>
      <c r="G13" s="43">
        <v>52755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645490</v>
      </c>
      <c r="O13" s="44">
        <f t="shared" si="2"/>
        <v>243.39743589743588</v>
      </c>
      <c r="P13" s="9"/>
    </row>
    <row r="14" spans="1:133">
      <c r="A14" s="12"/>
      <c r="B14" s="42">
        <v>524</v>
      </c>
      <c r="C14" s="19" t="s">
        <v>27</v>
      </c>
      <c r="D14" s="43">
        <v>54735</v>
      </c>
      <c r="E14" s="43">
        <v>123396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178131</v>
      </c>
      <c r="O14" s="44">
        <f t="shared" si="2"/>
        <v>67.168552036199088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201766</v>
      </c>
      <c r="E15" s="29">
        <f t="shared" si="4"/>
        <v>206952</v>
      </c>
      <c r="F15" s="29">
        <f t="shared" si="4"/>
        <v>0</v>
      </c>
      <c r="G15" s="29">
        <f t="shared" si="4"/>
        <v>1050</v>
      </c>
      <c r="H15" s="29">
        <f t="shared" si="4"/>
        <v>0</v>
      </c>
      <c r="I15" s="29">
        <f t="shared" si="4"/>
        <v>2535408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2945176</v>
      </c>
      <c r="O15" s="41">
        <f t="shared" si="2"/>
        <v>1110.5490196078431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83811</v>
      </c>
      <c r="F16" s="43">
        <v>0</v>
      </c>
      <c r="G16" s="43">
        <v>0</v>
      </c>
      <c r="H16" s="43">
        <v>0</v>
      </c>
      <c r="I16" s="43">
        <v>2535408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2619219</v>
      </c>
      <c r="O16" s="44">
        <f t="shared" si="2"/>
        <v>987.63914027149326</v>
      </c>
      <c r="P16" s="9"/>
    </row>
    <row r="17" spans="1:119">
      <c r="A17" s="12"/>
      <c r="B17" s="42">
        <v>538</v>
      </c>
      <c r="C17" s="19" t="s">
        <v>30</v>
      </c>
      <c r="D17" s="43">
        <v>46058</v>
      </c>
      <c r="E17" s="43">
        <v>0</v>
      </c>
      <c r="F17" s="43">
        <v>0</v>
      </c>
      <c r="G17" s="43">
        <v>1050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47108</v>
      </c>
      <c r="O17" s="44">
        <f t="shared" si="2"/>
        <v>17.763197586726999</v>
      </c>
      <c r="P17" s="9"/>
    </row>
    <row r="18" spans="1:119">
      <c r="A18" s="12"/>
      <c r="B18" s="42">
        <v>539</v>
      </c>
      <c r="C18" s="19" t="s">
        <v>31</v>
      </c>
      <c r="D18" s="43">
        <v>155708</v>
      </c>
      <c r="E18" s="43">
        <v>123141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278849</v>
      </c>
      <c r="O18" s="44">
        <f t="shared" si="2"/>
        <v>105.14668174962293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100973</v>
      </c>
      <c r="E19" s="29">
        <f t="shared" si="5"/>
        <v>44097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145070</v>
      </c>
      <c r="O19" s="41">
        <f t="shared" si="2"/>
        <v>54.702111613876319</v>
      </c>
      <c r="P19" s="10"/>
    </row>
    <row r="20" spans="1:119">
      <c r="A20" s="12"/>
      <c r="B20" s="42">
        <v>541</v>
      </c>
      <c r="C20" s="19" t="s">
        <v>33</v>
      </c>
      <c r="D20" s="43">
        <v>100973</v>
      </c>
      <c r="E20" s="43">
        <v>44097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145070</v>
      </c>
      <c r="O20" s="44">
        <f t="shared" si="2"/>
        <v>54.702111613876319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23191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23191</v>
      </c>
      <c r="O21" s="41">
        <f t="shared" si="2"/>
        <v>8.7447209653092006</v>
      </c>
      <c r="P21" s="10"/>
    </row>
    <row r="22" spans="1:119">
      <c r="A22" s="12"/>
      <c r="B22" s="42">
        <v>569</v>
      </c>
      <c r="C22" s="19" t="s">
        <v>35</v>
      </c>
      <c r="D22" s="43">
        <v>23191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23191</v>
      </c>
      <c r="O22" s="44">
        <f t="shared" si="2"/>
        <v>8.7447209653092006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39564</v>
      </c>
      <c r="E23" s="29">
        <f t="shared" si="7"/>
        <v>50985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90549</v>
      </c>
      <c r="O23" s="41">
        <f t="shared" si="2"/>
        <v>34.143665158371043</v>
      </c>
      <c r="P23" s="9"/>
    </row>
    <row r="24" spans="1:119">
      <c r="A24" s="12"/>
      <c r="B24" s="42">
        <v>572</v>
      </c>
      <c r="C24" s="19" t="s">
        <v>37</v>
      </c>
      <c r="D24" s="43">
        <v>39564</v>
      </c>
      <c r="E24" s="43">
        <v>50985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90549</v>
      </c>
      <c r="O24" s="44">
        <f t="shared" si="2"/>
        <v>34.143665158371043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324383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324383</v>
      </c>
      <c r="O25" s="41">
        <f t="shared" si="2"/>
        <v>122.31636500754148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324383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324383</v>
      </c>
      <c r="O26" s="44">
        <f t="shared" si="2"/>
        <v>122.31636500754148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4582443</v>
      </c>
      <c r="E27" s="14">
        <f t="shared" ref="E27:M27" si="9">SUM(E5,E11,E15,E19,E21,E23,E25)</f>
        <v>1237036</v>
      </c>
      <c r="F27" s="14">
        <f t="shared" si="9"/>
        <v>0</v>
      </c>
      <c r="G27" s="14">
        <f t="shared" si="9"/>
        <v>212465</v>
      </c>
      <c r="H27" s="14">
        <f t="shared" si="9"/>
        <v>0</v>
      </c>
      <c r="I27" s="14">
        <f t="shared" si="9"/>
        <v>2535408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8567352</v>
      </c>
      <c r="O27" s="35">
        <f t="shared" si="2"/>
        <v>3230.5248868778281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46</v>
      </c>
      <c r="M29" s="93"/>
      <c r="N29" s="93"/>
      <c r="O29" s="39">
        <v>2652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1140519</v>
      </c>
      <c r="E5" s="24">
        <f t="shared" si="0"/>
        <v>812072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1952591</v>
      </c>
      <c r="O5" s="30">
        <f t="shared" ref="O5:O27" si="2">(N5/O$29)</f>
        <v>731.03369524522645</v>
      </c>
      <c r="P5" s="6"/>
    </row>
    <row r="6" spans="1:133">
      <c r="A6" s="12"/>
      <c r="B6" s="42">
        <v>511</v>
      </c>
      <c r="C6" s="19" t="s">
        <v>19</v>
      </c>
      <c r="D6" s="43">
        <v>22422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22422</v>
      </c>
      <c r="O6" s="44">
        <f t="shared" si="2"/>
        <v>8.3946087607637594</v>
      </c>
      <c r="P6" s="9"/>
    </row>
    <row r="7" spans="1:133">
      <c r="A7" s="12"/>
      <c r="B7" s="42">
        <v>512</v>
      </c>
      <c r="C7" s="19" t="s">
        <v>20</v>
      </c>
      <c r="D7" s="43">
        <v>190648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190648</v>
      </c>
      <c r="O7" s="44">
        <f t="shared" si="2"/>
        <v>71.377012354923252</v>
      </c>
      <c r="P7" s="9"/>
    </row>
    <row r="8" spans="1:133">
      <c r="A8" s="12"/>
      <c r="B8" s="42">
        <v>513</v>
      </c>
      <c r="C8" s="19" t="s">
        <v>21</v>
      </c>
      <c r="D8" s="43">
        <v>102052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102052</v>
      </c>
      <c r="O8" s="44">
        <f t="shared" si="2"/>
        <v>38.207412953949834</v>
      </c>
      <c r="P8" s="9"/>
    </row>
    <row r="9" spans="1:133">
      <c r="A9" s="12"/>
      <c r="B9" s="42">
        <v>514</v>
      </c>
      <c r="C9" s="19" t="s">
        <v>22</v>
      </c>
      <c r="D9" s="43">
        <v>71158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71158</v>
      </c>
      <c r="O9" s="44">
        <f t="shared" si="2"/>
        <v>26.640958442530888</v>
      </c>
      <c r="P9" s="9"/>
    </row>
    <row r="10" spans="1:133">
      <c r="A10" s="12"/>
      <c r="B10" s="42">
        <v>519</v>
      </c>
      <c r="C10" s="19" t="s">
        <v>23</v>
      </c>
      <c r="D10" s="43">
        <v>754239</v>
      </c>
      <c r="E10" s="43">
        <v>812072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1566311</v>
      </c>
      <c r="O10" s="44">
        <f t="shared" si="2"/>
        <v>586.41370273305881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1611081</v>
      </c>
      <c r="E11" s="29">
        <f t="shared" si="3"/>
        <v>436598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2047679</v>
      </c>
      <c r="O11" s="41">
        <f t="shared" si="2"/>
        <v>766.63384500187192</v>
      </c>
      <c r="P11" s="10"/>
    </row>
    <row r="12" spans="1:133">
      <c r="A12" s="12"/>
      <c r="B12" s="42">
        <v>521</v>
      </c>
      <c r="C12" s="19" t="s">
        <v>25</v>
      </c>
      <c r="D12" s="43">
        <v>1189382</v>
      </c>
      <c r="E12" s="43">
        <v>436598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1625980</v>
      </c>
      <c r="O12" s="44">
        <f t="shared" si="2"/>
        <v>608.75327592661927</v>
      </c>
      <c r="P12" s="9"/>
    </row>
    <row r="13" spans="1:133">
      <c r="A13" s="12"/>
      <c r="B13" s="42">
        <v>522</v>
      </c>
      <c r="C13" s="19" t="s">
        <v>26</v>
      </c>
      <c r="D13" s="43">
        <v>387281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387281</v>
      </c>
      <c r="O13" s="44">
        <f t="shared" si="2"/>
        <v>144.99475851740922</v>
      </c>
      <c r="P13" s="9"/>
    </row>
    <row r="14" spans="1:133">
      <c r="A14" s="12"/>
      <c r="B14" s="42">
        <v>524</v>
      </c>
      <c r="C14" s="19" t="s">
        <v>27</v>
      </c>
      <c r="D14" s="43">
        <v>34418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34418</v>
      </c>
      <c r="O14" s="44">
        <f t="shared" si="2"/>
        <v>12.885810557843504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199742</v>
      </c>
      <c r="E15" s="29">
        <f t="shared" si="4"/>
        <v>122534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2567085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2889361</v>
      </c>
      <c r="O15" s="41">
        <f t="shared" si="2"/>
        <v>1081.7525271433919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2567085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2567085</v>
      </c>
      <c r="O16" s="44">
        <f t="shared" si="2"/>
        <v>961.09509546986146</v>
      </c>
      <c r="P16" s="9"/>
    </row>
    <row r="17" spans="1:119">
      <c r="A17" s="12"/>
      <c r="B17" s="42">
        <v>538</v>
      </c>
      <c r="C17" s="19" t="s">
        <v>30</v>
      </c>
      <c r="D17" s="43">
        <v>62894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62894</v>
      </c>
      <c r="O17" s="44">
        <f t="shared" si="2"/>
        <v>23.546986147510296</v>
      </c>
      <c r="P17" s="9"/>
    </row>
    <row r="18" spans="1:119">
      <c r="A18" s="12"/>
      <c r="B18" s="42">
        <v>539</v>
      </c>
      <c r="C18" s="19" t="s">
        <v>31</v>
      </c>
      <c r="D18" s="43">
        <v>136848</v>
      </c>
      <c r="E18" s="43">
        <v>122534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259382</v>
      </c>
      <c r="O18" s="44">
        <f t="shared" si="2"/>
        <v>97.110445526020214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108718</v>
      </c>
      <c r="E19" s="29">
        <f t="shared" si="5"/>
        <v>36078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144796</v>
      </c>
      <c r="O19" s="41">
        <f t="shared" si="2"/>
        <v>54.210408086858855</v>
      </c>
      <c r="P19" s="10"/>
    </row>
    <row r="20" spans="1:119">
      <c r="A20" s="12"/>
      <c r="B20" s="42">
        <v>541</v>
      </c>
      <c r="C20" s="19" t="s">
        <v>33</v>
      </c>
      <c r="D20" s="43">
        <v>108718</v>
      </c>
      <c r="E20" s="43">
        <v>36078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144796</v>
      </c>
      <c r="O20" s="44">
        <f t="shared" si="2"/>
        <v>54.210408086858855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26382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26382</v>
      </c>
      <c r="O21" s="41">
        <f t="shared" si="2"/>
        <v>9.8771995507300634</v>
      </c>
      <c r="P21" s="10"/>
    </row>
    <row r="22" spans="1:119">
      <c r="A22" s="12"/>
      <c r="B22" s="42">
        <v>569</v>
      </c>
      <c r="C22" s="19" t="s">
        <v>35</v>
      </c>
      <c r="D22" s="43">
        <v>26382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26382</v>
      </c>
      <c r="O22" s="44">
        <f t="shared" si="2"/>
        <v>9.8771995507300634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66927</v>
      </c>
      <c r="E23" s="29">
        <f t="shared" si="7"/>
        <v>46050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112977</v>
      </c>
      <c r="O23" s="41">
        <f t="shared" si="2"/>
        <v>42.297641332834147</v>
      </c>
      <c r="P23" s="9"/>
    </row>
    <row r="24" spans="1:119">
      <c r="A24" s="12"/>
      <c r="B24" s="42">
        <v>572</v>
      </c>
      <c r="C24" s="19" t="s">
        <v>37</v>
      </c>
      <c r="D24" s="43">
        <v>66927</v>
      </c>
      <c r="E24" s="43">
        <v>46050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112977</v>
      </c>
      <c r="O24" s="44">
        <f t="shared" si="2"/>
        <v>42.297641332834147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395561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395561</v>
      </c>
      <c r="O25" s="41">
        <f t="shared" si="2"/>
        <v>148.09472107824786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395561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395561</v>
      </c>
      <c r="O26" s="44">
        <f t="shared" si="2"/>
        <v>148.09472107824786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3548930</v>
      </c>
      <c r="E27" s="14">
        <f t="shared" ref="E27:M27" si="9">SUM(E5,E11,E15,E19,E21,E23,E25)</f>
        <v>1453332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2567085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7569347</v>
      </c>
      <c r="O27" s="35">
        <f t="shared" si="2"/>
        <v>2833.9000374391612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43</v>
      </c>
      <c r="M29" s="93"/>
      <c r="N29" s="93"/>
      <c r="O29" s="39">
        <v>2671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1161356</v>
      </c>
      <c r="E5" s="24">
        <f t="shared" si="0"/>
        <v>673606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1834962</v>
      </c>
      <c r="O5" s="30">
        <f t="shared" ref="O5:O27" si="2">(N5/O$29)</f>
        <v>589.26204238921002</v>
      </c>
      <c r="P5" s="6"/>
    </row>
    <row r="6" spans="1:133">
      <c r="A6" s="12"/>
      <c r="B6" s="42">
        <v>511</v>
      </c>
      <c r="C6" s="19" t="s">
        <v>19</v>
      </c>
      <c r="D6" s="43">
        <v>34730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34730</v>
      </c>
      <c r="O6" s="44">
        <f t="shared" si="2"/>
        <v>11.152858060372511</v>
      </c>
      <c r="P6" s="9"/>
    </row>
    <row r="7" spans="1:133">
      <c r="A7" s="12"/>
      <c r="B7" s="42">
        <v>512</v>
      </c>
      <c r="C7" s="19" t="s">
        <v>20</v>
      </c>
      <c r="D7" s="43">
        <v>314166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314166</v>
      </c>
      <c r="O7" s="44">
        <f t="shared" si="2"/>
        <v>100.88824662813101</v>
      </c>
      <c r="P7" s="9"/>
    </row>
    <row r="8" spans="1:133">
      <c r="A8" s="12"/>
      <c r="B8" s="42">
        <v>513</v>
      </c>
      <c r="C8" s="19" t="s">
        <v>21</v>
      </c>
      <c r="D8" s="43">
        <v>108632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108632</v>
      </c>
      <c r="O8" s="44">
        <f t="shared" si="2"/>
        <v>34.885035324341686</v>
      </c>
      <c r="P8" s="9"/>
    </row>
    <row r="9" spans="1:133">
      <c r="A9" s="12"/>
      <c r="B9" s="42">
        <v>514</v>
      </c>
      <c r="C9" s="19" t="s">
        <v>22</v>
      </c>
      <c r="D9" s="43">
        <v>82146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82146</v>
      </c>
      <c r="O9" s="44">
        <f t="shared" si="2"/>
        <v>26.379576107899808</v>
      </c>
      <c r="P9" s="9"/>
    </row>
    <row r="10" spans="1:133">
      <c r="A10" s="12"/>
      <c r="B10" s="42">
        <v>519</v>
      </c>
      <c r="C10" s="19" t="s">
        <v>23</v>
      </c>
      <c r="D10" s="43">
        <v>621682</v>
      </c>
      <c r="E10" s="43">
        <v>673606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1295288</v>
      </c>
      <c r="O10" s="44">
        <f t="shared" si="2"/>
        <v>415.95632626846498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1913362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1913362</v>
      </c>
      <c r="O11" s="41">
        <f t="shared" si="2"/>
        <v>614.43866409762359</v>
      </c>
      <c r="P11" s="10"/>
    </row>
    <row r="12" spans="1:133">
      <c r="A12" s="12"/>
      <c r="B12" s="42">
        <v>521</v>
      </c>
      <c r="C12" s="19" t="s">
        <v>25</v>
      </c>
      <c r="D12" s="43">
        <v>1234522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1234522</v>
      </c>
      <c r="O12" s="44">
        <f t="shared" si="2"/>
        <v>396.44251766217081</v>
      </c>
      <c r="P12" s="9"/>
    </row>
    <row r="13" spans="1:133">
      <c r="A13" s="12"/>
      <c r="B13" s="42">
        <v>522</v>
      </c>
      <c r="C13" s="19" t="s">
        <v>26</v>
      </c>
      <c r="D13" s="43">
        <v>497522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497522</v>
      </c>
      <c r="O13" s="44">
        <f t="shared" si="2"/>
        <v>159.7694283879255</v>
      </c>
      <c r="P13" s="9"/>
    </row>
    <row r="14" spans="1:133">
      <c r="A14" s="12"/>
      <c r="B14" s="42">
        <v>524</v>
      </c>
      <c r="C14" s="19" t="s">
        <v>27</v>
      </c>
      <c r="D14" s="43">
        <v>181318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181318</v>
      </c>
      <c r="O14" s="44">
        <f t="shared" si="2"/>
        <v>58.226718047527299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459180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2386680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2845860</v>
      </c>
      <c r="O15" s="41">
        <f t="shared" si="2"/>
        <v>913.89210019267819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2386680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2386680</v>
      </c>
      <c r="O16" s="44">
        <f t="shared" si="2"/>
        <v>766.43545279383432</v>
      </c>
      <c r="P16" s="9"/>
    </row>
    <row r="17" spans="1:119">
      <c r="A17" s="12"/>
      <c r="B17" s="42">
        <v>538</v>
      </c>
      <c r="C17" s="19" t="s">
        <v>30</v>
      </c>
      <c r="D17" s="43">
        <v>155402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155402</v>
      </c>
      <c r="O17" s="44">
        <f t="shared" si="2"/>
        <v>49.904303147077712</v>
      </c>
      <c r="P17" s="9"/>
    </row>
    <row r="18" spans="1:119">
      <c r="A18" s="12"/>
      <c r="B18" s="42">
        <v>539</v>
      </c>
      <c r="C18" s="19" t="s">
        <v>31</v>
      </c>
      <c r="D18" s="43">
        <v>303778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303778</v>
      </c>
      <c r="O18" s="44">
        <f t="shared" si="2"/>
        <v>97.552344251766215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2442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2442</v>
      </c>
      <c r="O19" s="41">
        <f t="shared" si="2"/>
        <v>0.78420038535645475</v>
      </c>
      <c r="P19" s="10"/>
    </row>
    <row r="20" spans="1:119">
      <c r="A20" s="12"/>
      <c r="B20" s="42">
        <v>541</v>
      </c>
      <c r="C20" s="19" t="s">
        <v>33</v>
      </c>
      <c r="D20" s="43">
        <v>2442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2442</v>
      </c>
      <c r="O20" s="44">
        <f t="shared" si="2"/>
        <v>0.78420038535645475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12900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12900</v>
      </c>
      <c r="O21" s="41">
        <f t="shared" si="2"/>
        <v>4.1425818882466281</v>
      </c>
      <c r="P21" s="10"/>
    </row>
    <row r="22" spans="1:119">
      <c r="A22" s="12"/>
      <c r="B22" s="42">
        <v>569</v>
      </c>
      <c r="C22" s="19" t="s">
        <v>35</v>
      </c>
      <c r="D22" s="43">
        <v>12900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12900</v>
      </c>
      <c r="O22" s="44">
        <f t="shared" si="2"/>
        <v>4.1425818882466281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151088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151088</v>
      </c>
      <c r="O23" s="41">
        <f t="shared" si="2"/>
        <v>48.518946692357098</v>
      </c>
      <c r="P23" s="9"/>
    </row>
    <row r="24" spans="1:119">
      <c r="A24" s="12"/>
      <c r="B24" s="42">
        <v>572</v>
      </c>
      <c r="C24" s="19" t="s">
        <v>37</v>
      </c>
      <c r="D24" s="43">
        <v>151088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151088</v>
      </c>
      <c r="O24" s="44">
        <f t="shared" si="2"/>
        <v>48.518946692357098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17770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17770</v>
      </c>
      <c r="O25" s="41">
        <f t="shared" si="2"/>
        <v>5.7064868336544636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17770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17770</v>
      </c>
      <c r="O26" s="44">
        <f t="shared" si="2"/>
        <v>5.7064868336544636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3718098</v>
      </c>
      <c r="E27" s="14">
        <f t="shared" ref="E27:M27" si="9">SUM(E5,E11,E15,E19,E21,E23,E25)</f>
        <v>673606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2386680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6778384</v>
      </c>
      <c r="O27" s="35">
        <f t="shared" si="2"/>
        <v>2176.7450224791264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40</v>
      </c>
      <c r="M29" s="93"/>
      <c r="N29" s="93"/>
      <c r="O29" s="39">
        <v>3114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985294</v>
      </c>
      <c r="E5" s="24">
        <f t="shared" si="0"/>
        <v>722095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1707389</v>
      </c>
      <c r="O5" s="30">
        <f t="shared" ref="O5:O27" si="2">(N5/O$29)</f>
        <v>544.27446605036664</v>
      </c>
      <c r="P5" s="6"/>
    </row>
    <row r="6" spans="1:133">
      <c r="A6" s="12"/>
      <c r="B6" s="42">
        <v>511</v>
      </c>
      <c r="C6" s="19" t="s">
        <v>19</v>
      </c>
      <c r="D6" s="43">
        <v>30472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30472</v>
      </c>
      <c r="O6" s="44">
        <f t="shared" si="2"/>
        <v>9.7137392413133572</v>
      </c>
      <c r="P6" s="9"/>
    </row>
    <row r="7" spans="1:133">
      <c r="A7" s="12"/>
      <c r="B7" s="42">
        <v>512</v>
      </c>
      <c r="C7" s="19" t="s">
        <v>20</v>
      </c>
      <c r="D7" s="43">
        <v>206175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206175</v>
      </c>
      <c r="O7" s="44">
        <f t="shared" si="2"/>
        <v>65.723621294230156</v>
      </c>
      <c r="P7" s="9"/>
    </row>
    <row r="8" spans="1:133">
      <c r="A8" s="12"/>
      <c r="B8" s="42">
        <v>513</v>
      </c>
      <c r="C8" s="19" t="s">
        <v>21</v>
      </c>
      <c r="D8" s="43">
        <v>112771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112771</v>
      </c>
      <c r="O8" s="44">
        <f t="shared" si="2"/>
        <v>35.94867708001275</v>
      </c>
      <c r="P8" s="9"/>
    </row>
    <row r="9" spans="1:133">
      <c r="A9" s="12"/>
      <c r="B9" s="42">
        <v>514</v>
      </c>
      <c r="C9" s="19" t="s">
        <v>22</v>
      </c>
      <c r="D9" s="43">
        <v>25677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25677</v>
      </c>
      <c r="O9" s="44">
        <f t="shared" si="2"/>
        <v>8.1852087982148554</v>
      </c>
      <c r="P9" s="9"/>
    </row>
    <row r="10" spans="1:133">
      <c r="A10" s="12"/>
      <c r="B10" s="42">
        <v>519</v>
      </c>
      <c r="C10" s="19" t="s">
        <v>23</v>
      </c>
      <c r="D10" s="43">
        <v>610199</v>
      </c>
      <c r="E10" s="43">
        <v>722095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1332294</v>
      </c>
      <c r="O10" s="44">
        <f t="shared" si="2"/>
        <v>424.70321963659546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1900661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1900661</v>
      </c>
      <c r="O11" s="41">
        <f t="shared" si="2"/>
        <v>605.88492189990438</v>
      </c>
      <c r="P11" s="10"/>
    </row>
    <row r="12" spans="1:133">
      <c r="A12" s="12"/>
      <c r="B12" s="42">
        <v>521</v>
      </c>
      <c r="C12" s="19" t="s">
        <v>25</v>
      </c>
      <c r="D12" s="43">
        <v>1176377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1176377</v>
      </c>
      <c r="O12" s="44">
        <f t="shared" si="2"/>
        <v>375.00063755180111</v>
      </c>
      <c r="P12" s="9"/>
    </row>
    <row r="13" spans="1:133">
      <c r="A13" s="12"/>
      <c r="B13" s="42">
        <v>522</v>
      </c>
      <c r="C13" s="19" t="s">
        <v>26</v>
      </c>
      <c r="D13" s="43">
        <v>494339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494339</v>
      </c>
      <c r="O13" s="44">
        <f t="shared" si="2"/>
        <v>157.5833598979917</v>
      </c>
      <c r="P13" s="9"/>
    </row>
    <row r="14" spans="1:133">
      <c r="A14" s="12"/>
      <c r="B14" s="42">
        <v>524</v>
      </c>
      <c r="C14" s="19" t="s">
        <v>27</v>
      </c>
      <c r="D14" s="43">
        <v>229945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229945</v>
      </c>
      <c r="O14" s="44">
        <f t="shared" si="2"/>
        <v>73.300924450111566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1742910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3080647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4823557</v>
      </c>
      <c r="O15" s="41">
        <f t="shared" si="2"/>
        <v>1537.6337264902772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3080647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3080647</v>
      </c>
      <c r="O16" s="44">
        <f t="shared" si="2"/>
        <v>982.03602167676127</v>
      </c>
      <c r="P16" s="9"/>
    </row>
    <row r="17" spans="1:119">
      <c r="A17" s="12"/>
      <c r="B17" s="42">
        <v>538</v>
      </c>
      <c r="C17" s="19" t="s">
        <v>30</v>
      </c>
      <c r="D17" s="43">
        <v>1446493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1446493</v>
      </c>
      <c r="O17" s="44">
        <f t="shared" si="2"/>
        <v>461.10710870258208</v>
      </c>
      <c r="P17" s="9"/>
    </row>
    <row r="18" spans="1:119">
      <c r="A18" s="12"/>
      <c r="B18" s="42">
        <v>539</v>
      </c>
      <c r="C18" s="19" t="s">
        <v>31</v>
      </c>
      <c r="D18" s="43">
        <v>296417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296417</v>
      </c>
      <c r="O18" s="44">
        <f t="shared" si="2"/>
        <v>94.490596110934007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177089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177089</v>
      </c>
      <c r="O19" s="41">
        <f t="shared" si="2"/>
        <v>56.451705451067902</v>
      </c>
      <c r="P19" s="10"/>
    </row>
    <row r="20" spans="1:119">
      <c r="A20" s="12"/>
      <c r="B20" s="42">
        <v>541</v>
      </c>
      <c r="C20" s="19" t="s">
        <v>33</v>
      </c>
      <c r="D20" s="43">
        <v>177089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177089</v>
      </c>
      <c r="O20" s="44">
        <f t="shared" si="2"/>
        <v>56.451705451067902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4487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4487</v>
      </c>
      <c r="O21" s="41">
        <f t="shared" si="2"/>
        <v>1.4303474657315907</v>
      </c>
      <c r="P21" s="10"/>
    </row>
    <row r="22" spans="1:119">
      <c r="A22" s="12"/>
      <c r="B22" s="42">
        <v>569</v>
      </c>
      <c r="C22" s="19" t="s">
        <v>35</v>
      </c>
      <c r="D22" s="43">
        <v>4487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4487</v>
      </c>
      <c r="O22" s="44">
        <f t="shared" si="2"/>
        <v>1.4303474657315907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96729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96729</v>
      </c>
      <c r="O23" s="41">
        <f t="shared" si="2"/>
        <v>30.834874083519285</v>
      </c>
      <c r="P23" s="9"/>
    </row>
    <row r="24" spans="1:119">
      <c r="A24" s="12"/>
      <c r="B24" s="42">
        <v>572</v>
      </c>
      <c r="C24" s="19" t="s">
        <v>37</v>
      </c>
      <c r="D24" s="43">
        <v>96729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96729</v>
      </c>
      <c r="O24" s="44">
        <f t="shared" si="2"/>
        <v>30.834874083519285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689563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689563</v>
      </c>
      <c r="O25" s="41">
        <f t="shared" si="2"/>
        <v>219.81606630538732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689563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689563</v>
      </c>
      <c r="O26" s="44">
        <f t="shared" si="2"/>
        <v>219.81606630538732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5596733</v>
      </c>
      <c r="E27" s="14">
        <f t="shared" ref="E27:M27" si="9">SUM(E5,E11,E15,E19,E21,E23,E25)</f>
        <v>722095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3080647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9399475</v>
      </c>
      <c r="O27" s="35">
        <f t="shared" si="2"/>
        <v>2996.3261077462544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52</v>
      </c>
      <c r="M29" s="93"/>
      <c r="N29" s="93"/>
      <c r="O29" s="39">
        <v>3137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1015757</v>
      </c>
      <c r="E5" s="24">
        <f t="shared" si="0"/>
        <v>727237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1742994</v>
      </c>
      <c r="O5" s="30">
        <f t="shared" ref="O5:O27" si="2">(N5/O$29)</f>
        <v>550.70900473933648</v>
      </c>
      <c r="P5" s="6"/>
    </row>
    <row r="6" spans="1:133">
      <c r="A6" s="12"/>
      <c r="B6" s="42">
        <v>511</v>
      </c>
      <c r="C6" s="19" t="s">
        <v>19</v>
      </c>
      <c r="D6" s="43">
        <v>40098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40098</v>
      </c>
      <c r="O6" s="44">
        <f t="shared" si="2"/>
        <v>12.669194312796208</v>
      </c>
      <c r="P6" s="9"/>
    </row>
    <row r="7" spans="1:133">
      <c r="A7" s="12"/>
      <c r="B7" s="42">
        <v>512</v>
      </c>
      <c r="C7" s="19" t="s">
        <v>20</v>
      </c>
      <c r="D7" s="43">
        <v>245539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245539</v>
      </c>
      <c r="O7" s="44">
        <f t="shared" si="2"/>
        <v>77.579462875197478</v>
      </c>
      <c r="P7" s="9"/>
    </row>
    <row r="8" spans="1:133">
      <c r="A8" s="12"/>
      <c r="B8" s="42">
        <v>513</v>
      </c>
      <c r="C8" s="19" t="s">
        <v>21</v>
      </c>
      <c r="D8" s="43">
        <v>108555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108555</v>
      </c>
      <c r="O8" s="44">
        <f t="shared" si="2"/>
        <v>34.29857819905213</v>
      </c>
      <c r="P8" s="9"/>
    </row>
    <row r="9" spans="1:133">
      <c r="A9" s="12"/>
      <c r="B9" s="42">
        <v>514</v>
      </c>
      <c r="C9" s="19" t="s">
        <v>22</v>
      </c>
      <c r="D9" s="43">
        <v>25107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25107</v>
      </c>
      <c r="O9" s="44">
        <f t="shared" si="2"/>
        <v>7.9327014218009477</v>
      </c>
      <c r="P9" s="9"/>
    </row>
    <row r="10" spans="1:133">
      <c r="A10" s="12"/>
      <c r="B10" s="42">
        <v>519</v>
      </c>
      <c r="C10" s="19" t="s">
        <v>23</v>
      </c>
      <c r="D10" s="43">
        <v>596458</v>
      </c>
      <c r="E10" s="43">
        <v>727237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1323695</v>
      </c>
      <c r="O10" s="44">
        <f t="shared" si="2"/>
        <v>418.22906793048975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2077200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2077200</v>
      </c>
      <c r="O11" s="41">
        <f t="shared" si="2"/>
        <v>656.30331753554503</v>
      </c>
      <c r="P11" s="10"/>
    </row>
    <row r="12" spans="1:133">
      <c r="A12" s="12"/>
      <c r="B12" s="42">
        <v>521</v>
      </c>
      <c r="C12" s="19" t="s">
        <v>25</v>
      </c>
      <c r="D12" s="43">
        <v>1352538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1352538</v>
      </c>
      <c r="O12" s="44">
        <f t="shared" si="2"/>
        <v>427.34218009478673</v>
      </c>
      <c r="P12" s="9"/>
    </row>
    <row r="13" spans="1:133">
      <c r="A13" s="12"/>
      <c r="B13" s="42">
        <v>522</v>
      </c>
      <c r="C13" s="19" t="s">
        <v>26</v>
      </c>
      <c r="D13" s="43">
        <v>502155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502155</v>
      </c>
      <c r="O13" s="44">
        <f t="shared" si="2"/>
        <v>158.65876777251185</v>
      </c>
      <c r="P13" s="9"/>
    </row>
    <row r="14" spans="1:133">
      <c r="A14" s="12"/>
      <c r="B14" s="42">
        <v>524</v>
      </c>
      <c r="C14" s="19" t="s">
        <v>27</v>
      </c>
      <c r="D14" s="43">
        <v>222507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222507</v>
      </c>
      <c r="O14" s="44">
        <f t="shared" si="2"/>
        <v>70.302369668246442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922744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3404135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4326879</v>
      </c>
      <c r="O15" s="41">
        <f t="shared" si="2"/>
        <v>1367.1023696682464</v>
      </c>
      <c r="P15" s="10"/>
    </row>
    <row r="16" spans="1:133">
      <c r="A16" s="12"/>
      <c r="B16" s="42">
        <v>535</v>
      </c>
      <c r="C16" s="19" t="s">
        <v>69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3404135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3404135</v>
      </c>
      <c r="O16" s="44">
        <f t="shared" si="2"/>
        <v>1075.5560821484992</v>
      </c>
      <c r="P16" s="9"/>
    </row>
    <row r="17" spans="1:119">
      <c r="A17" s="12"/>
      <c r="B17" s="42">
        <v>538</v>
      </c>
      <c r="C17" s="19" t="s">
        <v>30</v>
      </c>
      <c r="D17" s="43">
        <v>647148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647148</v>
      </c>
      <c r="O17" s="44">
        <f t="shared" si="2"/>
        <v>204.4701421800948</v>
      </c>
      <c r="P17" s="9"/>
    </row>
    <row r="18" spans="1:119">
      <c r="A18" s="12"/>
      <c r="B18" s="42">
        <v>539</v>
      </c>
      <c r="C18" s="19" t="s">
        <v>31</v>
      </c>
      <c r="D18" s="43">
        <v>275596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275596</v>
      </c>
      <c r="O18" s="44">
        <f t="shared" si="2"/>
        <v>87.076145339652442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139873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139873</v>
      </c>
      <c r="O19" s="41">
        <f t="shared" si="2"/>
        <v>44.193680884676148</v>
      </c>
      <c r="P19" s="10"/>
    </row>
    <row r="20" spans="1:119">
      <c r="A20" s="12"/>
      <c r="B20" s="42">
        <v>541</v>
      </c>
      <c r="C20" s="19" t="s">
        <v>33</v>
      </c>
      <c r="D20" s="43">
        <v>139873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139873</v>
      </c>
      <c r="O20" s="44">
        <f t="shared" si="2"/>
        <v>44.193680884676148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12229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12229</v>
      </c>
      <c r="O21" s="41">
        <f t="shared" si="2"/>
        <v>3.8638230647709322</v>
      </c>
      <c r="P21" s="10"/>
    </row>
    <row r="22" spans="1:119">
      <c r="A22" s="12"/>
      <c r="B22" s="42">
        <v>569</v>
      </c>
      <c r="C22" s="19" t="s">
        <v>35</v>
      </c>
      <c r="D22" s="43">
        <v>12229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12229</v>
      </c>
      <c r="O22" s="44">
        <f t="shared" si="2"/>
        <v>3.8638230647709322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97570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97570</v>
      </c>
      <c r="O23" s="41">
        <f t="shared" si="2"/>
        <v>30.82780410742496</v>
      </c>
      <c r="P23" s="9"/>
    </row>
    <row r="24" spans="1:119">
      <c r="A24" s="12"/>
      <c r="B24" s="42">
        <v>572</v>
      </c>
      <c r="C24" s="19" t="s">
        <v>37</v>
      </c>
      <c r="D24" s="43">
        <v>97570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97570</v>
      </c>
      <c r="O24" s="44">
        <f t="shared" si="2"/>
        <v>30.82780410742496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742729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742729</v>
      </c>
      <c r="O25" s="41">
        <f t="shared" si="2"/>
        <v>234.66951026856239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742729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742729</v>
      </c>
      <c r="O26" s="44">
        <f t="shared" si="2"/>
        <v>234.66951026856239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5008102</v>
      </c>
      <c r="E27" s="14">
        <f t="shared" ref="E27:M27" si="9">SUM(E5,E11,E15,E19,E21,E23,E25)</f>
        <v>727237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3404135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9139474</v>
      </c>
      <c r="O27" s="35">
        <f t="shared" si="2"/>
        <v>2887.6695102685626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70</v>
      </c>
      <c r="M29" s="93"/>
      <c r="N29" s="93"/>
      <c r="O29" s="39">
        <v>3165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2319144</v>
      </c>
      <c r="E5" s="24">
        <f t="shared" si="0"/>
        <v>146062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324331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9" si="1">SUM(D5:N5)</f>
        <v>2789537</v>
      </c>
      <c r="P5" s="30">
        <f t="shared" ref="P5:P29" si="2">(O5/P$31)</f>
        <v>875.83579277864987</v>
      </c>
      <c r="Q5" s="6"/>
    </row>
    <row r="6" spans="1:134">
      <c r="A6" s="12"/>
      <c r="B6" s="42">
        <v>511</v>
      </c>
      <c r="C6" s="19" t="s">
        <v>19</v>
      </c>
      <c r="D6" s="43">
        <v>25342</v>
      </c>
      <c r="E6" s="43">
        <v>6464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31806</v>
      </c>
      <c r="P6" s="44">
        <f t="shared" si="2"/>
        <v>9.9861852433280998</v>
      </c>
      <c r="Q6" s="9"/>
    </row>
    <row r="7" spans="1:134">
      <c r="A7" s="12"/>
      <c r="B7" s="42">
        <v>512</v>
      </c>
      <c r="C7" s="19" t="s">
        <v>20</v>
      </c>
      <c r="D7" s="43">
        <v>251238</v>
      </c>
      <c r="E7" s="43">
        <v>88431</v>
      </c>
      <c r="F7" s="43">
        <v>0</v>
      </c>
      <c r="G7" s="43">
        <v>0</v>
      </c>
      <c r="H7" s="43">
        <v>0</v>
      </c>
      <c r="I7" s="43">
        <v>62430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402099</v>
      </c>
      <c r="P7" s="44">
        <f t="shared" si="2"/>
        <v>126.24772370486656</v>
      </c>
      <c r="Q7" s="9"/>
    </row>
    <row r="8" spans="1:134">
      <c r="A8" s="12"/>
      <c r="B8" s="42">
        <v>513</v>
      </c>
      <c r="C8" s="19" t="s">
        <v>21</v>
      </c>
      <c r="D8" s="43">
        <v>168481</v>
      </c>
      <c r="E8" s="43">
        <v>24415</v>
      </c>
      <c r="F8" s="43">
        <v>0</v>
      </c>
      <c r="G8" s="43">
        <v>0</v>
      </c>
      <c r="H8" s="43">
        <v>0</v>
      </c>
      <c r="I8" s="43">
        <v>20098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212994</v>
      </c>
      <c r="P8" s="44">
        <f t="shared" si="2"/>
        <v>66.874097331240193</v>
      </c>
      <c r="Q8" s="9"/>
    </row>
    <row r="9" spans="1:134">
      <c r="A9" s="12"/>
      <c r="B9" s="42">
        <v>514</v>
      </c>
      <c r="C9" s="19" t="s">
        <v>22</v>
      </c>
      <c r="D9" s="43">
        <v>22166</v>
      </c>
      <c r="E9" s="43">
        <v>17248</v>
      </c>
      <c r="F9" s="43">
        <v>0</v>
      </c>
      <c r="G9" s="43">
        <v>0</v>
      </c>
      <c r="H9" s="43">
        <v>0</v>
      </c>
      <c r="I9" s="43">
        <v>17875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57289</v>
      </c>
      <c r="P9" s="44">
        <f t="shared" si="2"/>
        <v>17.98712715855573</v>
      </c>
      <c r="Q9" s="9"/>
    </row>
    <row r="10" spans="1:134">
      <c r="A10" s="12"/>
      <c r="B10" s="42">
        <v>516</v>
      </c>
      <c r="C10" s="19" t="s">
        <v>54</v>
      </c>
      <c r="D10" s="43">
        <v>113389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113389</v>
      </c>
      <c r="P10" s="44">
        <f t="shared" si="2"/>
        <v>35.600941915227629</v>
      </c>
      <c r="Q10" s="9"/>
    </row>
    <row r="11" spans="1:134">
      <c r="A11" s="12"/>
      <c r="B11" s="42">
        <v>519</v>
      </c>
      <c r="C11" s="19" t="s">
        <v>23</v>
      </c>
      <c r="D11" s="43">
        <v>1738528</v>
      </c>
      <c r="E11" s="43">
        <v>9504</v>
      </c>
      <c r="F11" s="43">
        <v>0</v>
      </c>
      <c r="G11" s="43">
        <v>0</v>
      </c>
      <c r="H11" s="43">
        <v>0</v>
      </c>
      <c r="I11" s="43">
        <v>223928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1971960</v>
      </c>
      <c r="P11" s="44">
        <f t="shared" si="2"/>
        <v>619.13971742543174</v>
      </c>
      <c r="Q11" s="9"/>
    </row>
    <row r="12" spans="1:134" ht="15.75">
      <c r="A12" s="26" t="s">
        <v>24</v>
      </c>
      <c r="B12" s="27"/>
      <c r="C12" s="28"/>
      <c r="D12" s="29">
        <f t="shared" ref="D12:N12" si="3">SUM(D13:D15)</f>
        <v>2663354</v>
      </c>
      <c r="E12" s="29">
        <f t="shared" si="3"/>
        <v>427416</v>
      </c>
      <c r="F12" s="29">
        <f t="shared" si="3"/>
        <v>0</v>
      </c>
      <c r="G12" s="29">
        <f t="shared" si="3"/>
        <v>687605</v>
      </c>
      <c r="H12" s="29">
        <f t="shared" si="3"/>
        <v>0</v>
      </c>
      <c r="I12" s="29">
        <f t="shared" si="3"/>
        <v>118446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3896821</v>
      </c>
      <c r="P12" s="41">
        <f t="shared" si="2"/>
        <v>1223.4916797488227</v>
      </c>
      <c r="Q12" s="10"/>
    </row>
    <row r="13" spans="1:134">
      <c r="A13" s="12"/>
      <c r="B13" s="42">
        <v>521</v>
      </c>
      <c r="C13" s="19" t="s">
        <v>25</v>
      </c>
      <c r="D13" s="43">
        <v>1958914</v>
      </c>
      <c r="E13" s="43">
        <v>119342</v>
      </c>
      <c r="F13" s="43">
        <v>0</v>
      </c>
      <c r="G13" s="43">
        <v>31162</v>
      </c>
      <c r="H13" s="43">
        <v>0</v>
      </c>
      <c r="I13" s="43">
        <v>118446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2227864</v>
      </c>
      <c r="P13" s="44">
        <f t="shared" si="2"/>
        <v>699.48634222919941</v>
      </c>
      <c r="Q13" s="9"/>
    </row>
    <row r="14" spans="1:134">
      <c r="A14" s="12"/>
      <c r="B14" s="42">
        <v>522</v>
      </c>
      <c r="C14" s="19" t="s">
        <v>26</v>
      </c>
      <c r="D14" s="43">
        <v>595521</v>
      </c>
      <c r="E14" s="43">
        <v>136701</v>
      </c>
      <c r="F14" s="43">
        <v>0</v>
      </c>
      <c r="G14" s="43">
        <v>656443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1388665</v>
      </c>
      <c r="P14" s="44">
        <f t="shared" si="2"/>
        <v>436.00156985871274</v>
      </c>
      <c r="Q14" s="9"/>
    </row>
    <row r="15" spans="1:134">
      <c r="A15" s="12"/>
      <c r="B15" s="42">
        <v>524</v>
      </c>
      <c r="C15" s="19" t="s">
        <v>27</v>
      </c>
      <c r="D15" s="43">
        <v>108919</v>
      </c>
      <c r="E15" s="43">
        <v>171373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280292</v>
      </c>
      <c r="P15" s="44">
        <f t="shared" si="2"/>
        <v>88.003767660910512</v>
      </c>
      <c r="Q15" s="9"/>
    </row>
    <row r="16" spans="1:134" ht="15.75">
      <c r="A16" s="26" t="s">
        <v>28</v>
      </c>
      <c r="B16" s="27"/>
      <c r="C16" s="28"/>
      <c r="D16" s="29">
        <f t="shared" ref="D16:N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2395388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2395388</v>
      </c>
      <c r="P16" s="41">
        <f t="shared" si="2"/>
        <v>752.08414442700155</v>
      </c>
      <c r="Q16" s="10"/>
    </row>
    <row r="17" spans="1:120">
      <c r="A17" s="12"/>
      <c r="B17" s="42">
        <v>533</v>
      </c>
      <c r="C17" s="19" t="s">
        <v>88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917494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917494</v>
      </c>
      <c r="P17" s="44">
        <f t="shared" si="2"/>
        <v>288.06718995290424</v>
      </c>
      <c r="Q17" s="9"/>
    </row>
    <row r="18" spans="1:120">
      <c r="A18" s="12"/>
      <c r="B18" s="42">
        <v>535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1228139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1228139</v>
      </c>
      <c r="P18" s="44">
        <f t="shared" si="2"/>
        <v>385.60094191522762</v>
      </c>
      <c r="Q18" s="9"/>
    </row>
    <row r="19" spans="1:120">
      <c r="A19" s="12"/>
      <c r="B19" s="42">
        <v>538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249755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249755</v>
      </c>
      <c r="P19" s="44">
        <f t="shared" si="2"/>
        <v>78.416012558869696</v>
      </c>
      <c r="Q19" s="9"/>
    </row>
    <row r="20" spans="1:120" ht="15.75">
      <c r="A20" s="26" t="s">
        <v>32</v>
      </c>
      <c r="B20" s="27"/>
      <c r="C20" s="28"/>
      <c r="D20" s="29">
        <f t="shared" ref="D20:N20" si="5">SUM(D21:D21)</f>
        <v>276143</v>
      </c>
      <c r="E20" s="29">
        <f t="shared" si="5"/>
        <v>14592</v>
      </c>
      <c r="F20" s="29">
        <f t="shared" si="5"/>
        <v>0</v>
      </c>
      <c r="G20" s="29">
        <f t="shared" si="5"/>
        <v>34994</v>
      </c>
      <c r="H20" s="29">
        <f t="shared" si="5"/>
        <v>0</v>
      </c>
      <c r="I20" s="29">
        <f t="shared" si="5"/>
        <v>56994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382723</v>
      </c>
      <c r="P20" s="41">
        <f t="shared" si="2"/>
        <v>120.16420722135008</v>
      </c>
      <c r="Q20" s="10"/>
    </row>
    <row r="21" spans="1:120">
      <c r="A21" s="12"/>
      <c r="B21" s="42">
        <v>541</v>
      </c>
      <c r="C21" s="19" t="s">
        <v>33</v>
      </c>
      <c r="D21" s="43">
        <v>276143</v>
      </c>
      <c r="E21" s="43">
        <v>14592</v>
      </c>
      <c r="F21" s="43">
        <v>0</v>
      </c>
      <c r="G21" s="43">
        <v>34994</v>
      </c>
      <c r="H21" s="43">
        <v>0</v>
      </c>
      <c r="I21" s="43">
        <v>56994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382723</v>
      </c>
      <c r="P21" s="44">
        <f t="shared" si="2"/>
        <v>120.16420722135008</v>
      </c>
      <c r="Q21" s="9"/>
    </row>
    <row r="22" spans="1:120" ht="15.75">
      <c r="A22" s="26" t="s">
        <v>58</v>
      </c>
      <c r="B22" s="27"/>
      <c r="C22" s="28"/>
      <c r="D22" s="29">
        <f t="shared" ref="D22:N22" si="6">SUM(D23:D23)</f>
        <v>0</v>
      </c>
      <c r="E22" s="29">
        <f t="shared" si="6"/>
        <v>456332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65638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521970</v>
      </c>
      <c r="P22" s="41">
        <f t="shared" si="2"/>
        <v>163.88383045525902</v>
      </c>
      <c r="Q22" s="10"/>
    </row>
    <row r="23" spans="1:120">
      <c r="A23" s="90"/>
      <c r="B23" s="91">
        <v>559</v>
      </c>
      <c r="C23" s="92" t="s">
        <v>59</v>
      </c>
      <c r="D23" s="43">
        <v>0</v>
      </c>
      <c r="E23" s="43">
        <v>456332</v>
      </c>
      <c r="F23" s="43">
        <v>0</v>
      </c>
      <c r="G23" s="43">
        <v>0</v>
      </c>
      <c r="H23" s="43">
        <v>0</v>
      </c>
      <c r="I23" s="43">
        <v>65638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521970</v>
      </c>
      <c r="P23" s="44">
        <f t="shared" si="2"/>
        <v>163.88383045525902</v>
      </c>
      <c r="Q23" s="9"/>
    </row>
    <row r="24" spans="1:120" ht="15.75">
      <c r="A24" s="26" t="s">
        <v>34</v>
      </c>
      <c r="B24" s="27"/>
      <c r="C24" s="28"/>
      <c r="D24" s="29">
        <f t="shared" ref="D24:N24" si="7">SUM(D25:D25)</f>
        <v>33525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33525</v>
      </c>
      <c r="P24" s="41">
        <f t="shared" si="2"/>
        <v>10.525902668759812</v>
      </c>
      <c r="Q24" s="10"/>
    </row>
    <row r="25" spans="1:120">
      <c r="A25" s="12"/>
      <c r="B25" s="42">
        <v>562</v>
      </c>
      <c r="C25" s="19" t="s">
        <v>89</v>
      </c>
      <c r="D25" s="43">
        <v>33525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33525</v>
      </c>
      <c r="P25" s="44">
        <f t="shared" si="2"/>
        <v>10.525902668759812</v>
      </c>
      <c r="Q25" s="9"/>
    </row>
    <row r="26" spans="1:120" ht="15.75">
      <c r="A26" s="26" t="s">
        <v>39</v>
      </c>
      <c r="B26" s="27"/>
      <c r="C26" s="28"/>
      <c r="D26" s="29">
        <f t="shared" ref="D26:N26" si="8">SUM(D27:D28)</f>
        <v>25638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492715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1"/>
        <v>518353</v>
      </c>
      <c r="P26" s="41">
        <f t="shared" si="2"/>
        <v>162.74819466248039</v>
      </c>
      <c r="Q26" s="9"/>
    </row>
    <row r="27" spans="1:120">
      <c r="A27" s="12"/>
      <c r="B27" s="42">
        <v>581</v>
      </c>
      <c r="C27" s="19" t="s">
        <v>90</v>
      </c>
      <c r="D27" s="43">
        <v>25638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25638</v>
      </c>
      <c r="P27" s="44">
        <f t="shared" si="2"/>
        <v>8.0496075353218206</v>
      </c>
      <c r="Q27" s="9"/>
    </row>
    <row r="28" spans="1:120" ht="15.75" thickBot="1">
      <c r="A28" s="12"/>
      <c r="B28" s="42">
        <v>590</v>
      </c>
      <c r="C28" s="19" t="s">
        <v>91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492715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492715</v>
      </c>
      <c r="P28" s="44">
        <f t="shared" si="2"/>
        <v>154.69858712715856</v>
      </c>
      <c r="Q28" s="9"/>
    </row>
    <row r="29" spans="1:120" ht="16.5" thickBot="1">
      <c r="A29" s="13" t="s">
        <v>10</v>
      </c>
      <c r="B29" s="21"/>
      <c r="C29" s="20"/>
      <c r="D29" s="14">
        <f>SUM(D5,D12,D16,D20,D22,D24,D26)</f>
        <v>5317804</v>
      </c>
      <c r="E29" s="14">
        <f t="shared" ref="E29:N29" si="9">SUM(E5,E12,E16,E20,E22,E24,E26)</f>
        <v>1044402</v>
      </c>
      <c r="F29" s="14">
        <f t="shared" si="9"/>
        <v>0</v>
      </c>
      <c r="G29" s="14">
        <f t="shared" si="9"/>
        <v>722599</v>
      </c>
      <c r="H29" s="14">
        <f t="shared" si="9"/>
        <v>0</v>
      </c>
      <c r="I29" s="14">
        <f t="shared" si="9"/>
        <v>3453512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1"/>
        <v>10538317</v>
      </c>
      <c r="P29" s="35">
        <f t="shared" si="2"/>
        <v>3308.7337519623234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92</v>
      </c>
      <c r="N31" s="93"/>
      <c r="O31" s="93"/>
      <c r="P31" s="39">
        <v>3185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1678100</v>
      </c>
      <c r="E5" s="24">
        <f t="shared" si="0"/>
        <v>374890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522532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2575522</v>
      </c>
      <c r="O5" s="30">
        <f t="shared" ref="O5:O32" si="1">(N5/O$34)</f>
        <v>845.26485067279293</v>
      </c>
      <c r="P5" s="6"/>
    </row>
    <row r="6" spans="1:133">
      <c r="A6" s="12"/>
      <c r="B6" s="42">
        <v>511</v>
      </c>
      <c r="C6" s="19" t="s">
        <v>19</v>
      </c>
      <c r="D6" s="43">
        <v>25759</v>
      </c>
      <c r="E6" s="43">
        <v>2021</v>
      </c>
      <c r="F6" s="43">
        <v>0</v>
      </c>
      <c r="G6" s="43">
        <v>0</v>
      </c>
      <c r="H6" s="43">
        <v>0</v>
      </c>
      <c r="I6" s="43">
        <v>1511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29291</v>
      </c>
      <c r="O6" s="44">
        <f t="shared" si="1"/>
        <v>9.6130620282244834</v>
      </c>
      <c r="P6" s="9"/>
    </row>
    <row r="7" spans="1:133">
      <c r="A7" s="12"/>
      <c r="B7" s="42">
        <v>512</v>
      </c>
      <c r="C7" s="19" t="s">
        <v>20</v>
      </c>
      <c r="D7" s="43">
        <v>161488</v>
      </c>
      <c r="E7" s="43">
        <v>117566</v>
      </c>
      <c r="F7" s="43">
        <v>0</v>
      </c>
      <c r="G7" s="43">
        <v>0</v>
      </c>
      <c r="H7" s="43">
        <v>0</v>
      </c>
      <c r="I7" s="43">
        <v>114120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393174</v>
      </c>
      <c r="O7" s="44">
        <f t="shared" si="1"/>
        <v>129.03642927469642</v>
      </c>
      <c r="P7" s="9"/>
    </row>
    <row r="8" spans="1:133">
      <c r="A8" s="12"/>
      <c r="B8" s="42">
        <v>513</v>
      </c>
      <c r="C8" s="19" t="s">
        <v>21</v>
      </c>
      <c r="D8" s="43">
        <v>127551</v>
      </c>
      <c r="E8" s="43">
        <v>64033</v>
      </c>
      <c r="F8" s="43">
        <v>0</v>
      </c>
      <c r="G8" s="43">
        <v>0</v>
      </c>
      <c r="H8" s="43">
        <v>0</v>
      </c>
      <c r="I8" s="43">
        <v>82678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274262</v>
      </c>
      <c r="O8" s="44">
        <f t="shared" si="1"/>
        <v>90.010502133245822</v>
      </c>
      <c r="P8" s="9"/>
    </row>
    <row r="9" spans="1:133">
      <c r="A9" s="12"/>
      <c r="B9" s="42">
        <v>514</v>
      </c>
      <c r="C9" s="19" t="s">
        <v>22</v>
      </c>
      <c r="D9" s="43">
        <v>18753</v>
      </c>
      <c r="E9" s="43">
        <v>9377</v>
      </c>
      <c r="F9" s="43">
        <v>0</v>
      </c>
      <c r="G9" s="43">
        <v>0</v>
      </c>
      <c r="H9" s="43">
        <v>0</v>
      </c>
      <c r="I9" s="43">
        <v>18753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46883</v>
      </c>
      <c r="O9" s="44">
        <f t="shared" si="1"/>
        <v>15.386609780111586</v>
      </c>
      <c r="P9" s="9"/>
    </row>
    <row r="10" spans="1:133">
      <c r="A10" s="12"/>
      <c r="B10" s="42">
        <v>516</v>
      </c>
      <c r="C10" s="19" t="s">
        <v>54</v>
      </c>
      <c r="D10" s="43">
        <v>37577</v>
      </c>
      <c r="E10" s="43">
        <v>28467</v>
      </c>
      <c r="F10" s="43">
        <v>0</v>
      </c>
      <c r="G10" s="43">
        <v>0</v>
      </c>
      <c r="H10" s="43">
        <v>0</v>
      </c>
      <c r="I10" s="43">
        <v>47705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113749</v>
      </c>
      <c r="O10" s="44">
        <f t="shared" si="1"/>
        <v>37.331473580571057</v>
      </c>
      <c r="P10" s="9"/>
    </row>
    <row r="11" spans="1:133">
      <c r="A11" s="12"/>
      <c r="B11" s="42">
        <v>517</v>
      </c>
      <c r="C11" s="19" t="s">
        <v>72</v>
      </c>
      <c r="D11" s="43">
        <v>144273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144273</v>
      </c>
      <c r="O11" s="44">
        <f t="shared" si="1"/>
        <v>47.34919593042337</v>
      </c>
      <c r="P11" s="9"/>
    </row>
    <row r="12" spans="1:133">
      <c r="A12" s="12"/>
      <c r="B12" s="42">
        <v>519</v>
      </c>
      <c r="C12" s="19" t="s">
        <v>55</v>
      </c>
      <c r="D12" s="43">
        <v>1162699</v>
      </c>
      <c r="E12" s="43">
        <v>153426</v>
      </c>
      <c r="F12" s="43">
        <v>0</v>
      </c>
      <c r="G12" s="43">
        <v>0</v>
      </c>
      <c r="H12" s="43">
        <v>0</v>
      </c>
      <c r="I12" s="43">
        <v>257765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1573890</v>
      </c>
      <c r="O12" s="44">
        <f t="shared" si="1"/>
        <v>516.53757794552018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SUM(D14:D16)</f>
        <v>2658013</v>
      </c>
      <c r="E13" s="29">
        <f t="shared" si="3"/>
        <v>262298</v>
      </c>
      <c r="F13" s="29">
        <f t="shared" si="3"/>
        <v>0</v>
      </c>
      <c r="G13" s="29">
        <f t="shared" si="3"/>
        <v>196300</v>
      </c>
      <c r="H13" s="29">
        <f t="shared" si="3"/>
        <v>0</v>
      </c>
      <c r="I13" s="29">
        <f t="shared" si="3"/>
        <v>171100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3287711</v>
      </c>
      <c r="O13" s="41">
        <f t="shared" si="1"/>
        <v>1078.9993436166721</v>
      </c>
      <c r="P13" s="10"/>
    </row>
    <row r="14" spans="1:133">
      <c r="A14" s="12"/>
      <c r="B14" s="42">
        <v>521</v>
      </c>
      <c r="C14" s="19" t="s">
        <v>25</v>
      </c>
      <c r="D14" s="43">
        <v>1907841</v>
      </c>
      <c r="E14" s="43">
        <v>16055</v>
      </c>
      <c r="F14" s="43">
        <v>0</v>
      </c>
      <c r="G14" s="43">
        <v>71195</v>
      </c>
      <c r="H14" s="43">
        <v>0</v>
      </c>
      <c r="I14" s="43">
        <v>171100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2166191</v>
      </c>
      <c r="O14" s="44">
        <f t="shared" si="1"/>
        <v>710.92582868395141</v>
      </c>
      <c r="P14" s="9"/>
    </row>
    <row r="15" spans="1:133">
      <c r="A15" s="12"/>
      <c r="B15" s="42">
        <v>522</v>
      </c>
      <c r="C15" s="19" t="s">
        <v>26</v>
      </c>
      <c r="D15" s="43">
        <v>599527</v>
      </c>
      <c r="E15" s="43">
        <v>78162</v>
      </c>
      <c r="F15" s="43">
        <v>0</v>
      </c>
      <c r="G15" s="43">
        <v>125105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802794</v>
      </c>
      <c r="O15" s="44">
        <f t="shared" si="1"/>
        <v>263.47029865441419</v>
      </c>
      <c r="P15" s="9"/>
    </row>
    <row r="16" spans="1:133">
      <c r="A16" s="12"/>
      <c r="B16" s="42">
        <v>524</v>
      </c>
      <c r="C16" s="19" t="s">
        <v>27</v>
      </c>
      <c r="D16" s="43">
        <v>150645</v>
      </c>
      <c r="E16" s="43">
        <v>168081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318726</v>
      </c>
      <c r="O16" s="44">
        <f t="shared" si="1"/>
        <v>104.60321627830653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SUM(D18:D20)</f>
        <v>0</v>
      </c>
      <c r="E17" s="29">
        <f t="shared" si="5"/>
        <v>706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2288768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2289474</v>
      </c>
      <c r="O17" s="41">
        <f t="shared" si="1"/>
        <v>751.38628158844767</v>
      </c>
      <c r="P17" s="10"/>
    </row>
    <row r="18" spans="1:119">
      <c r="A18" s="12"/>
      <c r="B18" s="42">
        <v>535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1083298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1083298</v>
      </c>
      <c r="O18" s="44">
        <f t="shared" si="1"/>
        <v>355.52937315392188</v>
      </c>
      <c r="P18" s="9"/>
    </row>
    <row r="19" spans="1:119">
      <c r="A19" s="12"/>
      <c r="B19" s="42">
        <v>536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1087293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1087293</v>
      </c>
      <c r="O19" s="44">
        <f t="shared" si="1"/>
        <v>356.84049885132919</v>
      </c>
      <c r="P19" s="9"/>
    </row>
    <row r="20" spans="1:119">
      <c r="A20" s="12"/>
      <c r="B20" s="42">
        <v>538</v>
      </c>
      <c r="C20" s="19" t="s">
        <v>66</v>
      </c>
      <c r="D20" s="43">
        <v>0</v>
      </c>
      <c r="E20" s="43">
        <v>706</v>
      </c>
      <c r="F20" s="43">
        <v>0</v>
      </c>
      <c r="G20" s="43">
        <v>0</v>
      </c>
      <c r="H20" s="43">
        <v>0</v>
      </c>
      <c r="I20" s="43">
        <v>118177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118883</v>
      </c>
      <c r="O20" s="44">
        <f t="shared" si="1"/>
        <v>39.016409583196584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286863</v>
      </c>
      <c r="E21" s="29">
        <f t="shared" si="6"/>
        <v>50049</v>
      </c>
      <c r="F21" s="29">
        <f t="shared" si="6"/>
        <v>0</v>
      </c>
      <c r="G21" s="29">
        <f t="shared" si="6"/>
        <v>9122</v>
      </c>
      <c r="H21" s="29">
        <f t="shared" si="6"/>
        <v>0</v>
      </c>
      <c r="I21" s="29">
        <f t="shared" si="6"/>
        <v>222580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568614</v>
      </c>
      <c r="O21" s="41">
        <f t="shared" si="1"/>
        <v>186.61437479488021</v>
      </c>
      <c r="P21" s="10"/>
    </row>
    <row r="22" spans="1:119">
      <c r="A22" s="12"/>
      <c r="B22" s="42">
        <v>541</v>
      </c>
      <c r="C22" s="19" t="s">
        <v>57</v>
      </c>
      <c r="D22" s="43">
        <v>286863</v>
      </c>
      <c r="E22" s="43">
        <v>50049</v>
      </c>
      <c r="F22" s="43">
        <v>0</v>
      </c>
      <c r="G22" s="43">
        <v>9122</v>
      </c>
      <c r="H22" s="43">
        <v>0</v>
      </c>
      <c r="I22" s="43">
        <v>222580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568614</v>
      </c>
      <c r="O22" s="44">
        <f t="shared" si="1"/>
        <v>186.61437479488021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0</v>
      </c>
      <c r="E23" s="29">
        <f t="shared" si="7"/>
        <v>36389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63467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99856</v>
      </c>
      <c r="O23" s="41">
        <f t="shared" si="1"/>
        <v>32.771906793567446</v>
      </c>
      <c r="P23" s="10"/>
    </row>
    <row r="24" spans="1:119">
      <c r="A24" s="90"/>
      <c r="B24" s="91">
        <v>559</v>
      </c>
      <c r="C24" s="92" t="s">
        <v>59</v>
      </c>
      <c r="D24" s="43">
        <v>0</v>
      </c>
      <c r="E24" s="43">
        <v>36389</v>
      </c>
      <c r="F24" s="43">
        <v>0</v>
      </c>
      <c r="G24" s="43">
        <v>0</v>
      </c>
      <c r="H24" s="43">
        <v>0</v>
      </c>
      <c r="I24" s="43">
        <v>63467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99856</v>
      </c>
      <c r="O24" s="44">
        <f t="shared" si="1"/>
        <v>32.771906793567446</v>
      </c>
      <c r="P24" s="9"/>
    </row>
    <row r="25" spans="1:119" ht="15.75">
      <c r="A25" s="26" t="s">
        <v>34</v>
      </c>
      <c r="B25" s="27"/>
      <c r="C25" s="28"/>
      <c r="D25" s="29">
        <f t="shared" ref="D25:M25" si="8">SUM(D26:D26)</f>
        <v>30061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30061</v>
      </c>
      <c r="O25" s="41">
        <f t="shared" si="1"/>
        <v>9.8657696094519203</v>
      </c>
      <c r="P25" s="10"/>
    </row>
    <row r="26" spans="1:119">
      <c r="A26" s="12"/>
      <c r="B26" s="42">
        <v>569</v>
      </c>
      <c r="C26" s="19" t="s">
        <v>35</v>
      </c>
      <c r="D26" s="43">
        <v>30061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30061</v>
      </c>
      <c r="O26" s="44">
        <f t="shared" si="1"/>
        <v>9.8657696094519203</v>
      </c>
      <c r="P26" s="9"/>
    </row>
    <row r="27" spans="1:119" ht="15.75">
      <c r="A27" s="26" t="s">
        <v>36</v>
      </c>
      <c r="B27" s="27"/>
      <c r="C27" s="28"/>
      <c r="D27" s="29">
        <f t="shared" ref="D27:M27" si="9">SUM(D28:D28)</f>
        <v>213876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213876</v>
      </c>
      <c r="O27" s="41">
        <f t="shared" si="1"/>
        <v>70.192320315063995</v>
      </c>
      <c r="P27" s="9"/>
    </row>
    <row r="28" spans="1:119">
      <c r="A28" s="12"/>
      <c r="B28" s="42">
        <v>579</v>
      </c>
      <c r="C28" s="19" t="s">
        <v>81</v>
      </c>
      <c r="D28" s="43">
        <v>213876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213876</v>
      </c>
      <c r="O28" s="44">
        <f t="shared" si="1"/>
        <v>70.192320315063995</v>
      </c>
      <c r="P28" s="9"/>
    </row>
    <row r="29" spans="1:119" ht="15.75">
      <c r="A29" s="26" t="s">
        <v>61</v>
      </c>
      <c r="B29" s="27"/>
      <c r="C29" s="28"/>
      <c r="D29" s="29">
        <f t="shared" ref="D29:M29" si="10">SUM(D30:D31)</f>
        <v>570242</v>
      </c>
      <c r="E29" s="29">
        <f t="shared" si="10"/>
        <v>0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487702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4"/>
        <v>1057944</v>
      </c>
      <c r="O29" s="41">
        <f t="shared" si="1"/>
        <v>347.20840170659665</v>
      </c>
      <c r="P29" s="9"/>
    </row>
    <row r="30" spans="1:119">
      <c r="A30" s="12"/>
      <c r="B30" s="42">
        <v>581</v>
      </c>
      <c r="C30" s="19" t="s">
        <v>62</v>
      </c>
      <c r="D30" s="43">
        <v>570242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570242</v>
      </c>
      <c r="O30" s="44">
        <f t="shared" si="1"/>
        <v>187.14867082376108</v>
      </c>
      <c r="P30" s="9"/>
    </row>
    <row r="31" spans="1:119" ht="15.75" thickBot="1">
      <c r="A31" s="12"/>
      <c r="B31" s="42">
        <v>590</v>
      </c>
      <c r="C31" s="19" t="s">
        <v>82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487702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487702</v>
      </c>
      <c r="O31" s="44">
        <f t="shared" si="1"/>
        <v>160.05973088283557</v>
      </c>
      <c r="P31" s="9"/>
    </row>
    <row r="32" spans="1:119" ht="16.5" thickBot="1">
      <c r="A32" s="13" t="s">
        <v>10</v>
      </c>
      <c r="B32" s="21"/>
      <c r="C32" s="20"/>
      <c r="D32" s="14">
        <f t="shared" ref="D32:M32" si="11">SUM(D5,D13,D17,D21,D23,D25,D27,D29)</f>
        <v>5437155</v>
      </c>
      <c r="E32" s="14">
        <f t="shared" si="11"/>
        <v>724332</v>
      </c>
      <c r="F32" s="14">
        <f t="shared" si="11"/>
        <v>0</v>
      </c>
      <c r="G32" s="14">
        <f t="shared" si="11"/>
        <v>205422</v>
      </c>
      <c r="H32" s="14">
        <f t="shared" si="11"/>
        <v>0</v>
      </c>
      <c r="I32" s="14">
        <f t="shared" si="11"/>
        <v>3756149</v>
      </c>
      <c r="J32" s="14">
        <f t="shared" si="11"/>
        <v>0</v>
      </c>
      <c r="K32" s="14">
        <f t="shared" si="11"/>
        <v>0</v>
      </c>
      <c r="L32" s="14">
        <f t="shared" si="11"/>
        <v>0</v>
      </c>
      <c r="M32" s="14">
        <f t="shared" si="11"/>
        <v>0</v>
      </c>
      <c r="N32" s="14">
        <f t="shared" si="4"/>
        <v>10123058</v>
      </c>
      <c r="O32" s="35">
        <f t="shared" si="1"/>
        <v>3322.3032490974729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83</v>
      </c>
      <c r="M34" s="93"/>
      <c r="N34" s="93"/>
      <c r="O34" s="39">
        <v>3047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1546752</v>
      </c>
      <c r="E5" s="24">
        <f t="shared" si="0"/>
        <v>142254</v>
      </c>
      <c r="F5" s="24">
        <f t="shared" si="0"/>
        <v>0</v>
      </c>
      <c r="G5" s="24">
        <f t="shared" si="0"/>
        <v>4650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1693656</v>
      </c>
      <c r="O5" s="30">
        <f t="shared" ref="O5:O28" si="2">(N5/O$30)</f>
        <v>591.77358490566041</v>
      </c>
      <c r="P5" s="6"/>
    </row>
    <row r="6" spans="1:133">
      <c r="A6" s="12"/>
      <c r="B6" s="42">
        <v>511</v>
      </c>
      <c r="C6" s="19" t="s">
        <v>19</v>
      </c>
      <c r="D6" s="43">
        <v>26828</v>
      </c>
      <c r="E6" s="43">
        <v>5428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32256</v>
      </c>
      <c r="O6" s="44">
        <f t="shared" si="2"/>
        <v>11.270440251572326</v>
      </c>
      <c r="P6" s="9"/>
    </row>
    <row r="7" spans="1:133">
      <c r="A7" s="12"/>
      <c r="B7" s="42">
        <v>512</v>
      </c>
      <c r="C7" s="19" t="s">
        <v>20</v>
      </c>
      <c r="D7" s="43">
        <v>144681</v>
      </c>
      <c r="E7" s="43">
        <v>97802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242483</v>
      </c>
      <c r="O7" s="44">
        <f t="shared" si="2"/>
        <v>84.725017470300486</v>
      </c>
      <c r="P7" s="9"/>
    </row>
    <row r="8" spans="1:133">
      <c r="A8" s="12"/>
      <c r="B8" s="42">
        <v>513</v>
      </c>
      <c r="C8" s="19" t="s">
        <v>21</v>
      </c>
      <c r="D8" s="43">
        <v>50438</v>
      </c>
      <c r="E8" s="43">
        <v>29661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80099</v>
      </c>
      <c r="O8" s="44">
        <f t="shared" si="2"/>
        <v>27.987071977638017</v>
      </c>
      <c r="P8" s="9"/>
    </row>
    <row r="9" spans="1:133">
      <c r="A9" s="12"/>
      <c r="B9" s="42">
        <v>514</v>
      </c>
      <c r="C9" s="19" t="s">
        <v>22</v>
      </c>
      <c r="D9" s="43">
        <v>18726</v>
      </c>
      <c r="E9" s="43">
        <v>9363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28089</v>
      </c>
      <c r="O9" s="44">
        <f t="shared" si="2"/>
        <v>9.8144654088050309</v>
      </c>
      <c r="P9" s="9"/>
    </row>
    <row r="10" spans="1:133">
      <c r="A10" s="12"/>
      <c r="B10" s="42">
        <v>516</v>
      </c>
      <c r="C10" s="19" t="s">
        <v>54</v>
      </c>
      <c r="D10" s="43">
        <v>44110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44110</v>
      </c>
      <c r="O10" s="44">
        <f t="shared" si="2"/>
        <v>15.412299091544375</v>
      </c>
      <c r="P10" s="9"/>
    </row>
    <row r="11" spans="1:133">
      <c r="A11" s="12"/>
      <c r="B11" s="42">
        <v>519</v>
      </c>
      <c r="C11" s="19" t="s">
        <v>55</v>
      </c>
      <c r="D11" s="43">
        <v>1261969</v>
      </c>
      <c r="E11" s="43">
        <v>0</v>
      </c>
      <c r="F11" s="43">
        <v>0</v>
      </c>
      <c r="G11" s="43">
        <v>4650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1266619</v>
      </c>
      <c r="O11" s="44">
        <f t="shared" si="2"/>
        <v>442.56429070580015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2486871</v>
      </c>
      <c r="E12" s="29">
        <f t="shared" si="3"/>
        <v>178105</v>
      </c>
      <c r="F12" s="29">
        <f t="shared" si="3"/>
        <v>0</v>
      </c>
      <c r="G12" s="29">
        <f t="shared" si="3"/>
        <v>293234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2958210</v>
      </c>
      <c r="O12" s="41">
        <f t="shared" si="2"/>
        <v>1033.6163522012578</v>
      </c>
      <c r="P12" s="10"/>
    </row>
    <row r="13" spans="1:133">
      <c r="A13" s="12"/>
      <c r="B13" s="42">
        <v>521</v>
      </c>
      <c r="C13" s="19" t="s">
        <v>25</v>
      </c>
      <c r="D13" s="43">
        <v>1669695</v>
      </c>
      <c r="E13" s="43">
        <v>0</v>
      </c>
      <c r="F13" s="43">
        <v>0</v>
      </c>
      <c r="G13" s="43">
        <v>132961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1802656</v>
      </c>
      <c r="O13" s="44">
        <f t="shared" si="2"/>
        <v>629.85883997204746</v>
      </c>
      <c r="P13" s="9"/>
    </row>
    <row r="14" spans="1:133">
      <c r="A14" s="12"/>
      <c r="B14" s="42">
        <v>522</v>
      </c>
      <c r="C14" s="19" t="s">
        <v>26</v>
      </c>
      <c r="D14" s="43">
        <v>578037</v>
      </c>
      <c r="E14" s="43">
        <v>71814</v>
      </c>
      <c r="F14" s="43">
        <v>0</v>
      </c>
      <c r="G14" s="43">
        <v>160273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810124</v>
      </c>
      <c r="O14" s="44">
        <f t="shared" si="2"/>
        <v>283.06219426974144</v>
      </c>
      <c r="P14" s="9"/>
    </row>
    <row r="15" spans="1:133">
      <c r="A15" s="12"/>
      <c r="B15" s="42">
        <v>524</v>
      </c>
      <c r="C15" s="19" t="s">
        <v>27</v>
      </c>
      <c r="D15" s="43">
        <v>239139</v>
      </c>
      <c r="E15" s="43">
        <v>106291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345430</v>
      </c>
      <c r="O15" s="44">
        <f t="shared" si="2"/>
        <v>120.69531795946891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4125596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4125596</v>
      </c>
      <c r="O16" s="41">
        <f t="shared" si="2"/>
        <v>1441.5080363382251</v>
      </c>
      <c r="P16" s="10"/>
    </row>
    <row r="17" spans="1:119">
      <c r="A17" s="12"/>
      <c r="B17" s="42">
        <v>535</v>
      </c>
      <c r="C17" s="19" t="s">
        <v>69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71178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71178</v>
      </c>
      <c r="O17" s="44">
        <f t="shared" si="2"/>
        <v>24.870020964360588</v>
      </c>
      <c r="P17" s="9"/>
    </row>
    <row r="18" spans="1:119">
      <c r="A18" s="12"/>
      <c r="B18" s="42">
        <v>536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3853210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3853210</v>
      </c>
      <c r="O18" s="44">
        <f t="shared" si="2"/>
        <v>1346.3347309573724</v>
      </c>
      <c r="P18" s="9"/>
    </row>
    <row r="19" spans="1:119">
      <c r="A19" s="12"/>
      <c r="B19" s="42">
        <v>538</v>
      </c>
      <c r="C19" s="19" t="s">
        <v>66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201208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201208</v>
      </c>
      <c r="O19" s="44">
        <f t="shared" si="2"/>
        <v>70.303284416491962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431830</v>
      </c>
      <c r="E20" s="29">
        <f t="shared" si="5"/>
        <v>47867</v>
      </c>
      <c r="F20" s="29">
        <f t="shared" si="5"/>
        <v>0</v>
      </c>
      <c r="G20" s="29">
        <f t="shared" si="5"/>
        <v>102275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581972</v>
      </c>
      <c r="O20" s="41">
        <f t="shared" si="2"/>
        <v>203.3445143256464</v>
      </c>
      <c r="P20" s="10"/>
    </row>
    <row r="21" spans="1:119">
      <c r="A21" s="12"/>
      <c r="B21" s="42">
        <v>541</v>
      </c>
      <c r="C21" s="19" t="s">
        <v>57</v>
      </c>
      <c r="D21" s="43">
        <v>431830</v>
      </c>
      <c r="E21" s="43">
        <v>47867</v>
      </c>
      <c r="F21" s="43">
        <v>0</v>
      </c>
      <c r="G21" s="43">
        <v>102275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581972</v>
      </c>
      <c r="O21" s="44">
        <f t="shared" si="2"/>
        <v>203.3445143256464</v>
      </c>
      <c r="P21" s="9"/>
    </row>
    <row r="22" spans="1:119" ht="15.75">
      <c r="A22" s="26" t="s">
        <v>58</v>
      </c>
      <c r="B22" s="27"/>
      <c r="C22" s="28"/>
      <c r="D22" s="29">
        <f t="shared" ref="D22:M22" si="6">SUM(D23:D23)</f>
        <v>0</v>
      </c>
      <c r="E22" s="29">
        <f t="shared" si="6"/>
        <v>167665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167665</v>
      </c>
      <c r="O22" s="41">
        <f t="shared" si="2"/>
        <v>58.583158630328441</v>
      </c>
      <c r="P22" s="10"/>
    </row>
    <row r="23" spans="1:119">
      <c r="A23" s="90"/>
      <c r="B23" s="91">
        <v>559</v>
      </c>
      <c r="C23" s="92" t="s">
        <v>59</v>
      </c>
      <c r="D23" s="43">
        <v>0</v>
      </c>
      <c r="E23" s="43">
        <v>167665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167665</v>
      </c>
      <c r="O23" s="44">
        <f t="shared" si="2"/>
        <v>58.583158630328441</v>
      </c>
      <c r="P23" s="9"/>
    </row>
    <row r="24" spans="1:119" ht="15.75">
      <c r="A24" s="26" t="s">
        <v>34</v>
      </c>
      <c r="B24" s="27"/>
      <c r="C24" s="28"/>
      <c r="D24" s="29">
        <f t="shared" ref="D24:M24" si="7">SUM(D25:D25)</f>
        <v>30219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30219</v>
      </c>
      <c r="O24" s="41">
        <f t="shared" si="2"/>
        <v>10.558700209643606</v>
      </c>
      <c r="P24" s="10"/>
    </row>
    <row r="25" spans="1:119">
      <c r="A25" s="12"/>
      <c r="B25" s="42">
        <v>569</v>
      </c>
      <c r="C25" s="19" t="s">
        <v>35</v>
      </c>
      <c r="D25" s="43">
        <v>30219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30219</v>
      </c>
      <c r="O25" s="44">
        <f t="shared" si="2"/>
        <v>10.558700209643606</v>
      </c>
      <c r="P25" s="9"/>
    </row>
    <row r="26" spans="1:119" ht="15.75">
      <c r="A26" s="26" t="s">
        <v>61</v>
      </c>
      <c r="B26" s="27"/>
      <c r="C26" s="28"/>
      <c r="D26" s="29">
        <f t="shared" ref="D26:M26" si="8">SUM(D27:D27)</f>
        <v>503494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503494</v>
      </c>
      <c r="O26" s="41">
        <f t="shared" si="2"/>
        <v>175.92382948986722</v>
      </c>
      <c r="P26" s="9"/>
    </row>
    <row r="27" spans="1:119" ht="15.75" thickBot="1">
      <c r="A27" s="12"/>
      <c r="B27" s="42">
        <v>581</v>
      </c>
      <c r="C27" s="19" t="s">
        <v>62</v>
      </c>
      <c r="D27" s="43">
        <v>503494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503494</v>
      </c>
      <c r="O27" s="44">
        <f t="shared" si="2"/>
        <v>175.92382948986722</v>
      </c>
      <c r="P27" s="9"/>
    </row>
    <row r="28" spans="1:119" ht="16.5" thickBot="1">
      <c r="A28" s="13" t="s">
        <v>10</v>
      </c>
      <c r="B28" s="21"/>
      <c r="C28" s="20"/>
      <c r="D28" s="14">
        <f>SUM(D5,D12,D16,D20,D22,D24,D26)</f>
        <v>4999166</v>
      </c>
      <c r="E28" s="14">
        <f t="shared" ref="E28:M28" si="9">SUM(E5,E12,E16,E20,E22,E24,E26)</f>
        <v>535891</v>
      </c>
      <c r="F28" s="14">
        <f t="shared" si="9"/>
        <v>0</v>
      </c>
      <c r="G28" s="14">
        <f t="shared" si="9"/>
        <v>400159</v>
      </c>
      <c r="H28" s="14">
        <f t="shared" si="9"/>
        <v>0</v>
      </c>
      <c r="I28" s="14">
        <f t="shared" si="9"/>
        <v>4125596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10060812</v>
      </c>
      <c r="O28" s="35">
        <f t="shared" si="2"/>
        <v>3515.3081761006288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79</v>
      </c>
      <c r="M30" s="93"/>
      <c r="N30" s="93"/>
      <c r="O30" s="39">
        <v>2862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1576334</v>
      </c>
      <c r="E5" s="24">
        <f t="shared" si="0"/>
        <v>183348</v>
      </c>
      <c r="F5" s="24">
        <f t="shared" si="0"/>
        <v>0</v>
      </c>
      <c r="G5" s="24">
        <f t="shared" si="0"/>
        <v>21993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1781675</v>
      </c>
      <c r="O5" s="30">
        <f t="shared" ref="O5:O28" si="2">(N5/O$30)</f>
        <v>618.85203195554016</v>
      </c>
      <c r="P5" s="6"/>
    </row>
    <row r="6" spans="1:133">
      <c r="A6" s="12"/>
      <c r="B6" s="42">
        <v>511</v>
      </c>
      <c r="C6" s="19" t="s">
        <v>19</v>
      </c>
      <c r="D6" s="43">
        <v>23135</v>
      </c>
      <c r="E6" s="43">
        <v>6284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29419</v>
      </c>
      <c r="O6" s="44">
        <f t="shared" si="2"/>
        <v>10.218478638416117</v>
      </c>
      <c r="P6" s="9"/>
    </row>
    <row r="7" spans="1:133">
      <c r="A7" s="12"/>
      <c r="B7" s="42">
        <v>512</v>
      </c>
      <c r="C7" s="19" t="s">
        <v>20</v>
      </c>
      <c r="D7" s="43">
        <v>121155</v>
      </c>
      <c r="E7" s="43">
        <v>112267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233422</v>
      </c>
      <c r="O7" s="44">
        <f t="shared" si="2"/>
        <v>81.077457450503644</v>
      </c>
      <c r="P7" s="9"/>
    </row>
    <row r="8" spans="1:133">
      <c r="A8" s="12"/>
      <c r="B8" s="42">
        <v>513</v>
      </c>
      <c r="C8" s="19" t="s">
        <v>21</v>
      </c>
      <c r="D8" s="43">
        <v>140004</v>
      </c>
      <c r="E8" s="43">
        <v>48782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188786</v>
      </c>
      <c r="O8" s="44">
        <f t="shared" si="2"/>
        <v>65.573463007988892</v>
      </c>
      <c r="P8" s="9"/>
    </row>
    <row r="9" spans="1:133">
      <c r="A9" s="12"/>
      <c r="B9" s="42">
        <v>514</v>
      </c>
      <c r="C9" s="19" t="s">
        <v>22</v>
      </c>
      <c r="D9" s="43">
        <v>47754</v>
      </c>
      <c r="E9" s="43">
        <v>11519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59273</v>
      </c>
      <c r="O9" s="44">
        <f t="shared" si="2"/>
        <v>20.588051406738451</v>
      </c>
      <c r="P9" s="9"/>
    </row>
    <row r="10" spans="1:133">
      <c r="A10" s="12"/>
      <c r="B10" s="42">
        <v>516</v>
      </c>
      <c r="C10" s="19" t="s">
        <v>54</v>
      </c>
      <c r="D10" s="43">
        <v>55698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55698</v>
      </c>
      <c r="O10" s="44">
        <f t="shared" si="2"/>
        <v>19.346300798888503</v>
      </c>
      <c r="P10" s="9"/>
    </row>
    <row r="11" spans="1:133">
      <c r="A11" s="12"/>
      <c r="B11" s="42">
        <v>519</v>
      </c>
      <c r="C11" s="19" t="s">
        <v>55</v>
      </c>
      <c r="D11" s="43">
        <v>1188588</v>
      </c>
      <c r="E11" s="43">
        <v>4496</v>
      </c>
      <c r="F11" s="43">
        <v>0</v>
      </c>
      <c r="G11" s="43">
        <v>21993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1215077</v>
      </c>
      <c r="O11" s="44">
        <f t="shared" si="2"/>
        <v>422.0482806530045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2453498</v>
      </c>
      <c r="E12" s="29">
        <f t="shared" si="3"/>
        <v>240372</v>
      </c>
      <c r="F12" s="29">
        <f t="shared" si="3"/>
        <v>0</v>
      </c>
      <c r="G12" s="29">
        <f t="shared" si="3"/>
        <v>227152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2921022</v>
      </c>
      <c r="O12" s="41">
        <f t="shared" si="2"/>
        <v>1014.596040291768</v>
      </c>
      <c r="P12" s="10"/>
    </row>
    <row r="13" spans="1:133">
      <c r="A13" s="12"/>
      <c r="B13" s="42">
        <v>521</v>
      </c>
      <c r="C13" s="19" t="s">
        <v>25</v>
      </c>
      <c r="D13" s="43">
        <v>1624345</v>
      </c>
      <c r="E13" s="43">
        <v>8011</v>
      </c>
      <c r="F13" s="43">
        <v>0</v>
      </c>
      <c r="G13" s="43">
        <v>88689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1721045</v>
      </c>
      <c r="O13" s="44">
        <f t="shared" si="2"/>
        <v>597.79263633205971</v>
      </c>
      <c r="P13" s="9"/>
    </row>
    <row r="14" spans="1:133">
      <c r="A14" s="12"/>
      <c r="B14" s="42">
        <v>522</v>
      </c>
      <c r="C14" s="19" t="s">
        <v>26</v>
      </c>
      <c r="D14" s="43">
        <v>577678</v>
      </c>
      <c r="E14" s="43">
        <v>73328</v>
      </c>
      <c r="F14" s="43">
        <v>0</v>
      </c>
      <c r="G14" s="43">
        <v>116696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767702</v>
      </c>
      <c r="O14" s="44">
        <f t="shared" si="2"/>
        <v>266.6557832580757</v>
      </c>
      <c r="P14" s="9"/>
    </row>
    <row r="15" spans="1:133">
      <c r="A15" s="12"/>
      <c r="B15" s="42">
        <v>524</v>
      </c>
      <c r="C15" s="19" t="s">
        <v>27</v>
      </c>
      <c r="D15" s="43">
        <v>251475</v>
      </c>
      <c r="E15" s="43">
        <v>159033</v>
      </c>
      <c r="F15" s="43">
        <v>0</v>
      </c>
      <c r="G15" s="43">
        <v>21767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432275</v>
      </c>
      <c r="O15" s="44">
        <f t="shared" si="2"/>
        <v>150.14762070163252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3483359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3483359</v>
      </c>
      <c r="O16" s="41">
        <f t="shared" si="2"/>
        <v>1209.9197638068774</v>
      </c>
      <c r="P16" s="10"/>
    </row>
    <row r="17" spans="1:119">
      <c r="A17" s="12"/>
      <c r="B17" s="42">
        <v>535</v>
      </c>
      <c r="C17" s="19" t="s">
        <v>69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74662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74662</v>
      </c>
      <c r="O17" s="44">
        <f t="shared" si="2"/>
        <v>25.933310177144843</v>
      </c>
      <c r="P17" s="9"/>
    </row>
    <row r="18" spans="1:119">
      <c r="A18" s="12"/>
      <c r="B18" s="42">
        <v>536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3274447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3274447</v>
      </c>
      <c r="O18" s="44">
        <f t="shared" si="2"/>
        <v>1137.3556790552275</v>
      </c>
      <c r="P18" s="9"/>
    </row>
    <row r="19" spans="1:119">
      <c r="A19" s="12"/>
      <c r="B19" s="42">
        <v>538</v>
      </c>
      <c r="C19" s="19" t="s">
        <v>66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134250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134250</v>
      </c>
      <c r="O19" s="44">
        <f t="shared" si="2"/>
        <v>46.63077457450504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482191</v>
      </c>
      <c r="E20" s="29">
        <f t="shared" si="5"/>
        <v>109719</v>
      </c>
      <c r="F20" s="29">
        <f t="shared" si="5"/>
        <v>0</v>
      </c>
      <c r="G20" s="29">
        <f t="shared" si="5"/>
        <v>144959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736869</v>
      </c>
      <c r="O20" s="41">
        <f t="shared" si="2"/>
        <v>255.94616186175756</v>
      </c>
      <c r="P20" s="10"/>
    </row>
    <row r="21" spans="1:119">
      <c r="A21" s="12"/>
      <c r="B21" s="42">
        <v>541</v>
      </c>
      <c r="C21" s="19" t="s">
        <v>57</v>
      </c>
      <c r="D21" s="43">
        <v>482191</v>
      </c>
      <c r="E21" s="43">
        <v>109719</v>
      </c>
      <c r="F21" s="43">
        <v>0</v>
      </c>
      <c r="G21" s="43">
        <v>144959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736869</v>
      </c>
      <c r="O21" s="44">
        <f t="shared" si="2"/>
        <v>255.94616186175756</v>
      </c>
      <c r="P21" s="9"/>
    </row>
    <row r="22" spans="1:119" ht="15.75">
      <c r="A22" s="26" t="s">
        <v>58</v>
      </c>
      <c r="B22" s="27"/>
      <c r="C22" s="28"/>
      <c r="D22" s="29">
        <f t="shared" ref="D22:M22" si="6">SUM(D23:D23)</f>
        <v>0</v>
      </c>
      <c r="E22" s="29">
        <f t="shared" si="6"/>
        <v>480001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480001</v>
      </c>
      <c r="O22" s="41">
        <f t="shared" si="2"/>
        <v>166.72490448072247</v>
      </c>
      <c r="P22" s="10"/>
    </row>
    <row r="23" spans="1:119">
      <c r="A23" s="90"/>
      <c r="B23" s="91">
        <v>559</v>
      </c>
      <c r="C23" s="92" t="s">
        <v>59</v>
      </c>
      <c r="D23" s="43">
        <v>0</v>
      </c>
      <c r="E23" s="43">
        <v>480001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480001</v>
      </c>
      <c r="O23" s="44">
        <f t="shared" si="2"/>
        <v>166.72490448072247</v>
      </c>
      <c r="P23" s="9"/>
    </row>
    <row r="24" spans="1:119" ht="15.75">
      <c r="A24" s="26" t="s">
        <v>34</v>
      </c>
      <c r="B24" s="27"/>
      <c r="C24" s="28"/>
      <c r="D24" s="29">
        <f t="shared" ref="D24:M24" si="7">SUM(D25:D25)</f>
        <v>30949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30949</v>
      </c>
      <c r="O24" s="41">
        <f t="shared" si="2"/>
        <v>10.749913164293158</v>
      </c>
      <c r="P24" s="10"/>
    </row>
    <row r="25" spans="1:119">
      <c r="A25" s="12"/>
      <c r="B25" s="42">
        <v>569</v>
      </c>
      <c r="C25" s="19" t="s">
        <v>35</v>
      </c>
      <c r="D25" s="43">
        <v>30949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30949</v>
      </c>
      <c r="O25" s="44">
        <f t="shared" si="2"/>
        <v>10.749913164293158</v>
      </c>
      <c r="P25" s="9"/>
    </row>
    <row r="26" spans="1:119" ht="15.75">
      <c r="A26" s="26" t="s">
        <v>61</v>
      </c>
      <c r="B26" s="27"/>
      <c r="C26" s="28"/>
      <c r="D26" s="29">
        <f t="shared" ref="D26:M26" si="8">SUM(D27:D27)</f>
        <v>415924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415924</v>
      </c>
      <c r="O26" s="41">
        <f t="shared" si="2"/>
        <v>144.4682181312956</v>
      </c>
      <c r="P26" s="9"/>
    </row>
    <row r="27" spans="1:119" ht="15.75" thickBot="1">
      <c r="A27" s="12"/>
      <c r="B27" s="42">
        <v>581</v>
      </c>
      <c r="C27" s="19" t="s">
        <v>62</v>
      </c>
      <c r="D27" s="43">
        <v>415924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415924</v>
      </c>
      <c r="O27" s="44">
        <f t="shared" si="2"/>
        <v>144.4682181312956</v>
      </c>
      <c r="P27" s="9"/>
    </row>
    <row r="28" spans="1:119" ht="16.5" thickBot="1">
      <c r="A28" s="13" t="s">
        <v>10</v>
      </c>
      <c r="B28" s="21"/>
      <c r="C28" s="20"/>
      <c r="D28" s="14">
        <f>SUM(D5,D12,D16,D20,D22,D24,D26)</f>
        <v>4958896</v>
      </c>
      <c r="E28" s="14">
        <f t="shared" ref="E28:M28" si="9">SUM(E5,E12,E16,E20,E22,E24,E26)</f>
        <v>1013440</v>
      </c>
      <c r="F28" s="14">
        <f t="shared" si="9"/>
        <v>0</v>
      </c>
      <c r="G28" s="14">
        <f t="shared" si="9"/>
        <v>394104</v>
      </c>
      <c r="H28" s="14">
        <f t="shared" si="9"/>
        <v>0</v>
      </c>
      <c r="I28" s="14">
        <f t="shared" si="9"/>
        <v>3483359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9849799</v>
      </c>
      <c r="O28" s="35">
        <f t="shared" si="2"/>
        <v>3421.2570336922545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77</v>
      </c>
      <c r="M30" s="93"/>
      <c r="N30" s="93"/>
      <c r="O30" s="39">
        <v>2879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1570552</v>
      </c>
      <c r="E5" s="24">
        <f t="shared" si="0"/>
        <v>226624</v>
      </c>
      <c r="F5" s="24">
        <f t="shared" si="0"/>
        <v>0</v>
      </c>
      <c r="G5" s="24">
        <f t="shared" si="0"/>
        <v>87783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1884959</v>
      </c>
      <c r="O5" s="30">
        <f t="shared" ref="O5:O28" si="2">(N5/O$30)</f>
        <v>698.39162652834386</v>
      </c>
      <c r="P5" s="6"/>
    </row>
    <row r="6" spans="1:133">
      <c r="A6" s="12"/>
      <c r="B6" s="42">
        <v>511</v>
      </c>
      <c r="C6" s="19" t="s">
        <v>19</v>
      </c>
      <c r="D6" s="43">
        <v>19787</v>
      </c>
      <c r="E6" s="43">
        <v>6263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26050</v>
      </c>
      <c r="O6" s="44">
        <f t="shared" si="2"/>
        <v>9.6517228603186371</v>
      </c>
      <c r="P6" s="9"/>
    </row>
    <row r="7" spans="1:133">
      <c r="A7" s="12"/>
      <c r="B7" s="42">
        <v>512</v>
      </c>
      <c r="C7" s="19" t="s">
        <v>20</v>
      </c>
      <c r="D7" s="43">
        <v>107632</v>
      </c>
      <c r="E7" s="43">
        <v>118101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225733</v>
      </c>
      <c r="O7" s="44">
        <f t="shared" si="2"/>
        <v>83.635791033716188</v>
      </c>
      <c r="P7" s="9"/>
    </row>
    <row r="8" spans="1:133">
      <c r="A8" s="12"/>
      <c r="B8" s="42">
        <v>513</v>
      </c>
      <c r="C8" s="19" t="s">
        <v>21</v>
      </c>
      <c r="D8" s="43">
        <v>111356</v>
      </c>
      <c r="E8" s="43">
        <v>50213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161569</v>
      </c>
      <c r="O8" s="44">
        <f t="shared" si="2"/>
        <v>59.862541682104485</v>
      </c>
      <c r="P8" s="9"/>
    </row>
    <row r="9" spans="1:133">
      <c r="A9" s="12"/>
      <c r="B9" s="42">
        <v>514</v>
      </c>
      <c r="C9" s="19" t="s">
        <v>22</v>
      </c>
      <c r="D9" s="43">
        <v>26088</v>
      </c>
      <c r="E9" s="43">
        <v>10960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37048</v>
      </c>
      <c r="O9" s="44">
        <f t="shared" si="2"/>
        <v>13.726565394590589</v>
      </c>
      <c r="P9" s="9"/>
    </row>
    <row r="10" spans="1:133">
      <c r="A10" s="12"/>
      <c r="B10" s="42">
        <v>516</v>
      </c>
      <c r="C10" s="19" t="s">
        <v>54</v>
      </c>
      <c r="D10" s="43">
        <v>95258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95258</v>
      </c>
      <c r="O10" s="44">
        <f t="shared" si="2"/>
        <v>35.293812523156724</v>
      </c>
      <c r="P10" s="9"/>
    </row>
    <row r="11" spans="1:133">
      <c r="A11" s="12"/>
      <c r="B11" s="42">
        <v>519</v>
      </c>
      <c r="C11" s="19" t="s">
        <v>55</v>
      </c>
      <c r="D11" s="43">
        <v>1210431</v>
      </c>
      <c r="E11" s="43">
        <v>41087</v>
      </c>
      <c r="F11" s="43">
        <v>0</v>
      </c>
      <c r="G11" s="43">
        <v>87783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1339301</v>
      </c>
      <c r="O11" s="44">
        <f t="shared" si="2"/>
        <v>496.2211930344572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2147890</v>
      </c>
      <c r="E12" s="29">
        <f t="shared" si="3"/>
        <v>316895</v>
      </c>
      <c r="F12" s="29">
        <f t="shared" si="3"/>
        <v>0</v>
      </c>
      <c r="G12" s="29">
        <f t="shared" si="3"/>
        <v>126189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2590974</v>
      </c>
      <c r="O12" s="41">
        <f t="shared" si="2"/>
        <v>959.97554649870324</v>
      </c>
      <c r="P12" s="10"/>
    </row>
    <row r="13" spans="1:133">
      <c r="A13" s="12"/>
      <c r="B13" s="42">
        <v>521</v>
      </c>
      <c r="C13" s="19" t="s">
        <v>25</v>
      </c>
      <c r="D13" s="43">
        <v>1469640</v>
      </c>
      <c r="E13" s="43">
        <v>33934</v>
      </c>
      <c r="F13" s="43">
        <v>0</v>
      </c>
      <c r="G13" s="43">
        <v>15350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1518924</v>
      </c>
      <c r="O13" s="44">
        <f t="shared" si="2"/>
        <v>562.7728788440163</v>
      </c>
      <c r="P13" s="9"/>
    </row>
    <row r="14" spans="1:133">
      <c r="A14" s="12"/>
      <c r="B14" s="42">
        <v>522</v>
      </c>
      <c r="C14" s="19" t="s">
        <v>26</v>
      </c>
      <c r="D14" s="43">
        <v>535424</v>
      </c>
      <c r="E14" s="43">
        <v>120541</v>
      </c>
      <c r="F14" s="43">
        <v>0</v>
      </c>
      <c r="G14" s="43">
        <v>110839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766804</v>
      </c>
      <c r="O14" s="44">
        <f t="shared" si="2"/>
        <v>284.10670618747685</v>
      </c>
      <c r="P14" s="9"/>
    </row>
    <row r="15" spans="1:133">
      <c r="A15" s="12"/>
      <c r="B15" s="42">
        <v>524</v>
      </c>
      <c r="C15" s="19" t="s">
        <v>27</v>
      </c>
      <c r="D15" s="43">
        <v>142826</v>
      </c>
      <c r="E15" s="43">
        <v>162420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305246</v>
      </c>
      <c r="O15" s="44">
        <f t="shared" si="2"/>
        <v>113.09596146721007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3600312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3600312</v>
      </c>
      <c r="O16" s="41">
        <f t="shared" si="2"/>
        <v>1333.9429418303075</v>
      </c>
      <c r="P16" s="10"/>
    </row>
    <row r="17" spans="1:119">
      <c r="A17" s="12"/>
      <c r="B17" s="42">
        <v>535</v>
      </c>
      <c r="C17" s="19" t="s">
        <v>69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93588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93588</v>
      </c>
      <c r="O17" s="44">
        <f t="shared" si="2"/>
        <v>34.675064838829194</v>
      </c>
      <c r="P17" s="9"/>
    </row>
    <row r="18" spans="1:119">
      <c r="A18" s="12"/>
      <c r="B18" s="42">
        <v>536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3347798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3347798</v>
      </c>
      <c r="O18" s="44">
        <f t="shared" si="2"/>
        <v>1240.384586884031</v>
      </c>
      <c r="P18" s="9"/>
    </row>
    <row r="19" spans="1:119">
      <c r="A19" s="12"/>
      <c r="B19" s="42">
        <v>538</v>
      </c>
      <c r="C19" s="19" t="s">
        <v>66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158926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158926</v>
      </c>
      <c r="O19" s="44">
        <f t="shared" si="2"/>
        <v>58.883290107447202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470313</v>
      </c>
      <c r="E20" s="29">
        <f t="shared" si="5"/>
        <v>131818</v>
      </c>
      <c r="F20" s="29">
        <f t="shared" si="5"/>
        <v>0</v>
      </c>
      <c r="G20" s="29">
        <f t="shared" si="5"/>
        <v>33885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636016</v>
      </c>
      <c r="O20" s="41">
        <f t="shared" si="2"/>
        <v>235.6487587995554</v>
      </c>
      <c r="P20" s="10"/>
    </row>
    <row r="21" spans="1:119">
      <c r="A21" s="12"/>
      <c r="B21" s="42">
        <v>541</v>
      </c>
      <c r="C21" s="19" t="s">
        <v>57</v>
      </c>
      <c r="D21" s="43">
        <v>470313</v>
      </c>
      <c r="E21" s="43">
        <v>131818</v>
      </c>
      <c r="F21" s="43">
        <v>0</v>
      </c>
      <c r="G21" s="43">
        <v>33885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636016</v>
      </c>
      <c r="O21" s="44">
        <f t="shared" si="2"/>
        <v>235.6487587995554</v>
      </c>
      <c r="P21" s="9"/>
    </row>
    <row r="22" spans="1:119" ht="15.75">
      <c r="A22" s="26" t="s">
        <v>58</v>
      </c>
      <c r="B22" s="27"/>
      <c r="C22" s="28"/>
      <c r="D22" s="29">
        <f t="shared" ref="D22:M22" si="6">SUM(D23:D23)</f>
        <v>0</v>
      </c>
      <c r="E22" s="29">
        <f t="shared" si="6"/>
        <v>116337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116337</v>
      </c>
      <c r="O22" s="41">
        <f t="shared" si="2"/>
        <v>43.103742126713598</v>
      </c>
      <c r="P22" s="10"/>
    </row>
    <row r="23" spans="1:119">
      <c r="A23" s="90"/>
      <c r="B23" s="91">
        <v>559</v>
      </c>
      <c r="C23" s="92" t="s">
        <v>59</v>
      </c>
      <c r="D23" s="43">
        <v>0</v>
      </c>
      <c r="E23" s="43">
        <v>116337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116337</v>
      </c>
      <c r="O23" s="44">
        <f t="shared" si="2"/>
        <v>43.103742126713598</v>
      </c>
      <c r="P23" s="9"/>
    </row>
    <row r="24" spans="1:119" ht="15.75">
      <c r="A24" s="26" t="s">
        <v>34</v>
      </c>
      <c r="B24" s="27"/>
      <c r="C24" s="28"/>
      <c r="D24" s="29">
        <f t="shared" ref="D24:M24" si="7">SUM(D25:D25)</f>
        <v>24478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24478</v>
      </c>
      <c r="O24" s="41">
        <f t="shared" si="2"/>
        <v>9.0692849203408663</v>
      </c>
      <c r="P24" s="10"/>
    </row>
    <row r="25" spans="1:119">
      <c r="A25" s="12"/>
      <c r="B25" s="42">
        <v>569</v>
      </c>
      <c r="C25" s="19" t="s">
        <v>35</v>
      </c>
      <c r="D25" s="43">
        <v>24478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24478</v>
      </c>
      <c r="O25" s="44">
        <f t="shared" si="2"/>
        <v>9.0692849203408663</v>
      </c>
      <c r="P25" s="9"/>
    </row>
    <row r="26" spans="1:119" ht="15.75">
      <c r="A26" s="26" t="s">
        <v>61</v>
      </c>
      <c r="B26" s="27"/>
      <c r="C26" s="28"/>
      <c r="D26" s="29">
        <f t="shared" ref="D26:M26" si="8">SUM(D27:D27)</f>
        <v>369261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369261</v>
      </c>
      <c r="O26" s="41">
        <f t="shared" si="2"/>
        <v>136.81400518710635</v>
      </c>
      <c r="P26" s="9"/>
    </row>
    <row r="27" spans="1:119" ht="15.75" thickBot="1">
      <c r="A27" s="12"/>
      <c r="B27" s="42">
        <v>581</v>
      </c>
      <c r="C27" s="19" t="s">
        <v>62</v>
      </c>
      <c r="D27" s="43">
        <v>369261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369261</v>
      </c>
      <c r="O27" s="44">
        <f t="shared" si="2"/>
        <v>136.81400518710635</v>
      </c>
      <c r="P27" s="9"/>
    </row>
    <row r="28" spans="1:119" ht="16.5" thickBot="1">
      <c r="A28" s="13" t="s">
        <v>10</v>
      </c>
      <c r="B28" s="21"/>
      <c r="C28" s="20"/>
      <c r="D28" s="14">
        <f>SUM(D5,D12,D16,D20,D22,D24,D26)</f>
        <v>4582494</v>
      </c>
      <c r="E28" s="14">
        <f t="shared" ref="E28:M28" si="9">SUM(E5,E12,E16,E20,E22,E24,E26)</f>
        <v>791674</v>
      </c>
      <c r="F28" s="14">
        <f t="shared" si="9"/>
        <v>0</v>
      </c>
      <c r="G28" s="14">
        <f t="shared" si="9"/>
        <v>247857</v>
      </c>
      <c r="H28" s="14">
        <f t="shared" si="9"/>
        <v>0</v>
      </c>
      <c r="I28" s="14">
        <f t="shared" si="9"/>
        <v>3600312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9222337</v>
      </c>
      <c r="O28" s="35">
        <f t="shared" si="2"/>
        <v>3416.9459058910707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75</v>
      </c>
      <c r="M30" s="93"/>
      <c r="N30" s="93"/>
      <c r="O30" s="39">
        <v>2699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2200139</v>
      </c>
      <c r="E5" s="24">
        <f t="shared" si="0"/>
        <v>304009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2504148</v>
      </c>
      <c r="O5" s="30">
        <f t="shared" ref="O5:O27" si="1">(N5/O$29)</f>
        <v>940.34847915884336</v>
      </c>
      <c r="P5" s="6"/>
    </row>
    <row r="6" spans="1:133">
      <c r="A6" s="12"/>
      <c r="B6" s="42">
        <v>511</v>
      </c>
      <c r="C6" s="19" t="s">
        <v>19</v>
      </c>
      <c r="D6" s="43">
        <v>21276</v>
      </c>
      <c r="E6" s="43">
        <v>6018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27294</v>
      </c>
      <c r="O6" s="44">
        <f t="shared" si="1"/>
        <v>10.249342846413819</v>
      </c>
      <c r="P6" s="9"/>
    </row>
    <row r="7" spans="1:133">
      <c r="A7" s="12"/>
      <c r="B7" s="42">
        <v>512</v>
      </c>
      <c r="C7" s="19" t="s">
        <v>20</v>
      </c>
      <c r="D7" s="43">
        <v>102492</v>
      </c>
      <c r="E7" s="43">
        <v>138433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240925</v>
      </c>
      <c r="O7" s="44">
        <f t="shared" si="1"/>
        <v>90.471273000375518</v>
      </c>
      <c r="P7" s="9"/>
    </row>
    <row r="8" spans="1:133">
      <c r="A8" s="12"/>
      <c r="B8" s="42">
        <v>513</v>
      </c>
      <c r="C8" s="19" t="s">
        <v>21</v>
      </c>
      <c r="D8" s="43">
        <v>107612</v>
      </c>
      <c r="E8" s="43">
        <v>48996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156608</v>
      </c>
      <c r="O8" s="44">
        <f t="shared" si="1"/>
        <v>58.80886218550507</v>
      </c>
      <c r="P8" s="9"/>
    </row>
    <row r="9" spans="1:133">
      <c r="A9" s="12"/>
      <c r="B9" s="42">
        <v>514</v>
      </c>
      <c r="C9" s="19" t="s">
        <v>22</v>
      </c>
      <c r="D9" s="43">
        <v>16676</v>
      </c>
      <c r="E9" s="43">
        <v>7981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24657</v>
      </c>
      <c r="O9" s="44">
        <f t="shared" si="1"/>
        <v>9.2591062711227945</v>
      </c>
      <c r="P9" s="9"/>
    </row>
    <row r="10" spans="1:133">
      <c r="A10" s="12"/>
      <c r="B10" s="42">
        <v>516</v>
      </c>
      <c r="C10" s="19" t="s">
        <v>54</v>
      </c>
      <c r="D10" s="43">
        <v>199369</v>
      </c>
      <c r="E10" s="43">
        <v>34928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234297</v>
      </c>
      <c r="O10" s="44">
        <f t="shared" si="1"/>
        <v>87.982350732256847</v>
      </c>
      <c r="P10" s="9"/>
    </row>
    <row r="11" spans="1:133">
      <c r="A11" s="12"/>
      <c r="B11" s="42">
        <v>517</v>
      </c>
      <c r="C11" s="19" t="s">
        <v>72</v>
      </c>
      <c r="D11" s="43">
        <v>657315</v>
      </c>
      <c r="E11" s="43">
        <v>44614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701929</v>
      </c>
      <c r="O11" s="44">
        <f t="shared" si="1"/>
        <v>263.58580548253849</v>
      </c>
      <c r="P11" s="9"/>
    </row>
    <row r="12" spans="1:133">
      <c r="A12" s="12"/>
      <c r="B12" s="42">
        <v>519</v>
      </c>
      <c r="C12" s="19" t="s">
        <v>55</v>
      </c>
      <c r="D12" s="43">
        <v>1095399</v>
      </c>
      <c r="E12" s="43">
        <v>23039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1118438</v>
      </c>
      <c r="O12" s="44">
        <f t="shared" si="1"/>
        <v>419.99173864063084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SUM(D14:D16)</f>
        <v>2043613</v>
      </c>
      <c r="E13" s="29">
        <f t="shared" si="3"/>
        <v>361614</v>
      </c>
      <c r="F13" s="29">
        <f t="shared" si="3"/>
        <v>0</v>
      </c>
      <c r="G13" s="29">
        <f t="shared" si="3"/>
        <v>113321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2518548</v>
      </c>
      <c r="O13" s="41">
        <f t="shared" si="1"/>
        <v>945.75591438227559</v>
      </c>
      <c r="P13" s="10"/>
    </row>
    <row r="14" spans="1:133">
      <c r="A14" s="12"/>
      <c r="B14" s="42">
        <v>521</v>
      </c>
      <c r="C14" s="19" t="s">
        <v>25</v>
      </c>
      <c r="D14" s="43">
        <v>1412654</v>
      </c>
      <c r="E14" s="43">
        <v>125157</v>
      </c>
      <c r="F14" s="43">
        <v>0</v>
      </c>
      <c r="G14" s="43">
        <v>35029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1572840</v>
      </c>
      <c r="O14" s="44">
        <f t="shared" si="1"/>
        <v>590.62711227938416</v>
      </c>
      <c r="P14" s="9"/>
    </row>
    <row r="15" spans="1:133">
      <c r="A15" s="12"/>
      <c r="B15" s="42">
        <v>522</v>
      </c>
      <c r="C15" s="19" t="s">
        <v>26</v>
      </c>
      <c r="D15" s="43">
        <v>517562</v>
      </c>
      <c r="E15" s="43">
        <v>119387</v>
      </c>
      <c r="F15" s="43">
        <v>0</v>
      </c>
      <c r="G15" s="43">
        <v>78292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715241</v>
      </c>
      <c r="O15" s="44">
        <f t="shared" si="1"/>
        <v>268.58467893353361</v>
      </c>
      <c r="P15" s="9"/>
    </row>
    <row r="16" spans="1:133">
      <c r="A16" s="12"/>
      <c r="B16" s="42">
        <v>524</v>
      </c>
      <c r="C16" s="19" t="s">
        <v>27</v>
      </c>
      <c r="D16" s="43">
        <v>113397</v>
      </c>
      <c r="E16" s="43">
        <v>117070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230467</v>
      </c>
      <c r="O16" s="44">
        <f t="shared" si="1"/>
        <v>86.54412316935786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3252473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3252473</v>
      </c>
      <c r="O17" s="41">
        <f t="shared" si="1"/>
        <v>1221.3567405182125</v>
      </c>
      <c r="P17" s="10"/>
    </row>
    <row r="18" spans="1:119">
      <c r="A18" s="12"/>
      <c r="B18" s="42">
        <v>535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178685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178685</v>
      </c>
      <c r="O18" s="44">
        <f t="shared" si="1"/>
        <v>67.099136312429593</v>
      </c>
      <c r="P18" s="9"/>
    </row>
    <row r="19" spans="1:119">
      <c r="A19" s="12"/>
      <c r="B19" s="42">
        <v>536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2944733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2944733</v>
      </c>
      <c r="O19" s="44">
        <f t="shared" si="1"/>
        <v>1105.7953435974464</v>
      </c>
      <c r="P19" s="9"/>
    </row>
    <row r="20" spans="1:119">
      <c r="A20" s="12"/>
      <c r="B20" s="42">
        <v>538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129055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129055</v>
      </c>
      <c r="O20" s="44">
        <f t="shared" si="1"/>
        <v>48.462260608336464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552843</v>
      </c>
      <c r="E21" s="29">
        <f t="shared" si="6"/>
        <v>100312</v>
      </c>
      <c r="F21" s="29">
        <f t="shared" si="6"/>
        <v>0</v>
      </c>
      <c r="G21" s="29">
        <f t="shared" si="6"/>
        <v>29412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682567</v>
      </c>
      <c r="O21" s="41">
        <f t="shared" si="1"/>
        <v>256.3150582050319</v>
      </c>
      <c r="P21" s="10"/>
    </row>
    <row r="22" spans="1:119">
      <c r="A22" s="12"/>
      <c r="B22" s="42">
        <v>541</v>
      </c>
      <c r="C22" s="19" t="s">
        <v>57</v>
      </c>
      <c r="D22" s="43">
        <v>552843</v>
      </c>
      <c r="E22" s="43">
        <v>100312</v>
      </c>
      <c r="F22" s="43">
        <v>0</v>
      </c>
      <c r="G22" s="43">
        <v>29412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682567</v>
      </c>
      <c r="O22" s="44">
        <f t="shared" si="1"/>
        <v>256.3150582050319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21766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21766</v>
      </c>
      <c r="O23" s="41">
        <f t="shared" si="1"/>
        <v>8.1734885467517842</v>
      </c>
      <c r="P23" s="10"/>
    </row>
    <row r="24" spans="1:119">
      <c r="A24" s="12"/>
      <c r="B24" s="42">
        <v>569</v>
      </c>
      <c r="C24" s="19" t="s">
        <v>35</v>
      </c>
      <c r="D24" s="43">
        <v>21766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21766</v>
      </c>
      <c r="O24" s="44">
        <f t="shared" si="1"/>
        <v>8.1734885467517842</v>
      </c>
      <c r="P24" s="9"/>
    </row>
    <row r="25" spans="1:119" ht="15.75">
      <c r="A25" s="26" t="s">
        <v>61</v>
      </c>
      <c r="B25" s="27"/>
      <c r="C25" s="28"/>
      <c r="D25" s="29">
        <f t="shared" ref="D25:M25" si="8">SUM(D26:D26)</f>
        <v>334362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334362</v>
      </c>
      <c r="O25" s="41">
        <f t="shared" si="1"/>
        <v>125.55839279008637</v>
      </c>
      <c r="P25" s="9"/>
    </row>
    <row r="26" spans="1:119" ht="15.75" thickBot="1">
      <c r="A26" s="12"/>
      <c r="B26" s="42">
        <v>581</v>
      </c>
      <c r="C26" s="19" t="s">
        <v>62</v>
      </c>
      <c r="D26" s="43">
        <v>334362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334362</v>
      </c>
      <c r="O26" s="44">
        <f t="shared" si="1"/>
        <v>125.55839279008637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5152723</v>
      </c>
      <c r="E27" s="14">
        <f t="shared" ref="E27:M27" si="9">SUM(E5,E13,E17,E21,E23,E25)</f>
        <v>765935</v>
      </c>
      <c r="F27" s="14">
        <f t="shared" si="9"/>
        <v>0</v>
      </c>
      <c r="G27" s="14">
        <f t="shared" si="9"/>
        <v>142733</v>
      </c>
      <c r="H27" s="14">
        <f t="shared" si="9"/>
        <v>0</v>
      </c>
      <c r="I27" s="14">
        <f t="shared" si="9"/>
        <v>3252473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9313864</v>
      </c>
      <c r="O27" s="35">
        <f t="shared" si="1"/>
        <v>3497.5080736012014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73</v>
      </c>
      <c r="M29" s="93"/>
      <c r="N29" s="93"/>
      <c r="O29" s="39">
        <v>2663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1433102</v>
      </c>
      <c r="E5" s="24">
        <f t="shared" si="0"/>
        <v>292345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1725447</v>
      </c>
      <c r="O5" s="30">
        <f t="shared" ref="O5:O29" si="2">(N5/O$31)</f>
        <v>654.07391963608791</v>
      </c>
      <c r="P5" s="6"/>
    </row>
    <row r="6" spans="1:133">
      <c r="A6" s="12"/>
      <c r="B6" s="42">
        <v>511</v>
      </c>
      <c r="C6" s="19" t="s">
        <v>19</v>
      </c>
      <c r="D6" s="43">
        <v>21999</v>
      </c>
      <c r="E6" s="43">
        <v>5972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27971</v>
      </c>
      <c r="O6" s="44">
        <f t="shared" si="2"/>
        <v>10.603108415466263</v>
      </c>
      <c r="P6" s="9"/>
    </row>
    <row r="7" spans="1:133">
      <c r="A7" s="12"/>
      <c r="B7" s="42">
        <v>512</v>
      </c>
      <c r="C7" s="19" t="s">
        <v>20</v>
      </c>
      <c r="D7" s="43">
        <v>171287</v>
      </c>
      <c r="E7" s="43">
        <v>172625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343912</v>
      </c>
      <c r="O7" s="44">
        <f t="shared" si="2"/>
        <v>130.36846095526914</v>
      </c>
      <c r="P7" s="9"/>
    </row>
    <row r="8" spans="1:133">
      <c r="A8" s="12"/>
      <c r="B8" s="42">
        <v>513</v>
      </c>
      <c r="C8" s="19" t="s">
        <v>21</v>
      </c>
      <c r="D8" s="43">
        <v>100031</v>
      </c>
      <c r="E8" s="43">
        <v>48053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148084</v>
      </c>
      <c r="O8" s="44">
        <f t="shared" si="2"/>
        <v>56.134950720242607</v>
      </c>
      <c r="P8" s="9"/>
    </row>
    <row r="9" spans="1:133">
      <c r="A9" s="12"/>
      <c r="B9" s="42">
        <v>514</v>
      </c>
      <c r="C9" s="19" t="s">
        <v>22</v>
      </c>
      <c r="D9" s="43">
        <v>40113</v>
      </c>
      <c r="E9" s="43">
        <v>12741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52854</v>
      </c>
      <c r="O9" s="44">
        <f t="shared" si="2"/>
        <v>20.03563305534496</v>
      </c>
      <c r="P9" s="9"/>
    </row>
    <row r="10" spans="1:133">
      <c r="A10" s="12"/>
      <c r="B10" s="42">
        <v>516</v>
      </c>
      <c r="C10" s="19" t="s">
        <v>54</v>
      </c>
      <c r="D10" s="43">
        <v>221487</v>
      </c>
      <c r="E10" s="43">
        <v>10514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232001</v>
      </c>
      <c r="O10" s="44">
        <f t="shared" si="2"/>
        <v>87.945792266868835</v>
      </c>
      <c r="P10" s="9"/>
    </row>
    <row r="11" spans="1:133">
      <c r="A11" s="12"/>
      <c r="B11" s="42">
        <v>519</v>
      </c>
      <c r="C11" s="19" t="s">
        <v>55</v>
      </c>
      <c r="D11" s="43">
        <v>878185</v>
      </c>
      <c r="E11" s="43">
        <v>42440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920625</v>
      </c>
      <c r="O11" s="44">
        <f t="shared" si="2"/>
        <v>348.98597422289612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2013518</v>
      </c>
      <c r="E12" s="29">
        <f t="shared" si="3"/>
        <v>419408</v>
      </c>
      <c r="F12" s="29">
        <f t="shared" si="3"/>
        <v>0</v>
      </c>
      <c r="G12" s="29">
        <f t="shared" si="3"/>
        <v>146808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2579734</v>
      </c>
      <c r="O12" s="41">
        <f t="shared" si="2"/>
        <v>977.91281273692186</v>
      </c>
      <c r="P12" s="10"/>
    </row>
    <row r="13" spans="1:133">
      <c r="A13" s="12"/>
      <c r="B13" s="42">
        <v>521</v>
      </c>
      <c r="C13" s="19" t="s">
        <v>25</v>
      </c>
      <c r="D13" s="43">
        <v>1461223</v>
      </c>
      <c r="E13" s="43">
        <v>125412</v>
      </c>
      <c r="F13" s="43">
        <v>0</v>
      </c>
      <c r="G13" s="43">
        <v>38808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1625443</v>
      </c>
      <c r="O13" s="44">
        <f t="shared" si="2"/>
        <v>616.1648976497346</v>
      </c>
      <c r="P13" s="9"/>
    </row>
    <row r="14" spans="1:133">
      <c r="A14" s="12"/>
      <c r="B14" s="42">
        <v>522</v>
      </c>
      <c r="C14" s="19" t="s">
        <v>26</v>
      </c>
      <c r="D14" s="43">
        <v>491916</v>
      </c>
      <c r="E14" s="43">
        <v>124539</v>
      </c>
      <c r="F14" s="43">
        <v>0</v>
      </c>
      <c r="G14" s="43">
        <v>108000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724455</v>
      </c>
      <c r="O14" s="44">
        <f t="shared" si="2"/>
        <v>274.62282031842307</v>
      </c>
      <c r="P14" s="9"/>
    </row>
    <row r="15" spans="1:133">
      <c r="A15" s="12"/>
      <c r="B15" s="42">
        <v>524</v>
      </c>
      <c r="C15" s="19" t="s">
        <v>27</v>
      </c>
      <c r="D15" s="43">
        <v>60379</v>
      </c>
      <c r="E15" s="43">
        <v>169457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229836</v>
      </c>
      <c r="O15" s="44">
        <f t="shared" si="2"/>
        <v>87.125094768764214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SUM(D17:D20)</f>
        <v>0</v>
      </c>
      <c r="E16" s="29">
        <f t="shared" si="4"/>
        <v>57640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3170145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3227785</v>
      </c>
      <c r="O16" s="41">
        <f t="shared" si="2"/>
        <v>1223.5727824109174</v>
      </c>
      <c r="P16" s="10"/>
    </row>
    <row r="17" spans="1:119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3034961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3034961</v>
      </c>
      <c r="O17" s="44">
        <f t="shared" si="2"/>
        <v>1150.478013646702</v>
      </c>
      <c r="P17" s="9"/>
    </row>
    <row r="18" spans="1:119">
      <c r="A18" s="12"/>
      <c r="B18" s="42">
        <v>537</v>
      </c>
      <c r="C18" s="19" t="s">
        <v>65</v>
      </c>
      <c r="D18" s="43">
        <v>0</v>
      </c>
      <c r="E18" s="43">
        <v>9592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9592</v>
      </c>
      <c r="O18" s="44">
        <f t="shared" si="2"/>
        <v>3.636087945413192</v>
      </c>
      <c r="P18" s="9"/>
    </row>
    <row r="19" spans="1:119">
      <c r="A19" s="12"/>
      <c r="B19" s="42">
        <v>538</v>
      </c>
      <c r="C19" s="19" t="s">
        <v>66</v>
      </c>
      <c r="D19" s="43">
        <v>0</v>
      </c>
      <c r="E19" s="43">
        <v>48048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48048</v>
      </c>
      <c r="O19" s="44">
        <f t="shared" si="2"/>
        <v>18.21379833206975</v>
      </c>
      <c r="P19" s="9"/>
    </row>
    <row r="20" spans="1:119">
      <c r="A20" s="12"/>
      <c r="B20" s="42">
        <v>539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135184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135184</v>
      </c>
      <c r="O20" s="44">
        <f t="shared" si="2"/>
        <v>51.244882486732372</v>
      </c>
      <c r="P20" s="9"/>
    </row>
    <row r="21" spans="1:119" ht="15.75">
      <c r="A21" s="26" t="s">
        <v>32</v>
      </c>
      <c r="B21" s="27"/>
      <c r="C21" s="28"/>
      <c r="D21" s="29">
        <f t="shared" ref="D21:M21" si="5">SUM(D22:D22)</f>
        <v>329694</v>
      </c>
      <c r="E21" s="29">
        <f t="shared" si="5"/>
        <v>99944</v>
      </c>
      <c r="F21" s="29">
        <f t="shared" si="5"/>
        <v>0</v>
      </c>
      <c r="G21" s="29">
        <f t="shared" si="5"/>
        <v>151769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581407</v>
      </c>
      <c r="O21" s="41">
        <f t="shared" si="2"/>
        <v>220.39689158453373</v>
      </c>
      <c r="P21" s="10"/>
    </row>
    <row r="22" spans="1:119">
      <c r="A22" s="12"/>
      <c r="B22" s="42">
        <v>541</v>
      </c>
      <c r="C22" s="19" t="s">
        <v>57</v>
      </c>
      <c r="D22" s="43">
        <v>329694</v>
      </c>
      <c r="E22" s="43">
        <v>99944</v>
      </c>
      <c r="F22" s="43">
        <v>0</v>
      </c>
      <c r="G22" s="43">
        <v>151769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581407</v>
      </c>
      <c r="O22" s="44">
        <f t="shared" si="2"/>
        <v>220.39689158453373</v>
      </c>
      <c r="P22" s="9"/>
    </row>
    <row r="23" spans="1:119" ht="15.75">
      <c r="A23" s="67" t="s">
        <v>58</v>
      </c>
      <c r="B23" s="68"/>
      <c r="C23" s="69"/>
      <c r="D23" s="70">
        <f t="shared" ref="D23:M23" si="6">SUM(D24:D24)</f>
        <v>0</v>
      </c>
      <c r="E23" s="70">
        <f t="shared" si="6"/>
        <v>49155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1"/>
        <v>49155</v>
      </c>
      <c r="O23" s="72">
        <f t="shared" si="2"/>
        <v>18.633434420015163</v>
      </c>
      <c r="P23" s="9"/>
    </row>
    <row r="24" spans="1:119">
      <c r="A24" s="61"/>
      <c r="B24" s="62">
        <v>559</v>
      </c>
      <c r="C24" s="63" t="s">
        <v>59</v>
      </c>
      <c r="D24" s="64">
        <v>0</v>
      </c>
      <c r="E24" s="64">
        <v>49155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49155</v>
      </c>
      <c r="O24" s="65">
        <f t="shared" si="2"/>
        <v>18.633434420015163</v>
      </c>
      <c r="P24" s="9"/>
    </row>
    <row r="25" spans="1:119" ht="15.75">
      <c r="A25" s="26" t="s">
        <v>34</v>
      </c>
      <c r="B25" s="27"/>
      <c r="C25" s="28"/>
      <c r="D25" s="29">
        <f t="shared" ref="D25:M25" si="7">SUM(D26:D26)</f>
        <v>19877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19877</v>
      </c>
      <c r="O25" s="41">
        <f t="shared" si="2"/>
        <v>7.534874905231236</v>
      </c>
      <c r="P25" s="10"/>
    </row>
    <row r="26" spans="1:119">
      <c r="A26" s="12"/>
      <c r="B26" s="42">
        <v>562</v>
      </c>
      <c r="C26" s="19" t="s">
        <v>60</v>
      </c>
      <c r="D26" s="43">
        <v>19877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19877</v>
      </c>
      <c r="O26" s="44">
        <f t="shared" si="2"/>
        <v>7.534874905231236</v>
      </c>
      <c r="P26" s="9"/>
    </row>
    <row r="27" spans="1:119" ht="15.75">
      <c r="A27" s="26" t="s">
        <v>61</v>
      </c>
      <c r="B27" s="27"/>
      <c r="C27" s="28"/>
      <c r="D27" s="29">
        <f t="shared" ref="D27:M27" si="8">SUM(D28:D28)</f>
        <v>301243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301243</v>
      </c>
      <c r="O27" s="41">
        <f t="shared" si="2"/>
        <v>114.1937073540561</v>
      </c>
      <c r="P27" s="9"/>
    </row>
    <row r="28" spans="1:119" ht="15.75" thickBot="1">
      <c r="A28" s="12"/>
      <c r="B28" s="42">
        <v>581</v>
      </c>
      <c r="C28" s="19" t="s">
        <v>62</v>
      </c>
      <c r="D28" s="43">
        <v>301243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301243</v>
      </c>
      <c r="O28" s="44">
        <f t="shared" si="2"/>
        <v>114.1937073540561</v>
      </c>
      <c r="P28" s="9"/>
    </row>
    <row r="29" spans="1:119" ht="16.5" thickBot="1">
      <c r="A29" s="13" t="s">
        <v>10</v>
      </c>
      <c r="B29" s="21"/>
      <c r="C29" s="20"/>
      <c r="D29" s="14">
        <f>SUM(D5,D12,D16,D21,D23,D25,D27)</f>
        <v>4097434</v>
      </c>
      <c r="E29" s="14">
        <f t="shared" ref="E29:M29" si="9">SUM(E5,E12,E16,E21,E23,E25,E27)</f>
        <v>918492</v>
      </c>
      <c r="F29" s="14">
        <f t="shared" si="9"/>
        <v>0</v>
      </c>
      <c r="G29" s="14">
        <f t="shared" si="9"/>
        <v>298577</v>
      </c>
      <c r="H29" s="14">
        <f t="shared" si="9"/>
        <v>0</v>
      </c>
      <c r="I29" s="14">
        <f t="shared" si="9"/>
        <v>3170145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8484648</v>
      </c>
      <c r="O29" s="35">
        <f t="shared" si="2"/>
        <v>3216.3184230477636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67</v>
      </c>
      <c r="M31" s="93"/>
      <c r="N31" s="93"/>
      <c r="O31" s="39">
        <v>2638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1324583</v>
      </c>
      <c r="E5" s="56">
        <f t="shared" si="0"/>
        <v>403199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7" si="1">SUM(D5:M5)</f>
        <v>1727782</v>
      </c>
      <c r="O5" s="58">
        <f t="shared" ref="O5:O27" si="2">(N5/O$29)</f>
        <v>659.71057655593734</v>
      </c>
      <c r="P5" s="59"/>
    </row>
    <row r="6" spans="1:133">
      <c r="A6" s="61"/>
      <c r="B6" s="62">
        <v>511</v>
      </c>
      <c r="C6" s="63" t="s">
        <v>19</v>
      </c>
      <c r="D6" s="64">
        <v>22342</v>
      </c>
      <c r="E6" s="64">
        <v>6158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28500</v>
      </c>
      <c r="O6" s="65">
        <f t="shared" si="2"/>
        <v>10.882016036655212</v>
      </c>
      <c r="P6" s="66"/>
    </row>
    <row r="7" spans="1:133">
      <c r="A7" s="61"/>
      <c r="B7" s="62">
        <v>512</v>
      </c>
      <c r="C7" s="63" t="s">
        <v>20</v>
      </c>
      <c r="D7" s="64">
        <v>137095</v>
      </c>
      <c r="E7" s="64">
        <v>165345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302440</v>
      </c>
      <c r="O7" s="65">
        <f t="shared" si="2"/>
        <v>115.47919053073693</v>
      </c>
      <c r="P7" s="66"/>
    </row>
    <row r="8" spans="1:133">
      <c r="A8" s="61"/>
      <c r="B8" s="62">
        <v>513</v>
      </c>
      <c r="C8" s="63" t="s">
        <v>21</v>
      </c>
      <c r="D8" s="64">
        <v>128457</v>
      </c>
      <c r="E8" s="64">
        <v>74904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203361</v>
      </c>
      <c r="O8" s="65">
        <f t="shared" si="2"/>
        <v>77.6483390607102</v>
      </c>
      <c r="P8" s="66"/>
    </row>
    <row r="9" spans="1:133">
      <c r="A9" s="61"/>
      <c r="B9" s="62">
        <v>514</v>
      </c>
      <c r="C9" s="63" t="s">
        <v>22</v>
      </c>
      <c r="D9" s="64">
        <v>33487</v>
      </c>
      <c r="E9" s="64">
        <v>8575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42062</v>
      </c>
      <c r="O9" s="65">
        <f t="shared" si="2"/>
        <v>16.060328369606719</v>
      </c>
      <c r="P9" s="66"/>
    </row>
    <row r="10" spans="1:133">
      <c r="A10" s="61"/>
      <c r="B10" s="62">
        <v>516</v>
      </c>
      <c r="C10" s="63" t="s">
        <v>54</v>
      </c>
      <c r="D10" s="64">
        <v>168100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168100</v>
      </c>
      <c r="O10" s="65">
        <f t="shared" si="2"/>
        <v>64.184803360061096</v>
      </c>
      <c r="P10" s="66"/>
    </row>
    <row r="11" spans="1:133">
      <c r="A11" s="61"/>
      <c r="B11" s="62">
        <v>519</v>
      </c>
      <c r="C11" s="63" t="s">
        <v>55</v>
      </c>
      <c r="D11" s="64">
        <v>835102</v>
      </c>
      <c r="E11" s="64">
        <v>148217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983319</v>
      </c>
      <c r="O11" s="65">
        <f t="shared" si="2"/>
        <v>375.45589919816723</v>
      </c>
      <c r="P11" s="66"/>
    </row>
    <row r="12" spans="1:133" ht="15.75">
      <c r="A12" s="67" t="s">
        <v>24</v>
      </c>
      <c r="B12" s="68"/>
      <c r="C12" s="69"/>
      <c r="D12" s="70">
        <f t="shared" ref="D12:M12" si="3">SUM(D13:D15)</f>
        <v>1923739</v>
      </c>
      <c r="E12" s="70">
        <f t="shared" si="3"/>
        <v>503942</v>
      </c>
      <c r="F12" s="70">
        <f t="shared" si="3"/>
        <v>0</v>
      </c>
      <c r="G12" s="70">
        <f t="shared" si="3"/>
        <v>402935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2830616</v>
      </c>
      <c r="O12" s="72">
        <f t="shared" si="2"/>
        <v>1080.8003054600993</v>
      </c>
      <c r="P12" s="73"/>
    </row>
    <row r="13" spans="1:133">
      <c r="A13" s="61"/>
      <c r="B13" s="62">
        <v>521</v>
      </c>
      <c r="C13" s="63" t="s">
        <v>25</v>
      </c>
      <c r="D13" s="64">
        <v>1408840</v>
      </c>
      <c r="E13" s="64">
        <v>191564</v>
      </c>
      <c r="F13" s="64">
        <v>0</v>
      </c>
      <c r="G13" s="64">
        <v>61450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1661854</v>
      </c>
      <c r="O13" s="65">
        <f t="shared" si="2"/>
        <v>634.53760977472314</v>
      </c>
      <c r="P13" s="66"/>
    </row>
    <row r="14" spans="1:133">
      <c r="A14" s="61"/>
      <c r="B14" s="62">
        <v>522</v>
      </c>
      <c r="C14" s="63" t="s">
        <v>26</v>
      </c>
      <c r="D14" s="64">
        <v>470005</v>
      </c>
      <c r="E14" s="64">
        <v>134421</v>
      </c>
      <c r="F14" s="64">
        <v>0</v>
      </c>
      <c r="G14" s="64">
        <v>341485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945911</v>
      </c>
      <c r="O14" s="65">
        <f t="shared" si="2"/>
        <v>361.17258495609013</v>
      </c>
      <c r="P14" s="66"/>
    </row>
    <row r="15" spans="1:133">
      <c r="A15" s="61"/>
      <c r="B15" s="62">
        <v>524</v>
      </c>
      <c r="C15" s="63" t="s">
        <v>27</v>
      </c>
      <c r="D15" s="64">
        <v>44894</v>
      </c>
      <c r="E15" s="64">
        <v>177957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222851</v>
      </c>
      <c r="O15" s="65">
        <f t="shared" si="2"/>
        <v>85.090110729285982</v>
      </c>
      <c r="P15" s="66"/>
    </row>
    <row r="16" spans="1:133" ht="15.75">
      <c r="A16" s="67" t="s">
        <v>28</v>
      </c>
      <c r="B16" s="68"/>
      <c r="C16" s="69"/>
      <c r="D16" s="70">
        <f t="shared" ref="D16:M16" si="4">SUM(D17:D18)</f>
        <v>0</v>
      </c>
      <c r="E16" s="70">
        <f t="shared" si="4"/>
        <v>75471</v>
      </c>
      <c r="F16" s="70">
        <f t="shared" si="4"/>
        <v>0</v>
      </c>
      <c r="G16" s="70">
        <f t="shared" si="4"/>
        <v>49833</v>
      </c>
      <c r="H16" s="70">
        <f t="shared" si="4"/>
        <v>0</v>
      </c>
      <c r="I16" s="70">
        <f t="shared" si="4"/>
        <v>3209093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3334397</v>
      </c>
      <c r="O16" s="72">
        <f t="shared" si="2"/>
        <v>1273.1565483008783</v>
      </c>
      <c r="P16" s="73"/>
    </row>
    <row r="17" spans="1:119">
      <c r="A17" s="61"/>
      <c r="B17" s="62">
        <v>536</v>
      </c>
      <c r="C17" s="63" t="s">
        <v>56</v>
      </c>
      <c r="D17" s="64">
        <v>0</v>
      </c>
      <c r="E17" s="64">
        <v>75471</v>
      </c>
      <c r="F17" s="64">
        <v>0</v>
      </c>
      <c r="G17" s="64">
        <v>49833</v>
      </c>
      <c r="H17" s="64">
        <v>0</v>
      </c>
      <c r="I17" s="64">
        <v>3098756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3224060</v>
      </c>
      <c r="O17" s="65">
        <f t="shared" si="2"/>
        <v>1231.0271095838107</v>
      </c>
      <c r="P17" s="66"/>
    </row>
    <row r="18" spans="1:119">
      <c r="A18" s="61"/>
      <c r="B18" s="62">
        <v>539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110337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110337</v>
      </c>
      <c r="O18" s="65">
        <f t="shared" si="2"/>
        <v>42.129438717067586</v>
      </c>
      <c r="P18" s="66"/>
    </row>
    <row r="19" spans="1:119" ht="15.75">
      <c r="A19" s="67" t="s">
        <v>32</v>
      </c>
      <c r="B19" s="68"/>
      <c r="C19" s="69"/>
      <c r="D19" s="70">
        <f t="shared" ref="D19:M19" si="5">SUM(D20:D20)</f>
        <v>257715</v>
      </c>
      <c r="E19" s="70">
        <f t="shared" si="5"/>
        <v>130030</v>
      </c>
      <c r="F19" s="70">
        <f t="shared" si="5"/>
        <v>0</v>
      </c>
      <c r="G19" s="70">
        <f t="shared" si="5"/>
        <v>77786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465531</v>
      </c>
      <c r="O19" s="72">
        <f t="shared" si="2"/>
        <v>177.75143184421535</v>
      </c>
      <c r="P19" s="73"/>
    </row>
    <row r="20" spans="1:119">
      <c r="A20" s="61"/>
      <c r="B20" s="62">
        <v>541</v>
      </c>
      <c r="C20" s="63" t="s">
        <v>57</v>
      </c>
      <c r="D20" s="64">
        <v>257715</v>
      </c>
      <c r="E20" s="64">
        <v>130030</v>
      </c>
      <c r="F20" s="64">
        <v>0</v>
      </c>
      <c r="G20" s="64">
        <v>77786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465531</v>
      </c>
      <c r="O20" s="65">
        <f t="shared" si="2"/>
        <v>177.75143184421535</v>
      </c>
      <c r="P20" s="66"/>
    </row>
    <row r="21" spans="1:119" ht="15.75">
      <c r="A21" s="67" t="s">
        <v>58</v>
      </c>
      <c r="B21" s="68"/>
      <c r="C21" s="69"/>
      <c r="D21" s="70">
        <f t="shared" ref="D21:M21" si="6">SUM(D22:D22)</f>
        <v>0</v>
      </c>
      <c r="E21" s="70">
        <f t="shared" si="6"/>
        <v>279512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279512</v>
      </c>
      <c r="O21" s="72">
        <f t="shared" si="2"/>
        <v>106.72470408552883</v>
      </c>
      <c r="P21" s="73"/>
    </row>
    <row r="22" spans="1:119">
      <c r="A22" s="61"/>
      <c r="B22" s="62">
        <v>559</v>
      </c>
      <c r="C22" s="63" t="s">
        <v>59</v>
      </c>
      <c r="D22" s="64">
        <v>0</v>
      </c>
      <c r="E22" s="64">
        <v>279512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279512</v>
      </c>
      <c r="O22" s="65">
        <f t="shared" si="2"/>
        <v>106.72470408552883</v>
      </c>
      <c r="P22" s="66"/>
    </row>
    <row r="23" spans="1:119" ht="15.75">
      <c r="A23" s="67" t="s">
        <v>34</v>
      </c>
      <c r="B23" s="68"/>
      <c r="C23" s="69"/>
      <c r="D23" s="70">
        <f t="shared" ref="D23:M23" si="7">SUM(D24:D24)</f>
        <v>18840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18840</v>
      </c>
      <c r="O23" s="72">
        <f t="shared" si="2"/>
        <v>7.193585337915235</v>
      </c>
      <c r="P23" s="73"/>
    </row>
    <row r="24" spans="1:119">
      <c r="A24" s="61"/>
      <c r="B24" s="62">
        <v>562</v>
      </c>
      <c r="C24" s="63" t="s">
        <v>60</v>
      </c>
      <c r="D24" s="64">
        <v>18840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18840</v>
      </c>
      <c r="O24" s="65">
        <f t="shared" si="2"/>
        <v>7.193585337915235</v>
      </c>
      <c r="P24" s="66"/>
    </row>
    <row r="25" spans="1:119" ht="15.75">
      <c r="A25" s="67" t="s">
        <v>61</v>
      </c>
      <c r="B25" s="68"/>
      <c r="C25" s="69"/>
      <c r="D25" s="70">
        <f t="shared" ref="D25:M25" si="8">SUM(D26:D26)</f>
        <v>290847</v>
      </c>
      <c r="E25" s="70">
        <f t="shared" si="8"/>
        <v>0</v>
      </c>
      <c r="F25" s="70">
        <f t="shared" si="8"/>
        <v>0</v>
      </c>
      <c r="G25" s="70">
        <f t="shared" si="8"/>
        <v>0</v>
      </c>
      <c r="H25" s="70">
        <f t="shared" si="8"/>
        <v>0</v>
      </c>
      <c r="I25" s="70">
        <f t="shared" si="8"/>
        <v>0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1"/>
        <v>290847</v>
      </c>
      <c r="O25" s="72">
        <f t="shared" si="2"/>
        <v>111.05269186712486</v>
      </c>
      <c r="P25" s="66"/>
    </row>
    <row r="26" spans="1:119" ht="15.75" thickBot="1">
      <c r="A26" s="61"/>
      <c r="B26" s="62">
        <v>581</v>
      </c>
      <c r="C26" s="63" t="s">
        <v>62</v>
      </c>
      <c r="D26" s="64">
        <v>290847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290847</v>
      </c>
      <c r="O26" s="65">
        <f t="shared" si="2"/>
        <v>111.05269186712486</v>
      </c>
      <c r="P26" s="66"/>
    </row>
    <row r="27" spans="1:119" ht="16.5" thickBot="1">
      <c r="A27" s="74" t="s">
        <v>10</v>
      </c>
      <c r="B27" s="75"/>
      <c r="C27" s="76"/>
      <c r="D27" s="77">
        <f>SUM(D5,D12,D16,D19,D21,D23,D25)</f>
        <v>3815724</v>
      </c>
      <c r="E27" s="77">
        <f t="shared" ref="E27:M27" si="9">SUM(E5,E12,E16,E19,E21,E23,E25)</f>
        <v>1392154</v>
      </c>
      <c r="F27" s="77">
        <f t="shared" si="9"/>
        <v>0</v>
      </c>
      <c r="G27" s="77">
        <f t="shared" si="9"/>
        <v>530554</v>
      </c>
      <c r="H27" s="77">
        <f t="shared" si="9"/>
        <v>0</v>
      </c>
      <c r="I27" s="77">
        <f t="shared" si="9"/>
        <v>3209093</v>
      </c>
      <c r="J27" s="77">
        <f t="shared" si="9"/>
        <v>0</v>
      </c>
      <c r="K27" s="77">
        <f t="shared" si="9"/>
        <v>0</v>
      </c>
      <c r="L27" s="77">
        <f t="shared" si="9"/>
        <v>0</v>
      </c>
      <c r="M27" s="77">
        <f t="shared" si="9"/>
        <v>0</v>
      </c>
      <c r="N27" s="77">
        <f t="shared" si="1"/>
        <v>8947525</v>
      </c>
      <c r="O27" s="78">
        <f t="shared" si="2"/>
        <v>3416.3898434516991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19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19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7" t="s">
        <v>63</v>
      </c>
      <c r="M29" s="117"/>
      <c r="N29" s="117"/>
      <c r="O29" s="88">
        <v>2619</v>
      </c>
    </row>
    <row r="30" spans="1:119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19" ht="15.75" customHeight="1" thickBot="1">
      <c r="A31" s="121" t="s">
        <v>44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2023-07-11T18:57:53Z</cp:lastPrinted>
  <dcterms:created xsi:type="dcterms:W3CDTF">2000-08-31T21:26:31Z</dcterms:created>
  <dcterms:modified xsi:type="dcterms:W3CDTF">2023-07-11T18:57:56Z</dcterms:modified>
</cp:coreProperties>
</file>