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'2007'!$A$1:$O$33</definedName>
    <definedName name="_xlnm.Print_Area" localSheetId="13">'2008'!$A$1:$O$33</definedName>
    <definedName name="_xlnm.Print_Area" localSheetId="12">'2009'!$A$1:$O$36</definedName>
    <definedName name="_xlnm.Print_Area" localSheetId="11">'2010'!$A$1:$O$34</definedName>
    <definedName name="_xlnm.Print_Area" localSheetId="10">'2011'!$A$1:$O$33</definedName>
    <definedName name="_xlnm.Print_Area" localSheetId="9">'2012'!$A$1:$O$34</definedName>
    <definedName name="_xlnm.Print_Area" localSheetId="8">'2013'!$A$1:$O$33</definedName>
    <definedName name="_xlnm.Print_Area" localSheetId="7">'2014'!$A$1:$O$32</definedName>
    <definedName name="_xlnm.Print_Area" localSheetId="6">'2015'!$A$1:$O$33</definedName>
    <definedName name="_xlnm.Print_Area" localSheetId="5">'2016'!$A$1:$O$34</definedName>
    <definedName name="_xlnm.Print_Area" localSheetId="4">'2017'!$A$1:$O$34</definedName>
    <definedName name="_xlnm.Print_Area" localSheetId="3">'2018'!$A$1:$O$34</definedName>
    <definedName name="_xlnm.Print_Area" localSheetId="2">'2019'!$A$1:$O$34</definedName>
    <definedName name="_xlnm.Print_Area" localSheetId="1">'2020'!$A$1:$O$33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<sst xmlns="http://schemas.openxmlformats.org/spreadsheetml/2006/main" count="686" uniqueCount="94">
  <si>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</si>
  <si>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</si>
  <si>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</si>
  <si>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</si>
  <si>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</si>
  <si>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</si>
  <si>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</si>
  <si>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</si>
  <si>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</si>
  <si>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</si>
  <si>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</si>
  <si>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</si>
  <si>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</si>
  <si>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</si>
  <si>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</si>
  <si>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</si>
  <si>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</si>
  <si>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</si>
  <si>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</si>
  <si>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</si>
  <si>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</si>
  <si>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</si>
  <si>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</si>
  <si>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</si>
  <si>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</si>
  <si>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</si>
  <si>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</si>
  <si>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</si>
  <si>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</si>
  <si>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</si>
  <si>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</si>
  <si>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</si>
  <si>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</si>
  <si>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</si>
  <si>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</si>
  <si>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</si>
  <si>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</si>
  <si>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</si>
  <si>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</si>
  <si>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</si>
  <si>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</si>
  <si>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</si>
  <si>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</si>
  <si>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</si>
  <si>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</si>
  <si>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</si>
  <si>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Ponce Inlet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</si>
  <si>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</si>
  <si>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</si>
  <si>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</si>
  <si>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</si>
  <si>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</si>
  <si>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</si>
  <si>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Special Items (Loss)</t>
  </si>
  <si>
    <t>2012 Municipal Population:</t>
  </si>
  <si>
    <t>Local Fiscal Year Ended September 30, 2013</t>
  </si>
  <si>
    <t>2013 Municipal Population:</t>
  </si>
  <si>
    <t>Local Fiscal Year Ended September 30, 2008</t>
  </si>
  <si>
    <t>Proprietary - Other Non-Operating Disbursements</t>
  </si>
  <si>
    <t>Proprietary - Non-Operating Interest Expense</t>
  </si>
  <si>
    <t>2008 Municipal Population:</t>
  </si>
  <si>
    <t>Local Fiscal Year Ended September 30, 2014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</si>
  <si>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</si>
  <si>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</si>
  <si>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</si>
  <si>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</si>
  <si>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</si>
  <si>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</si>
  <si>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</si>
  <si>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</si>
  <si>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Other General Government</t>
  </si>
  <si>
    <t>2015 Municipal Population:</t>
  </si>
  <si>
    <t>Local Fiscal Year Ended September 30, 2007</t>
  </si>
  <si>
    <t>2007 Municipal Population:</t>
  </si>
  <si>
    <t>Local Fiscal Year Ended September 30, 2016</t>
  </si>
  <si>
    <t>Non-Court Information Systems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</si>
  <si>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</si>
  <si>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</si>
  <si>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</si>
  <si>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</si>
  <si>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</si>
  <si>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</si>
  <si>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</si>
  <si>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Ambulance and Rescue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</si>
  <si>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</si>
  <si>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</si>
  <si>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</si>
  <si>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</si>
  <si>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</si>
  <si>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</si>
  <si>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</si>
  <si>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Cultural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</si>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</sst>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1866071</v>
      </c>
      <c r="E5" s="24">
        <f>SUM(E6:E12)</f>
        <v>7964</v>
      </c>
      <c r="F5" s="24">
        <f>SUM(F6:F12)</f>
        <v>484428</v>
      </c>
      <c r="G5" s="24">
        <f>SUM(G6:G12)</f>
        <v>0</v>
      </c>
      <c r="H5" s="24">
        <f>SUM(H6:H12)</f>
        <v>0</v>
      </c>
      <c r="I5" s="24">
        <f>SUM(I6:I12)</f>
        <v>9401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2367864</v>
      </c>
      <c r="P5" s="30">
        <f>(O5/P$33)</f>
        <v>700.1371969248966</v>
      </c>
      <c r="Q5" s="6"/>
    </row>
    <row r="6" spans="1:17" ht="15">
      <c r="A6" s="12"/>
      <c r="B6" s="42">
        <v>511</v>
      </c>
      <c r="C6" s="19" t="s">
        <v>19</v>
      </c>
      <c r="D6" s="43">
        <v>147583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147583</v>
      </c>
      <c r="P6" s="44">
        <f>(O6/P$33)</f>
        <v>43.6377882909521</v>
      </c>
      <c r="Q6" s="9"/>
    </row>
    <row r="7" spans="1:17" ht="15">
      <c r="A7" s="12"/>
      <c r="B7" s="42">
        <v>512</v>
      </c>
      <c r="C7" s="19" t="s">
        <v>20</v>
      </c>
      <c r="D7" s="43">
        <v>686986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686986</v>
      </c>
      <c r="P7" s="44">
        <f>(O7/P$33)</f>
        <v>203.13010053222945</v>
      </c>
      <c r="Q7" s="9"/>
    </row>
    <row r="8" spans="1:17" ht="15">
      <c r="A8" s="12"/>
      <c r="B8" s="42">
        <v>514</v>
      </c>
      <c r="C8" s="19" t="s">
        <v>22</v>
      </c>
      <c r="D8" s="43">
        <v>330606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330606</v>
      </c>
      <c r="P8" s="44">
        <f>(O8/P$33)</f>
        <v>97.75458308693081</v>
      </c>
      <c r="Q8" s="9"/>
    </row>
    <row r="9" spans="1:17" ht="15">
      <c r="A9" s="12"/>
      <c r="B9" s="42">
        <v>515</v>
      </c>
      <c r="C9" s="19" t="s">
        <v>23</v>
      </c>
      <c r="D9" s="43">
        <v>335215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335215</v>
      </c>
      <c r="P9" s="44">
        <f>(O9/P$33)</f>
        <v>99.1173861620343</v>
      </c>
      <c r="Q9" s="9"/>
    </row>
    <row r="10" spans="1:17" ht="15">
      <c r="A10" s="12"/>
      <c r="B10" s="42">
        <v>516</v>
      </c>
      <c r="C10" s="19" t="s">
        <v>75</v>
      </c>
      <c r="D10" s="43">
        <v>365181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365181</v>
      </c>
      <c r="P10" s="44">
        <f>(O10/P$33)</f>
        <v>107.97782377291543</v>
      </c>
      <c r="Q10" s="9"/>
    </row>
    <row r="11" spans="1:17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484428</v>
      </c>
      <c r="G11" s="43">
        <v>0</v>
      </c>
      <c r="H11" s="43">
        <v>0</v>
      </c>
      <c r="I11" s="43">
        <v>9401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493829</v>
      </c>
      <c r="P11" s="44">
        <f>(O11/P$33)</f>
        <v>146.01685393258427</v>
      </c>
      <c r="Q11" s="9"/>
    </row>
    <row r="12" spans="1:17" ht="15">
      <c r="A12" s="12"/>
      <c r="B12" s="42">
        <v>519</v>
      </c>
      <c r="C12" s="19" t="s">
        <v>26</v>
      </c>
      <c r="D12" s="43">
        <v>500</v>
      </c>
      <c r="E12" s="43">
        <v>7964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8464</v>
      </c>
      <c r="P12" s="44">
        <f>(O12/P$33)</f>
        <v>2.502661147250148</v>
      </c>
      <c r="Q12" s="9"/>
    </row>
    <row r="13" spans="1:17" ht="15.75">
      <c r="A13" s="26" t="s">
        <v>27</v>
      </c>
      <c r="B13" s="27"/>
      <c r="C13" s="28"/>
      <c r="D13" s="29">
        <f>SUM(D14:D17)</f>
        <v>3640970</v>
      </c>
      <c r="E13" s="29">
        <f>SUM(E14:E17)</f>
        <v>0</v>
      </c>
      <c r="F13" s="29">
        <f>SUM(F14:F17)</f>
        <v>0</v>
      </c>
      <c r="G13" s="29">
        <f>SUM(G14:G17)</f>
        <v>195600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3836570</v>
      </c>
      <c r="P13" s="41">
        <f>(O13/P$33)</f>
        <v>1134.4086339444116</v>
      </c>
      <c r="Q13" s="10"/>
    </row>
    <row r="14" spans="1:17" ht="15">
      <c r="A14" s="12"/>
      <c r="B14" s="42">
        <v>521</v>
      </c>
      <c r="C14" s="19" t="s">
        <v>28</v>
      </c>
      <c r="D14" s="43">
        <v>1318532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1318532</v>
      </c>
      <c r="P14" s="44">
        <f>(O14/P$33)</f>
        <v>389.8675340035482</v>
      </c>
      <c r="Q14" s="9"/>
    </row>
    <row r="15" spans="1:17" ht="15">
      <c r="A15" s="12"/>
      <c r="B15" s="42">
        <v>522</v>
      </c>
      <c r="C15" s="19" t="s">
        <v>29</v>
      </c>
      <c r="D15" s="43">
        <v>1699865</v>
      </c>
      <c r="E15" s="43">
        <v>0</v>
      </c>
      <c r="F15" s="43">
        <v>0</v>
      </c>
      <c r="G15" s="43">
        <v>195600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1895465</v>
      </c>
      <c r="P15" s="44">
        <f>(O15/P$33)</f>
        <v>560.456830277942</v>
      </c>
      <c r="Q15" s="9"/>
    </row>
    <row r="16" spans="1:17" ht="15">
      <c r="A16" s="12"/>
      <c r="B16" s="42">
        <v>524</v>
      </c>
      <c r="C16" s="19" t="s">
        <v>30</v>
      </c>
      <c r="D16" s="43">
        <v>609380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609380</v>
      </c>
      <c r="P16" s="44">
        <f>(O16/P$33)</f>
        <v>180.18332347723242</v>
      </c>
      <c r="Q16" s="9"/>
    </row>
    <row r="17" spans="1:17" ht="15">
      <c r="A17" s="12"/>
      <c r="B17" s="42">
        <v>525</v>
      </c>
      <c r="C17" s="19" t="s">
        <v>78</v>
      </c>
      <c r="D17" s="43">
        <v>13193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13193</v>
      </c>
      <c r="P17" s="44">
        <f>(O17/P$33)</f>
        <v>3.9009461856889414</v>
      </c>
      <c r="Q17" s="9"/>
    </row>
    <row r="18" spans="1:17" ht="15.75">
      <c r="A18" s="26" t="s">
        <v>31</v>
      </c>
      <c r="B18" s="27"/>
      <c r="C18" s="28"/>
      <c r="D18" s="29">
        <f>SUM(D19:D23)</f>
        <v>317350</v>
      </c>
      <c r="E18" s="29">
        <f>SUM(E19:E23)</f>
        <v>0</v>
      </c>
      <c r="F18" s="29">
        <f>SUM(F19:F23)</f>
        <v>0</v>
      </c>
      <c r="G18" s="29">
        <f>SUM(G19:G23)</f>
        <v>126505</v>
      </c>
      <c r="H18" s="29">
        <f>SUM(H19:H23)</f>
        <v>0</v>
      </c>
      <c r="I18" s="29">
        <f>SUM(I19:I23)</f>
        <v>2841248</v>
      </c>
      <c r="J18" s="29">
        <f>SUM(J19:J23)</f>
        <v>0</v>
      </c>
      <c r="K18" s="29">
        <f>SUM(K19:K23)</f>
        <v>0</v>
      </c>
      <c r="L18" s="29">
        <f>SUM(L19:L23)</f>
        <v>0</v>
      </c>
      <c r="M18" s="29">
        <f>SUM(M19:M23)</f>
        <v>0</v>
      </c>
      <c r="N18" s="29">
        <f>SUM(N19:N23)</f>
        <v>0</v>
      </c>
      <c r="O18" s="40">
        <f>SUM(D18:N18)</f>
        <v>3285103</v>
      </c>
      <c r="P18" s="41">
        <f>(O18/P$33)</f>
        <v>971.3492016558249</v>
      </c>
      <c r="Q18" s="10"/>
    </row>
    <row r="19" spans="1:17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1404077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1404077</v>
      </c>
      <c r="P19" s="44">
        <f>(O19/P$33)</f>
        <v>415.1617386162034</v>
      </c>
      <c r="Q19" s="9"/>
    </row>
    <row r="20" spans="1:17" ht="15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357876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357876</v>
      </c>
      <c r="P20" s="44">
        <f>(O20/P$33)</f>
        <v>105.81785925487877</v>
      </c>
      <c r="Q20" s="9"/>
    </row>
    <row r="21" spans="1:17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126505</v>
      </c>
      <c r="H21" s="43">
        <v>0</v>
      </c>
      <c r="I21" s="43">
        <v>1079295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1205800</v>
      </c>
      <c r="P21" s="44">
        <f>(O21/P$33)</f>
        <v>356.5345949142519</v>
      </c>
      <c r="Q21" s="9"/>
    </row>
    <row r="22" spans="1:17" ht="15">
      <c r="A22" s="12"/>
      <c r="B22" s="42">
        <v>538</v>
      </c>
      <c r="C22" s="19" t="s">
        <v>35</v>
      </c>
      <c r="D22" s="43">
        <v>5885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5885</v>
      </c>
      <c r="P22" s="44">
        <f>(O22/P$33)</f>
        <v>1.7400946185688941</v>
      </c>
      <c r="Q22" s="9"/>
    </row>
    <row r="23" spans="1:17" ht="15">
      <c r="A23" s="12"/>
      <c r="B23" s="42">
        <v>539</v>
      </c>
      <c r="C23" s="19" t="s">
        <v>36</v>
      </c>
      <c r="D23" s="43">
        <v>311465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311465</v>
      </c>
      <c r="P23" s="44">
        <f>(O23/P$33)</f>
        <v>92.09491425192194</v>
      </c>
      <c r="Q23" s="9"/>
    </row>
    <row r="24" spans="1:17" ht="15.75">
      <c r="A24" s="26" t="s">
        <v>37</v>
      </c>
      <c r="B24" s="27"/>
      <c r="C24" s="28"/>
      <c r="D24" s="29">
        <f>SUM(D25:D25)</f>
        <v>33707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33707</v>
      </c>
      <c r="P24" s="41">
        <f>(O24/P$33)</f>
        <v>9.966587817859255</v>
      </c>
      <c r="Q24" s="10"/>
    </row>
    <row r="25" spans="1:17" ht="15">
      <c r="A25" s="12"/>
      <c r="B25" s="42">
        <v>541</v>
      </c>
      <c r="C25" s="19" t="s">
        <v>38</v>
      </c>
      <c r="D25" s="43">
        <v>33707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33707</v>
      </c>
      <c r="P25" s="44">
        <f>(O25/P$33)</f>
        <v>9.966587817859255</v>
      </c>
      <c r="Q25" s="9"/>
    </row>
    <row r="26" spans="1:17" ht="15.75">
      <c r="A26" s="26" t="s">
        <v>40</v>
      </c>
      <c r="B26" s="27"/>
      <c r="C26" s="28"/>
      <c r="D26" s="29">
        <f>SUM(D27:D28)</f>
        <v>405643</v>
      </c>
      <c r="E26" s="29">
        <f>SUM(E27:E28)</f>
        <v>38377</v>
      </c>
      <c r="F26" s="29">
        <f>SUM(F27:F28)</f>
        <v>0</v>
      </c>
      <c r="G26" s="29">
        <f>SUM(G27:G28)</f>
        <v>0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1553067</v>
      </c>
      <c r="O26" s="29">
        <f>SUM(D26:N26)</f>
        <v>1997087</v>
      </c>
      <c r="P26" s="41">
        <f>(O26/P$33)</f>
        <v>590.5047309284447</v>
      </c>
      <c r="Q26" s="9"/>
    </row>
    <row r="27" spans="1:17" ht="15">
      <c r="A27" s="12"/>
      <c r="B27" s="42">
        <v>572</v>
      </c>
      <c r="C27" s="19" t="s">
        <v>41</v>
      </c>
      <c r="D27" s="43">
        <v>342295</v>
      </c>
      <c r="E27" s="43">
        <v>38377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1553067</v>
      </c>
      <c r="O27" s="43">
        <f>SUM(D27:N27)</f>
        <v>1933739</v>
      </c>
      <c r="P27" s="44">
        <f>(O27/P$33)</f>
        <v>571.7738024837374</v>
      </c>
      <c r="Q27" s="9"/>
    </row>
    <row r="28" spans="1:17" ht="15">
      <c r="A28" s="12"/>
      <c r="B28" s="42">
        <v>573</v>
      </c>
      <c r="C28" s="19" t="s">
        <v>91</v>
      </c>
      <c r="D28" s="43">
        <v>63348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63348</v>
      </c>
      <c r="P28" s="44">
        <f>(O28/P$33)</f>
        <v>18.730928444707274</v>
      </c>
      <c r="Q28" s="9"/>
    </row>
    <row r="29" spans="1:17" ht="15.75">
      <c r="A29" s="26" t="s">
        <v>44</v>
      </c>
      <c r="B29" s="27"/>
      <c r="C29" s="28"/>
      <c r="D29" s="29">
        <f>SUM(D30:D30)</f>
        <v>281584</v>
      </c>
      <c r="E29" s="29">
        <f>SUM(E30:E30)</f>
        <v>362280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103022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746886</v>
      </c>
      <c r="P29" s="41">
        <f>(O29/P$33)</f>
        <v>220.84151389710232</v>
      </c>
      <c r="Q29" s="9"/>
    </row>
    <row r="30" spans="1:17" ht="15.75" thickBot="1">
      <c r="A30" s="12"/>
      <c r="B30" s="42">
        <v>581</v>
      </c>
      <c r="C30" s="19" t="s">
        <v>92</v>
      </c>
      <c r="D30" s="43">
        <v>281584</v>
      </c>
      <c r="E30" s="43">
        <v>362280</v>
      </c>
      <c r="F30" s="43">
        <v>0</v>
      </c>
      <c r="G30" s="43">
        <v>0</v>
      </c>
      <c r="H30" s="43">
        <v>0</v>
      </c>
      <c r="I30" s="43">
        <v>103022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746886</v>
      </c>
      <c r="P30" s="44">
        <f>(O30/P$33)</f>
        <v>220.84151389710232</v>
      </c>
      <c r="Q30" s="9"/>
    </row>
    <row r="31" spans="1:120" ht="16.5" thickBot="1">
      <c r="A31" s="13" t="s">
        <v>10</v>
      </c>
      <c r="B31" s="21"/>
      <c r="C31" s="20"/>
      <c r="D31" s="14">
        <f>SUM(D5,D13,D18,D24,D26,D29)</f>
        <v>6545325</v>
      </c>
      <c r="E31" s="14">
        <f aca="true" t="shared" si="1" ref="E31:N31">SUM(E5,E13,E18,E24,E26,E29)</f>
        <v>408621</v>
      </c>
      <c r="F31" s="14">
        <f t="shared" si="1"/>
        <v>484428</v>
      </c>
      <c r="G31" s="14">
        <f t="shared" si="1"/>
        <v>322105</v>
      </c>
      <c r="H31" s="14">
        <f t="shared" si="1"/>
        <v>0</v>
      </c>
      <c r="I31" s="14">
        <f t="shared" si="1"/>
        <v>2953671</v>
      </c>
      <c r="J31" s="14">
        <f t="shared" si="1"/>
        <v>0</v>
      </c>
      <c r="K31" s="14">
        <f t="shared" si="1"/>
        <v>0</v>
      </c>
      <c r="L31" s="14">
        <f t="shared" si="1"/>
        <v>0</v>
      </c>
      <c r="M31" s="14">
        <f t="shared" si="1"/>
        <v>0</v>
      </c>
      <c r="N31" s="14">
        <f t="shared" si="1"/>
        <v>1553067</v>
      </c>
      <c r="O31" s="14">
        <f>SUM(D31:N31)</f>
        <v>12267217</v>
      </c>
      <c r="P31" s="35">
        <f>(O31/P$33)</f>
        <v>3627.2078651685392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93</v>
      </c>
      <c r="N33" s="90"/>
      <c r="O33" s="90"/>
      <c r="P33" s="39">
        <v>3382</v>
      </c>
    </row>
    <row r="34" spans="1:16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2182247</v>
      </c>
      <c r="E5" s="24">
        <f t="shared" si="0"/>
        <v>0</v>
      </c>
      <c r="F5" s="24">
        <f t="shared" si="0"/>
        <v>485134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3466</v>
      </c>
      <c r="L5" s="24">
        <f t="shared" si="0"/>
        <v>0</v>
      </c>
      <c r="M5" s="24">
        <f t="shared" si="0"/>
        <v>0</v>
      </c>
      <c r="N5" s="25">
        <f>SUM(D5:M5)</f>
        <v>2670847</v>
      </c>
      <c r="O5" s="30">
        <f aca="true" t="shared" si="1" ref="O5:O30">(N5/O$32)</f>
        <v>876.8374917925148</v>
      </c>
      <c r="P5" s="6"/>
    </row>
    <row r="6" spans="1:16" ht="15">
      <c r="A6" s="12"/>
      <c r="B6" s="42">
        <v>511</v>
      </c>
      <c r="C6" s="19" t="s">
        <v>19</v>
      </c>
      <c r="D6" s="43">
        <v>113485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113485</v>
      </c>
      <c r="O6" s="44">
        <f t="shared" si="1"/>
        <v>37.257058437294816</v>
      </c>
      <c r="P6" s="9"/>
    </row>
    <row r="7" spans="1:16" ht="15">
      <c r="A7" s="12"/>
      <c r="B7" s="42">
        <v>512</v>
      </c>
      <c r="C7" s="19" t="s">
        <v>20</v>
      </c>
      <c r="D7" s="43">
        <v>281137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281137</v>
      </c>
      <c r="O7" s="44">
        <f t="shared" si="1"/>
        <v>92.29711096520026</v>
      </c>
      <c r="P7" s="9"/>
    </row>
    <row r="8" spans="1:16" ht="15">
      <c r="A8" s="12"/>
      <c r="B8" s="42">
        <v>513</v>
      </c>
      <c r="C8" s="19" t="s">
        <v>21</v>
      </c>
      <c r="D8" s="43">
        <v>31679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31679</v>
      </c>
      <c r="O8" s="44">
        <f t="shared" si="1"/>
        <v>10.400196979645436</v>
      </c>
      <c r="P8" s="9"/>
    </row>
    <row r="9" spans="1:16" ht="15">
      <c r="A9" s="12"/>
      <c r="B9" s="42">
        <v>514</v>
      </c>
      <c r="C9" s="19" t="s">
        <v>22</v>
      </c>
      <c r="D9" s="43">
        <v>1477557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1477557</v>
      </c>
      <c r="O9" s="44">
        <f t="shared" si="1"/>
        <v>485.0810899540381</v>
      </c>
      <c r="P9" s="9"/>
    </row>
    <row r="10" spans="1:16" ht="15">
      <c r="A10" s="12"/>
      <c r="B10" s="42">
        <v>515</v>
      </c>
      <c r="C10" s="19" t="s">
        <v>23</v>
      </c>
      <c r="D10" s="43">
        <v>278389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278389</v>
      </c>
      <c r="O10" s="44">
        <f t="shared" si="1"/>
        <v>91.39494418910046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485134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485134</v>
      </c>
      <c r="O11" s="44">
        <f t="shared" si="1"/>
        <v>159.26920551543006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3466</v>
      </c>
      <c r="L12" s="43">
        <v>0</v>
      </c>
      <c r="M12" s="43">
        <v>0</v>
      </c>
      <c r="N12" s="43">
        <f t="shared" si="2"/>
        <v>3466</v>
      </c>
      <c r="O12" s="44">
        <f t="shared" si="1"/>
        <v>1.1378857518056467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2493348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23670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2517018</v>
      </c>
      <c r="O13" s="41">
        <f t="shared" si="1"/>
        <v>826.3355219960604</v>
      </c>
      <c r="P13" s="10"/>
    </row>
    <row r="14" spans="1:16" ht="15">
      <c r="A14" s="12"/>
      <c r="B14" s="42">
        <v>521</v>
      </c>
      <c r="C14" s="19" t="s">
        <v>28</v>
      </c>
      <c r="D14" s="43">
        <v>1171155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1171155</v>
      </c>
      <c r="O14" s="44">
        <f t="shared" si="1"/>
        <v>384.48949441891006</v>
      </c>
      <c r="P14" s="9"/>
    </row>
    <row r="15" spans="1:16" ht="15">
      <c r="A15" s="12"/>
      <c r="B15" s="42">
        <v>522</v>
      </c>
      <c r="C15" s="19" t="s">
        <v>29</v>
      </c>
      <c r="D15" s="43">
        <v>992389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23670</v>
      </c>
      <c r="L15" s="43">
        <v>0</v>
      </c>
      <c r="M15" s="43">
        <v>0</v>
      </c>
      <c r="N15" s="43">
        <f t="shared" si="4"/>
        <v>1016059</v>
      </c>
      <c r="O15" s="44">
        <f t="shared" si="1"/>
        <v>333.5715692711753</v>
      </c>
      <c r="P15" s="9"/>
    </row>
    <row r="16" spans="1:16" ht="15">
      <c r="A16" s="12"/>
      <c r="B16" s="42">
        <v>524</v>
      </c>
      <c r="C16" s="19" t="s">
        <v>30</v>
      </c>
      <c r="D16" s="43">
        <v>329804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329804</v>
      </c>
      <c r="O16" s="44">
        <f t="shared" si="1"/>
        <v>108.27445830597505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SUM(D18:D22)</f>
        <v>335855</v>
      </c>
      <c r="E17" s="29">
        <f t="shared" si="5"/>
        <v>235364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2349783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2921002</v>
      </c>
      <c r="O17" s="41">
        <f t="shared" si="1"/>
        <v>958.9632304661851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1311171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1311171</v>
      </c>
      <c r="O18" s="44">
        <f t="shared" si="1"/>
        <v>430.4566644780039</v>
      </c>
      <c r="P18" s="9"/>
    </row>
    <row r="19" spans="1:16" ht="15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143969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143969</v>
      </c>
      <c r="O19" s="44">
        <f t="shared" si="1"/>
        <v>47.26493762311228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894643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894643</v>
      </c>
      <c r="O20" s="44">
        <f t="shared" si="1"/>
        <v>293.7107682206172</v>
      </c>
      <c r="P20" s="9"/>
    </row>
    <row r="21" spans="1:16" ht="15">
      <c r="A21" s="12"/>
      <c r="B21" s="42">
        <v>538</v>
      </c>
      <c r="C21" s="19" t="s">
        <v>35</v>
      </c>
      <c r="D21" s="43">
        <v>10851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10851</v>
      </c>
      <c r="O21" s="44">
        <f t="shared" si="1"/>
        <v>3.562376887721602</v>
      </c>
      <c r="P21" s="9"/>
    </row>
    <row r="22" spans="1:16" ht="15">
      <c r="A22" s="12"/>
      <c r="B22" s="42">
        <v>539</v>
      </c>
      <c r="C22" s="19" t="s">
        <v>36</v>
      </c>
      <c r="D22" s="43">
        <v>325004</v>
      </c>
      <c r="E22" s="43">
        <v>235364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560368</v>
      </c>
      <c r="O22" s="44">
        <f t="shared" si="1"/>
        <v>183.96848325673014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SUM(D24:D24)</f>
        <v>37191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37191</v>
      </c>
      <c r="O23" s="41">
        <f t="shared" si="1"/>
        <v>12.20978332239002</v>
      </c>
      <c r="P23" s="10"/>
    </row>
    <row r="24" spans="1:16" ht="15">
      <c r="A24" s="12"/>
      <c r="B24" s="42">
        <v>541</v>
      </c>
      <c r="C24" s="19" t="s">
        <v>38</v>
      </c>
      <c r="D24" s="43">
        <v>37191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37191</v>
      </c>
      <c r="O24" s="44">
        <f t="shared" si="1"/>
        <v>12.20978332239002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162473</v>
      </c>
      <c r="E25" s="29">
        <f t="shared" si="7"/>
        <v>8430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1473273</v>
      </c>
      <c r="N25" s="29">
        <f t="shared" si="4"/>
        <v>1644176</v>
      </c>
      <c r="O25" s="41">
        <f t="shared" si="1"/>
        <v>539.7820091923835</v>
      </c>
      <c r="P25" s="9"/>
    </row>
    <row r="26" spans="1:16" ht="15">
      <c r="A26" s="12"/>
      <c r="B26" s="42">
        <v>572</v>
      </c>
      <c r="C26" s="19" t="s">
        <v>41</v>
      </c>
      <c r="D26" s="43">
        <v>162473</v>
      </c>
      <c r="E26" s="43">
        <v>8430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1473273</v>
      </c>
      <c r="N26" s="43">
        <f t="shared" si="4"/>
        <v>1644176</v>
      </c>
      <c r="O26" s="44">
        <f t="shared" si="1"/>
        <v>539.7820091923835</v>
      </c>
      <c r="P26" s="9"/>
    </row>
    <row r="27" spans="1:16" ht="15.75">
      <c r="A27" s="26" t="s">
        <v>44</v>
      </c>
      <c r="B27" s="27"/>
      <c r="C27" s="28"/>
      <c r="D27" s="29">
        <f aca="true" t="shared" si="8" ref="D27:M27">SUM(D28:D29)</f>
        <v>485611</v>
      </c>
      <c r="E27" s="29">
        <f t="shared" si="8"/>
        <v>328348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44635</v>
      </c>
      <c r="J27" s="29">
        <f t="shared" si="8"/>
        <v>0</v>
      </c>
      <c r="K27" s="29">
        <f t="shared" si="8"/>
        <v>219305</v>
      </c>
      <c r="L27" s="29">
        <f t="shared" si="8"/>
        <v>0</v>
      </c>
      <c r="M27" s="29">
        <f t="shared" si="8"/>
        <v>0</v>
      </c>
      <c r="N27" s="29">
        <f t="shared" si="4"/>
        <v>1077899</v>
      </c>
      <c r="O27" s="41">
        <f t="shared" si="1"/>
        <v>353.87360472751146</v>
      </c>
      <c r="P27" s="9"/>
    </row>
    <row r="28" spans="1:16" ht="15">
      <c r="A28" s="12"/>
      <c r="B28" s="42">
        <v>581</v>
      </c>
      <c r="C28" s="19" t="s">
        <v>43</v>
      </c>
      <c r="D28" s="43">
        <v>485611</v>
      </c>
      <c r="E28" s="43">
        <v>328348</v>
      </c>
      <c r="F28" s="43">
        <v>0</v>
      </c>
      <c r="G28" s="43">
        <v>0</v>
      </c>
      <c r="H28" s="43">
        <v>0</v>
      </c>
      <c r="I28" s="43">
        <v>44635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858594</v>
      </c>
      <c r="O28" s="44">
        <f t="shared" si="1"/>
        <v>281.87590282337493</v>
      </c>
      <c r="P28" s="9"/>
    </row>
    <row r="29" spans="1:16" ht="15.75" thickBot="1">
      <c r="A29" s="12"/>
      <c r="B29" s="42">
        <v>593</v>
      </c>
      <c r="C29" s="19" t="s">
        <v>53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219305</v>
      </c>
      <c r="L29" s="43">
        <v>0</v>
      </c>
      <c r="M29" s="43">
        <v>0</v>
      </c>
      <c r="N29" s="43">
        <f t="shared" si="4"/>
        <v>219305</v>
      </c>
      <c r="O29" s="44">
        <f t="shared" si="1"/>
        <v>71.99770190413658</v>
      </c>
      <c r="P29" s="9"/>
    </row>
    <row r="30" spans="1:119" ht="16.5" thickBot="1">
      <c r="A30" s="13" t="s">
        <v>10</v>
      </c>
      <c r="B30" s="21"/>
      <c r="C30" s="20"/>
      <c r="D30" s="14">
        <f>SUM(D5,D13,D17,D23,D25,D27)</f>
        <v>5696725</v>
      </c>
      <c r="E30" s="14">
        <f aca="true" t="shared" si="9" ref="E30:M30">SUM(E5,E13,E17,E23,E25,E27)</f>
        <v>572142</v>
      </c>
      <c r="F30" s="14">
        <f t="shared" si="9"/>
        <v>485134</v>
      </c>
      <c r="G30" s="14">
        <f t="shared" si="9"/>
        <v>0</v>
      </c>
      <c r="H30" s="14">
        <f t="shared" si="9"/>
        <v>0</v>
      </c>
      <c r="I30" s="14">
        <f t="shared" si="9"/>
        <v>2394418</v>
      </c>
      <c r="J30" s="14">
        <f t="shared" si="9"/>
        <v>0</v>
      </c>
      <c r="K30" s="14">
        <f t="shared" si="9"/>
        <v>246441</v>
      </c>
      <c r="L30" s="14">
        <f t="shared" si="9"/>
        <v>0</v>
      </c>
      <c r="M30" s="14">
        <f t="shared" si="9"/>
        <v>1473273</v>
      </c>
      <c r="N30" s="14">
        <f t="shared" si="4"/>
        <v>10868133</v>
      </c>
      <c r="O30" s="35">
        <f t="shared" si="1"/>
        <v>3568.0016414970455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54</v>
      </c>
      <c r="M32" s="90"/>
      <c r="N32" s="90"/>
      <c r="O32" s="39">
        <v>3046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1106095</v>
      </c>
      <c r="E5" s="24">
        <f t="shared" si="0"/>
        <v>0</v>
      </c>
      <c r="F5" s="24">
        <f t="shared" si="0"/>
        <v>562922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16388</v>
      </c>
      <c r="L5" s="24">
        <f t="shared" si="0"/>
        <v>0</v>
      </c>
      <c r="M5" s="24">
        <f t="shared" si="0"/>
        <v>0</v>
      </c>
      <c r="N5" s="25">
        <f>SUM(D5:M5)</f>
        <v>1685405</v>
      </c>
      <c r="O5" s="30">
        <f aca="true" t="shared" si="1" ref="O5:O29">(N5/O$31)</f>
        <v>554.5919710431062</v>
      </c>
      <c r="P5" s="6"/>
    </row>
    <row r="6" spans="1:16" ht="15">
      <c r="A6" s="12"/>
      <c r="B6" s="42">
        <v>511</v>
      </c>
      <c r="C6" s="19" t="s">
        <v>19</v>
      </c>
      <c r="D6" s="43">
        <v>104832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104832</v>
      </c>
      <c r="O6" s="44">
        <f t="shared" si="1"/>
        <v>34.495557749259625</v>
      </c>
      <c r="P6" s="9"/>
    </row>
    <row r="7" spans="1:16" ht="15">
      <c r="A7" s="12"/>
      <c r="B7" s="42">
        <v>512</v>
      </c>
      <c r="C7" s="19" t="s">
        <v>20</v>
      </c>
      <c r="D7" s="43">
        <v>285935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285935</v>
      </c>
      <c r="O7" s="44">
        <f t="shared" si="1"/>
        <v>94.08851595919711</v>
      </c>
      <c r="P7" s="9"/>
    </row>
    <row r="8" spans="1:16" ht="15">
      <c r="A8" s="12"/>
      <c r="B8" s="42">
        <v>513</v>
      </c>
      <c r="C8" s="19" t="s">
        <v>21</v>
      </c>
      <c r="D8" s="43">
        <v>37026</v>
      </c>
      <c r="E8" s="43">
        <v>0</v>
      </c>
      <c r="F8" s="43">
        <v>140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37166</v>
      </c>
      <c r="O8" s="44">
        <f t="shared" si="1"/>
        <v>12.229680816057913</v>
      </c>
      <c r="P8" s="9"/>
    </row>
    <row r="9" spans="1:16" ht="15">
      <c r="A9" s="12"/>
      <c r="B9" s="42">
        <v>514</v>
      </c>
      <c r="C9" s="19" t="s">
        <v>22</v>
      </c>
      <c r="D9" s="43">
        <v>409567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409567</v>
      </c>
      <c r="O9" s="44">
        <f t="shared" si="1"/>
        <v>134.7703191839421</v>
      </c>
      <c r="P9" s="9"/>
    </row>
    <row r="10" spans="1:16" ht="15">
      <c r="A10" s="12"/>
      <c r="B10" s="42">
        <v>515</v>
      </c>
      <c r="C10" s="19" t="s">
        <v>23</v>
      </c>
      <c r="D10" s="43">
        <v>268735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268735</v>
      </c>
      <c r="O10" s="44">
        <f t="shared" si="1"/>
        <v>88.4287594603488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562782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562782</v>
      </c>
      <c r="O11" s="44">
        <f t="shared" si="1"/>
        <v>185.18657453109574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16388</v>
      </c>
      <c r="L12" s="43">
        <v>0</v>
      </c>
      <c r="M12" s="43">
        <v>0</v>
      </c>
      <c r="N12" s="43">
        <f t="shared" si="2"/>
        <v>16388</v>
      </c>
      <c r="O12" s="44">
        <f t="shared" si="1"/>
        <v>5.392563343205001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2640112</v>
      </c>
      <c r="E13" s="29">
        <f t="shared" si="3"/>
        <v>3234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2643346</v>
      </c>
      <c r="O13" s="41">
        <f t="shared" si="1"/>
        <v>869.8078315235275</v>
      </c>
      <c r="P13" s="10"/>
    </row>
    <row r="14" spans="1:16" ht="15">
      <c r="A14" s="12"/>
      <c r="B14" s="42">
        <v>521</v>
      </c>
      <c r="C14" s="19" t="s">
        <v>28</v>
      </c>
      <c r="D14" s="43">
        <v>1312078</v>
      </c>
      <c r="E14" s="43">
        <v>3234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1315312</v>
      </c>
      <c r="O14" s="44">
        <f t="shared" si="1"/>
        <v>432.81079302402105</v>
      </c>
      <c r="P14" s="9"/>
    </row>
    <row r="15" spans="1:16" ht="15">
      <c r="A15" s="12"/>
      <c r="B15" s="42">
        <v>522</v>
      </c>
      <c r="C15" s="19" t="s">
        <v>29</v>
      </c>
      <c r="D15" s="43">
        <v>997266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997266</v>
      </c>
      <c r="O15" s="44">
        <f t="shared" si="1"/>
        <v>328.1559723593287</v>
      </c>
      <c r="P15" s="9"/>
    </row>
    <row r="16" spans="1:16" ht="15">
      <c r="A16" s="12"/>
      <c r="B16" s="42">
        <v>524</v>
      </c>
      <c r="C16" s="19" t="s">
        <v>30</v>
      </c>
      <c r="D16" s="43">
        <v>330768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330768</v>
      </c>
      <c r="O16" s="44">
        <f t="shared" si="1"/>
        <v>108.84106614017769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SUM(D18:D22)</f>
        <v>348855</v>
      </c>
      <c r="E17" s="29">
        <f t="shared" si="5"/>
        <v>327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2348048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2697230</v>
      </c>
      <c r="O17" s="41">
        <f t="shared" si="1"/>
        <v>887.5386640342218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1306482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1306482</v>
      </c>
      <c r="O18" s="44">
        <f t="shared" si="1"/>
        <v>429.90523198420533</v>
      </c>
      <c r="P18" s="9"/>
    </row>
    <row r="19" spans="1:16" ht="15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141623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141623</v>
      </c>
      <c r="O19" s="44">
        <f t="shared" si="1"/>
        <v>46.60184271141823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899943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899943</v>
      </c>
      <c r="O20" s="44">
        <f t="shared" si="1"/>
        <v>296.13129318854885</v>
      </c>
      <c r="P20" s="9"/>
    </row>
    <row r="21" spans="1:16" ht="15">
      <c r="A21" s="12"/>
      <c r="B21" s="42">
        <v>538</v>
      </c>
      <c r="C21" s="19" t="s">
        <v>35</v>
      </c>
      <c r="D21" s="43">
        <v>42374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42374</v>
      </c>
      <c r="O21" s="44">
        <f t="shared" si="1"/>
        <v>13.943402435011517</v>
      </c>
      <c r="P21" s="9"/>
    </row>
    <row r="22" spans="1:16" ht="15">
      <c r="A22" s="12"/>
      <c r="B22" s="42">
        <v>539</v>
      </c>
      <c r="C22" s="19" t="s">
        <v>36</v>
      </c>
      <c r="D22" s="43">
        <v>306481</v>
      </c>
      <c r="E22" s="43">
        <v>327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306808</v>
      </c>
      <c r="O22" s="44">
        <f t="shared" si="1"/>
        <v>100.95689371503784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SUM(D24:D24)</f>
        <v>35199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35199</v>
      </c>
      <c r="O23" s="41">
        <f t="shared" si="1"/>
        <v>11.582428430404738</v>
      </c>
      <c r="P23" s="10"/>
    </row>
    <row r="24" spans="1:16" ht="15">
      <c r="A24" s="12"/>
      <c r="B24" s="42">
        <v>541</v>
      </c>
      <c r="C24" s="19" t="s">
        <v>38</v>
      </c>
      <c r="D24" s="43">
        <v>35199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35199</v>
      </c>
      <c r="O24" s="44">
        <f t="shared" si="1"/>
        <v>11.582428430404738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91055</v>
      </c>
      <c r="E25" s="29">
        <f t="shared" si="7"/>
        <v>361666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1447520</v>
      </c>
      <c r="N25" s="29">
        <f t="shared" si="4"/>
        <v>1900241</v>
      </c>
      <c r="O25" s="41">
        <f t="shared" si="1"/>
        <v>625.2849621586048</v>
      </c>
      <c r="P25" s="9"/>
    </row>
    <row r="26" spans="1:16" ht="15">
      <c r="A26" s="12"/>
      <c r="B26" s="42">
        <v>572</v>
      </c>
      <c r="C26" s="19" t="s">
        <v>41</v>
      </c>
      <c r="D26" s="43">
        <v>91055</v>
      </c>
      <c r="E26" s="43">
        <v>361666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1447520</v>
      </c>
      <c r="N26" s="43">
        <f t="shared" si="4"/>
        <v>1900241</v>
      </c>
      <c r="O26" s="44">
        <f t="shared" si="1"/>
        <v>625.2849621586048</v>
      </c>
      <c r="P26" s="9"/>
    </row>
    <row r="27" spans="1:16" ht="15.75">
      <c r="A27" s="26" t="s">
        <v>44</v>
      </c>
      <c r="B27" s="27"/>
      <c r="C27" s="28"/>
      <c r="D27" s="29">
        <f aca="true" t="shared" si="8" ref="D27:M27">SUM(D28:D28)</f>
        <v>174179</v>
      </c>
      <c r="E27" s="29">
        <f t="shared" si="8"/>
        <v>519469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33504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727152</v>
      </c>
      <c r="O27" s="41">
        <f t="shared" si="1"/>
        <v>239.27344521224086</v>
      </c>
      <c r="P27" s="9"/>
    </row>
    <row r="28" spans="1:16" ht="15.75" thickBot="1">
      <c r="A28" s="12"/>
      <c r="B28" s="42">
        <v>581</v>
      </c>
      <c r="C28" s="19" t="s">
        <v>43</v>
      </c>
      <c r="D28" s="43">
        <v>174179</v>
      </c>
      <c r="E28" s="43">
        <v>519469</v>
      </c>
      <c r="F28" s="43">
        <v>0</v>
      </c>
      <c r="G28" s="43">
        <v>0</v>
      </c>
      <c r="H28" s="43">
        <v>0</v>
      </c>
      <c r="I28" s="43">
        <v>33504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727152</v>
      </c>
      <c r="O28" s="44">
        <f t="shared" si="1"/>
        <v>239.27344521224086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4395495</v>
      </c>
      <c r="E29" s="14">
        <f aca="true" t="shared" si="9" ref="E29:M29">SUM(E5,E13,E17,E23,E25,E27)</f>
        <v>884696</v>
      </c>
      <c r="F29" s="14">
        <f t="shared" si="9"/>
        <v>562922</v>
      </c>
      <c r="G29" s="14">
        <f t="shared" si="9"/>
        <v>0</v>
      </c>
      <c r="H29" s="14">
        <f t="shared" si="9"/>
        <v>0</v>
      </c>
      <c r="I29" s="14">
        <f t="shared" si="9"/>
        <v>2381552</v>
      </c>
      <c r="J29" s="14">
        <f t="shared" si="9"/>
        <v>0</v>
      </c>
      <c r="K29" s="14">
        <f t="shared" si="9"/>
        <v>16388</v>
      </c>
      <c r="L29" s="14">
        <f t="shared" si="9"/>
        <v>0</v>
      </c>
      <c r="M29" s="14">
        <f t="shared" si="9"/>
        <v>1447520</v>
      </c>
      <c r="N29" s="14">
        <f t="shared" si="4"/>
        <v>9688573</v>
      </c>
      <c r="O29" s="35">
        <f t="shared" si="1"/>
        <v>3188.079302402106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51</v>
      </c>
      <c r="M31" s="90"/>
      <c r="N31" s="90"/>
      <c r="O31" s="39">
        <v>3039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1032620</v>
      </c>
      <c r="E5" s="24">
        <f t="shared" si="0"/>
        <v>0</v>
      </c>
      <c r="F5" s="24">
        <f t="shared" si="0"/>
        <v>593458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606</v>
      </c>
      <c r="L5" s="24">
        <f t="shared" si="0"/>
        <v>0</v>
      </c>
      <c r="M5" s="24">
        <f t="shared" si="0"/>
        <v>0</v>
      </c>
      <c r="N5" s="25">
        <f>SUM(D5:M5)</f>
        <v>1626684</v>
      </c>
      <c r="O5" s="30">
        <f aca="true" t="shared" si="1" ref="O5:O30">(N5/O$32)</f>
        <v>536.5052770448549</v>
      </c>
      <c r="P5" s="6"/>
    </row>
    <row r="6" spans="1:16" ht="15">
      <c r="A6" s="12"/>
      <c r="B6" s="42">
        <v>511</v>
      </c>
      <c r="C6" s="19" t="s">
        <v>19</v>
      </c>
      <c r="D6" s="43">
        <v>110927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110927</v>
      </c>
      <c r="O6" s="44">
        <f t="shared" si="1"/>
        <v>36.58542216358839</v>
      </c>
      <c r="P6" s="9"/>
    </row>
    <row r="7" spans="1:16" ht="15">
      <c r="A7" s="12"/>
      <c r="B7" s="42">
        <v>512</v>
      </c>
      <c r="C7" s="19" t="s">
        <v>20</v>
      </c>
      <c r="D7" s="43">
        <v>316432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316432</v>
      </c>
      <c r="O7" s="44">
        <f t="shared" si="1"/>
        <v>104.36411609498681</v>
      </c>
      <c r="P7" s="9"/>
    </row>
    <row r="8" spans="1:16" ht="15">
      <c r="A8" s="12"/>
      <c r="B8" s="42">
        <v>513</v>
      </c>
      <c r="C8" s="19" t="s">
        <v>21</v>
      </c>
      <c r="D8" s="43">
        <v>51378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51378</v>
      </c>
      <c r="O8" s="44">
        <f t="shared" si="1"/>
        <v>16.945250659630606</v>
      </c>
      <c r="P8" s="9"/>
    </row>
    <row r="9" spans="1:16" ht="15">
      <c r="A9" s="12"/>
      <c r="B9" s="42">
        <v>514</v>
      </c>
      <c r="C9" s="19" t="s">
        <v>22</v>
      </c>
      <c r="D9" s="43">
        <v>252992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252992</v>
      </c>
      <c r="O9" s="44">
        <f t="shared" si="1"/>
        <v>83.44063324538259</v>
      </c>
      <c r="P9" s="9"/>
    </row>
    <row r="10" spans="1:16" ht="15">
      <c r="A10" s="12"/>
      <c r="B10" s="42">
        <v>515</v>
      </c>
      <c r="C10" s="19" t="s">
        <v>23</v>
      </c>
      <c r="D10" s="43">
        <v>300891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300891</v>
      </c>
      <c r="O10" s="44">
        <f t="shared" si="1"/>
        <v>99.23845646437995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593458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593458</v>
      </c>
      <c r="O11" s="44">
        <f t="shared" si="1"/>
        <v>195.7315303430079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606</v>
      </c>
      <c r="L12" s="43">
        <v>0</v>
      </c>
      <c r="M12" s="43">
        <v>0</v>
      </c>
      <c r="N12" s="43">
        <f t="shared" si="2"/>
        <v>606</v>
      </c>
      <c r="O12" s="44">
        <f t="shared" si="1"/>
        <v>0.19986807387862796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2701126</v>
      </c>
      <c r="E13" s="29">
        <f t="shared" si="3"/>
        <v>7801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2708927</v>
      </c>
      <c r="O13" s="41">
        <f t="shared" si="1"/>
        <v>893.445580474934</v>
      </c>
      <c r="P13" s="10"/>
    </row>
    <row r="14" spans="1:16" ht="15">
      <c r="A14" s="12"/>
      <c r="B14" s="42">
        <v>521</v>
      </c>
      <c r="C14" s="19" t="s">
        <v>28</v>
      </c>
      <c r="D14" s="43">
        <v>1351714</v>
      </c>
      <c r="E14" s="43">
        <v>7801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1359515</v>
      </c>
      <c r="O14" s="44">
        <f t="shared" si="1"/>
        <v>448.38885224274406</v>
      </c>
      <c r="P14" s="9"/>
    </row>
    <row r="15" spans="1:16" ht="15">
      <c r="A15" s="12"/>
      <c r="B15" s="42">
        <v>522</v>
      </c>
      <c r="C15" s="19" t="s">
        <v>29</v>
      </c>
      <c r="D15" s="43">
        <v>1069979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1069979</v>
      </c>
      <c r="O15" s="44">
        <f t="shared" si="1"/>
        <v>352.8954485488127</v>
      </c>
      <c r="P15" s="9"/>
    </row>
    <row r="16" spans="1:16" ht="15">
      <c r="A16" s="12"/>
      <c r="B16" s="42">
        <v>524</v>
      </c>
      <c r="C16" s="19" t="s">
        <v>30</v>
      </c>
      <c r="D16" s="43">
        <v>279433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279433</v>
      </c>
      <c r="O16" s="44">
        <f t="shared" si="1"/>
        <v>92.1612796833773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SUM(D18:D22)</f>
        <v>13293</v>
      </c>
      <c r="E17" s="29">
        <f t="shared" si="5"/>
        <v>17236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2412011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2442540</v>
      </c>
      <c r="O17" s="41">
        <f t="shared" si="1"/>
        <v>805.5870712401055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1347021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1347021</v>
      </c>
      <c r="O18" s="44">
        <f t="shared" si="1"/>
        <v>444.26813984168865</v>
      </c>
      <c r="P18" s="9"/>
    </row>
    <row r="19" spans="1:16" ht="15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137504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137504</v>
      </c>
      <c r="O19" s="44">
        <f t="shared" si="1"/>
        <v>45.3509234828496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927486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927486</v>
      </c>
      <c r="O20" s="44">
        <f t="shared" si="1"/>
        <v>305.8990765171504</v>
      </c>
      <c r="P20" s="9"/>
    </row>
    <row r="21" spans="1:16" ht="15">
      <c r="A21" s="12"/>
      <c r="B21" s="42">
        <v>538</v>
      </c>
      <c r="C21" s="19" t="s">
        <v>35</v>
      </c>
      <c r="D21" s="43">
        <v>13293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13293</v>
      </c>
      <c r="O21" s="44">
        <f t="shared" si="1"/>
        <v>4.384234828496043</v>
      </c>
      <c r="P21" s="9"/>
    </row>
    <row r="22" spans="1:16" ht="15">
      <c r="A22" s="12"/>
      <c r="B22" s="42">
        <v>539</v>
      </c>
      <c r="C22" s="19" t="s">
        <v>36</v>
      </c>
      <c r="D22" s="43">
        <v>0</v>
      </c>
      <c r="E22" s="43">
        <v>17236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17236</v>
      </c>
      <c r="O22" s="44">
        <f t="shared" si="1"/>
        <v>5.6846965699208445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SUM(D24:D25)</f>
        <v>356239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356239</v>
      </c>
      <c r="O23" s="41">
        <f t="shared" si="1"/>
        <v>117.49307387862797</v>
      </c>
      <c r="P23" s="10"/>
    </row>
    <row r="24" spans="1:16" ht="15">
      <c r="A24" s="12"/>
      <c r="B24" s="42">
        <v>541</v>
      </c>
      <c r="C24" s="19" t="s">
        <v>38</v>
      </c>
      <c r="D24" s="43">
        <v>31691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31691</v>
      </c>
      <c r="O24" s="44">
        <f t="shared" si="1"/>
        <v>10.452176781002638</v>
      </c>
      <c r="P24" s="9"/>
    </row>
    <row r="25" spans="1:16" ht="15">
      <c r="A25" s="12"/>
      <c r="B25" s="42">
        <v>549</v>
      </c>
      <c r="C25" s="19" t="s">
        <v>39</v>
      </c>
      <c r="D25" s="43">
        <v>324548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324548</v>
      </c>
      <c r="O25" s="44">
        <f t="shared" si="1"/>
        <v>107.04089709762533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21494</v>
      </c>
      <c r="E26" s="29">
        <f t="shared" si="7"/>
        <v>45043</v>
      </c>
      <c r="F26" s="29">
        <f t="shared" si="7"/>
        <v>0</v>
      </c>
      <c r="G26" s="29">
        <f t="shared" si="7"/>
        <v>223202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1413484</v>
      </c>
      <c r="N26" s="29">
        <f t="shared" si="4"/>
        <v>1703223</v>
      </c>
      <c r="O26" s="41">
        <f t="shared" si="1"/>
        <v>561.7490105540898</v>
      </c>
      <c r="P26" s="9"/>
    </row>
    <row r="27" spans="1:16" ht="15">
      <c r="A27" s="12"/>
      <c r="B27" s="42">
        <v>572</v>
      </c>
      <c r="C27" s="19" t="s">
        <v>41</v>
      </c>
      <c r="D27" s="43">
        <v>21494</v>
      </c>
      <c r="E27" s="43">
        <v>45043</v>
      </c>
      <c r="F27" s="43">
        <v>0</v>
      </c>
      <c r="G27" s="43">
        <v>223202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1413484</v>
      </c>
      <c r="N27" s="43">
        <f t="shared" si="4"/>
        <v>1703223</v>
      </c>
      <c r="O27" s="44">
        <f t="shared" si="1"/>
        <v>561.7490105540898</v>
      </c>
      <c r="P27" s="9"/>
    </row>
    <row r="28" spans="1:16" ht="15.75">
      <c r="A28" s="26" t="s">
        <v>44</v>
      </c>
      <c r="B28" s="27"/>
      <c r="C28" s="28"/>
      <c r="D28" s="29">
        <f aca="true" t="shared" si="8" ref="D28:M28">SUM(D29:D29)</f>
        <v>311858</v>
      </c>
      <c r="E28" s="29">
        <f t="shared" si="8"/>
        <v>336934</v>
      </c>
      <c r="F28" s="29">
        <f t="shared" si="8"/>
        <v>0</v>
      </c>
      <c r="G28" s="29">
        <f t="shared" si="8"/>
        <v>76119</v>
      </c>
      <c r="H28" s="29">
        <f t="shared" si="8"/>
        <v>0</v>
      </c>
      <c r="I28" s="29">
        <f t="shared" si="8"/>
        <v>46838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771749</v>
      </c>
      <c r="O28" s="41">
        <f t="shared" si="1"/>
        <v>254.53463060686016</v>
      </c>
      <c r="P28" s="9"/>
    </row>
    <row r="29" spans="1:16" ht="15.75" thickBot="1">
      <c r="A29" s="12"/>
      <c r="B29" s="42">
        <v>581</v>
      </c>
      <c r="C29" s="19" t="s">
        <v>43</v>
      </c>
      <c r="D29" s="43">
        <v>311858</v>
      </c>
      <c r="E29" s="43">
        <v>336934</v>
      </c>
      <c r="F29" s="43">
        <v>0</v>
      </c>
      <c r="G29" s="43">
        <v>76119</v>
      </c>
      <c r="H29" s="43">
        <v>0</v>
      </c>
      <c r="I29" s="43">
        <v>46838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771749</v>
      </c>
      <c r="O29" s="44">
        <f t="shared" si="1"/>
        <v>254.53463060686016</v>
      </c>
      <c r="P29" s="9"/>
    </row>
    <row r="30" spans="1:119" ht="16.5" thickBot="1">
      <c r="A30" s="13" t="s">
        <v>10</v>
      </c>
      <c r="B30" s="21"/>
      <c r="C30" s="20"/>
      <c r="D30" s="14">
        <f>SUM(D5,D13,D17,D23,D26,D28)</f>
        <v>4436630</v>
      </c>
      <c r="E30" s="14">
        <f aca="true" t="shared" si="9" ref="E30:M30">SUM(E5,E13,E17,E23,E26,E28)</f>
        <v>407014</v>
      </c>
      <c r="F30" s="14">
        <f t="shared" si="9"/>
        <v>593458</v>
      </c>
      <c r="G30" s="14">
        <f t="shared" si="9"/>
        <v>299321</v>
      </c>
      <c r="H30" s="14">
        <f t="shared" si="9"/>
        <v>0</v>
      </c>
      <c r="I30" s="14">
        <f t="shared" si="9"/>
        <v>2458849</v>
      </c>
      <c r="J30" s="14">
        <f t="shared" si="9"/>
        <v>0</v>
      </c>
      <c r="K30" s="14">
        <f t="shared" si="9"/>
        <v>606</v>
      </c>
      <c r="L30" s="14">
        <f t="shared" si="9"/>
        <v>0</v>
      </c>
      <c r="M30" s="14">
        <f t="shared" si="9"/>
        <v>1413484</v>
      </c>
      <c r="N30" s="14">
        <f t="shared" si="4"/>
        <v>9609362</v>
      </c>
      <c r="O30" s="35">
        <f t="shared" si="1"/>
        <v>3169.3146437994724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48</v>
      </c>
      <c r="M32" s="90"/>
      <c r="N32" s="90"/>
      <c r="O32" s="39">
        <v>3032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1427184</v>
      </c>
      <c r="E5" s="24">
        <f aca="true" t="shared" si="0" ref="E5:M5">SUM(E6:E13)</f>
        <v>0</v>
      </c>
      <c r="F5" s="24">
        <f t="shared" si="0"/>
        <v>865821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260</v>
      </c>
      <c r="L5" s="24">
        <f t="shared" si="0"/>
        <v>0</v>
      </c>
      <c r="M5" s="24">
        <f t="shared" si="0"/>
        <v>0</v>
      </c>
      <c r="N5" s="25">
        <f>SUM(D5:M5)</f>
        <v>2293265</v>
      </c>
      <c r="O5" s="30">
        <f aca="true" t="shared" si="1" ref="O5:O32">(N5/O$34)</f>
        <v>702.1631965707287</v>
      </c>
      <c r="P5" s="6"/>
    </row>
    <row r="6" spans="1:16" ht="15">
      <c r="A6" s="12"/>
      <c r="B6" s="42">
        <v>511</v>
      </c>
      <c r="C6" s="19" t="s">
        <v>19</v>
      </c>
      <c r="D6" s="43">
        <v>153145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153145</v>
      </c>
      <c r="O6" s="44">
        <f t="shared" si="1"/>
        <v>46.89069197795468</v>
      </c>
      <c r="P6" s="9"/>
    </row>
    <row r="7" spans="1:16" ht="15">
      <c r="A7" s="12"/>
      <c r="B7" s="42">
        <v>512</v>
      </c>
      <c r="C7" s="19" t="s">
        <v>20</v>
      </c>
      <c r="D7" s="43">
        <v>566473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566473</v>
      </c>
      <c r="O7" s="44">
        <f t="shared" si="1"/>
        <v>173.4454990814452</v>
      </c>
      <c r="P7" s="9"/>
    </row>
    <row r="8" spans="1:16" ht="15">
      <c r="A8" s="12"/>
      <c r="B8" s="42">
        <v>513</v>
      </c>
      <c r="C8" s="19" t="s">
        <v>21</v>
      </c>
      <c r="D8" s="43">
        <v>191831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191831</v>
      </c>
      <c r="O8" s="44">
        <f t="shared" si="1"/>
        <v>58.7357624004899</v>
      </c>
      <c r="P8" s="9"/>
    </row>
    <row r="9" spans="1:16" ht="15">
      <c r="A9" s="12"/>
      <c r="B9" s="42">
        <v>514</v>
      </c>
      <c r="C9" s="19" t="s">
        <v>22</v>
      </c>
      <c r="D9" s="43">
        <v>295991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295991</v>
      </c>
      <c r="O9" s="44">
        <f t="shared" si="1"/>
        <v>90.62798530312308</v>
      </c>
      <c r="P9" s="9"/>
    </row>
    <row r="10" spans="1:16" ht="15">
      <c r="A10" s="12"/>
      <c r="B10" s="42">
        <v>515</v>
      </c>
      <c r="C10" s="19" t="s">
        <v>23</v>
      </c>
      <c r="D10" s="43">
        <v>219744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219744</v>
      </c>
      <c r="O10" s="44">
        <f t="shared" si="1"/>
        <v>67.28230251071648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865811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865811</v>
      </c>
      <c r="O11" s="44">
        <f t="shared" si="1"/>
        <v>265.0982853643601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260</v>
      </c>
      <c r="L12" s="43">
        <v>0</v>
      </c>
      <c r="M12" s="43">
        <v>0</v>
      </c>
      <c r="N12" s="43">
        <f t="shared" si="2"/>
        <v>260</v>
      </c>
      <c r="O12" s="44">
        <f t="shared" si="1"/>
        <v>0.07960808328230251</v>
      </c>
      <c r="P12" s="9"/>
    </row>
    <row r="13" spans="1:16" ht="15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10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10</v>
      </c>
      <c r="O13" s="44">
        <f t="shared" si="1"/>
        <v>0.003061849357011635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2801250</v>
      </c>
      <c r="E14" s="29">
        <f t="shared" si="3"/>
        <v>1581</v>
      </c>
      <c r="F14" s="29">
        <f t="shared" si="3"/>
        <v>0</v>
      </c>
      <c r="G14" s="29">
        <f t="shared" si="3"/>
        <v>294209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3097040</v>
      </c>
      <c r="O14" s="41">
        <f t="shared" si="1"/>
        <v>948.2669932639315</v>
      </c>
      <c r="P14" s="10"/>
    </row>
    <row r="15" spans="1:16" ht="15">
      <c r="A15" s="12"/>
      <c r="B15" s="42">
        <v>521</v>
      </c>
      <c r="C15" s="19" t="s">
        <v>28</v>
      </c>
      <c r="D15" s="43">
        <v>1414453</v>
      </c>
      <c r="E15" s="43">
        <v>1581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1416034</v>
      </c>
      <c r="O15" s="44">
        <f t="shared" si="1"/>
        <v>433.56827924066135</v>
      </c>
      <c r="P15" s="9"/>
    </row>
    <row r="16" spans="1:16" ht="15">
      <c r="A16" s="12"/>
      <c r="B16" s="42">
        <v>522</v>
      </c>
      <c r="C16" s="19" t="s">
        <v>29</v>
      </c>
      <c r="D16" s="43">
        <v>1096234</v>
      </c>
      <c r="E16" s="43">
        <v>0</v>
      </c>
      <c r="F16" s="43">
        <v>0</v>
      </c>
      <c r="G16" s="43">
        <v>294209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1390443</v>
      </c>
      <c r="O16" s="44">
        <f t="shared" si="1"/>
        <v>425.7327005511329</v>
      </c>
      <c r="P16" s="9"/>
    </row>
    <row r="17" spans="1:16" ht="15">
      <c r="A17" s="12"/>
      <c r="B17" s="42">
        <v>524</v>
      </c>
      <c r="C17" s="19" t="s">
        <v>30</v>
      </c>
      <c r="D17" s="43">
        <v>290563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290563</v>
      </c>
      <c r="O17" s="44">
        <f t="shared" si="1"/>
        <v>88.96601347213718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10597</v>
      </c>
      <c r="E18" s="29">
        <f t="shared" si="5"/>
        <v>27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2466558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2477182</v>
      </c>
      <c r="O18" s="41">
        <f t="shared" si="1"/>
        <v>758.4758113900796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1346199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1346199</v>
      </c>
      <c r="O19" s="44">
        <f t="shared" si="1"/>
        <v>412.1858542559706</v>
      </c>
      <c r="P19" s="9"/>
    </row>
    <row r="20" spans="1:16" ht="15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133757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133757</v>
      </c>
      <c r="O20" s="44">
        <f t="shared" si="1"/>
        <v>40.95437844458053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986602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986602</v>
      </c>
      <c r="O21" s="44">
        <f t="shared" si="1"/>
        <v>302.0826699326393</v>
      </c>
      <c r="P21" s="9"/>
    </row>
    <row r="22" spans="1:16" ht="15">
      <c r="A22" s="12"/>
      <c r="B22" s="42">
        <v>538</v>
      </c>
      <c r="C22" s="19" t="s">
        <v>35</v>
      </c>
      <c r="D22" s="43">
        <v>10597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10597</v>
      </c>
      <c r="O22" s="44">
        <f t="shared" si="1"/>
        <v>3.24464176362523</v>
      </c>
      <c r="P22" s="9"/>
    </row>
    <row r="23" spans="1:16" ht="15">
      <c r="A23" s="12"/>
      <c r="B23" s="42">
        <v>539</v>
      </c>
      <c r="C23" s="19" t="s">
        <v>36</v>
      </c>
      <c r="D23" s="43">
        <v>0</v>
      </c>
      <c r="E23" s="43">
        <v>27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27</v>
      </c>
      <c r="O23" s="44">
        <f t="shared" si="1"/>
        <v>0.008266993263931415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SUM(D25:D26)</f>
        <v>430560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430560</v>
      </c>
      <c r="O24" s="41">
        <f t="shared" si="1"/>
        <v>131.83098591549296</v>
      </c>
      <c r="P24" s="10"/>
    </row>
    <row r="25" spans="1:16" ht="15">
      <c r="A25" s="12"/>
      <c r="B25" s="42">
        <v>541</v>
      </c>
      <c r="C25" s="19" t="s">
        <v>38</v>
      </c>
      <c r="D25" s="43">
        <v>70347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70347</v>
      </c>
      <c r="O25" s="44">
        <f t="shared" si="1"/>
        <v>21.53919167176975</v>
      </c>
      <c r="P25" s="9"/>
    </row>
    <row r="26" spans="1:16" ht="15">
      <c r="A26" s="12"/>
      <c r="B26" s="42">
        <v>549</v>
      </c>
      <c r="C26" s="19" t="s">
        <v>39</v>
      </c>
      <c r="D26" s="43">
        <v>360213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360213</v>
      </c>
      <c r="O26" s="44">
        <f t="shared" si="1"/>
        <v>110.2917942437232</v>
      </c>
      <c r="P26" s="9"/>
    </row>
    <row r="27" spans="1:16" ht="15.75">
      <c r="A27" s="26" t="s">
        <v>40</v>
      </c>
      <c r="B27" s="27"/>
      <c r="C27" s="28"/>
      <c r="D27" s="29">
        <f aca="true" t="shared" si="7" ref="D27:M27">SUM(D28:D29)</f>
        <v>44283</v>
      </c>
      <c r="E27" s="29">
        <f t="shared" si="7"/>
        <v>132035</v>
      </c>
      <c r="F27" s="29">
        <f t="shared" si="7"/>
        <v>0</v>
      </c>
      <c r="G27" s="29">
        <f t="shared" si="7"/>
        <v>174207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350525</v>
      </c>
      <c r="O27" s="41">
        <f t="shared" si="1"/>
        <v>107.32547458665033</v>
      </c>
      <c r="P27" s="9"/>
    </row>
    <row r="28" spans="1:16" ht="15">
      <c r="A28" s="12"/>
      <c r="B28" s="42">
        <v>572</v>
      </c>
      <c r="C28" s="19" t="s">
        <v>41</v>
      </c>
      <c r="D28" s="43">
        <v>44283</v>
      </c>
      <c r="E28" s="43">
        <v>15809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60092</v>
      </c>
      <c r="O28" s="44">
        <f t="shared" si="1"/>
        <v>18.399265156154318</v>
      </c>
      <c r="P28" s="9"/>
    </row>
    <row r="29" spans="1:16" ht="15">
      <c r="A29" s="12"/>
      <c r="B29" s="42">
        <v>579</v>
      </c>
      <c r="C29" s="19" t="s">
        <v>42</v>
      </c>
      <c r="D29" s="43">
        <v>0</v>
      </c>
      <c r="E29" s="43">
        <v>116226</v>
      </c>
      <c r="F29" s="43">
        <v>0</v>
      </c>
      <c r="G29" s="43">
        <v>174207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290433</v>
      </c>
      <c r="O29" s="44">
        <f t="shared" si="1"/>
        <v>88.92620943049602</v>
      </c>
      <c r="P29" s="9"/>
    </row>
    <row r="30" spans="1:16" ht="15.75">
      <c r="A30" s="26" t="s">
        <v>44</v>
      </c>
      <c r="B30" s="27"/>
      <c r="C30" s="28"/>
      <c r="D30" s="29">
        <f aca="true" t="shared" si="8" ref="D30:M30">SUM(D31:D31)</f>
        <v>384624</v>
      </c>
      <c r="E30" s="29">
        <f t="shared" si="8"/>
        <v>623101</v>
      </c>
      <c r="F30" s="29">
        <f t="shared" si="8"/>
        <v>0</v>
      </c>
      <c r="G30" s="29">
        <f t="shared" si="8"/>
        <v>3635</v>
      </c>
      <c r="H30" s="29">
        <f t="shared" si="8"/>
        <v>0</v>
      </c>
      <c r="I30" s="29">
        <f t="shared" si="8"/>
        <v>124177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1135537</v>
      </c>
      <c r="O30" s="41">
        <f t="shared" si="1"/>
        <v>347.6843233312921</v>
      </c>
      <c r="P30" s="9"/>
    </row>
    <row r="31" spans="1:16" ht="15.75" thickBot="1">
      <c r="A31" s="12"/>
      <c r="B31" s="42">
        <v>581</v>
      </c>
      <c r="C31" s="19" t="s">
        <v>43</v>
      </c>
      <c r="D31" s="43">
        <v>384624</v>
      </c>
      <c r="E31" s="43">
        <v>623101</v>
      </c>
      <c r="F31" s="43">
        <v>0</v>
      </c>
      <c r="G31" s="43">
        <v>3635</v>
      </c>
      <c r="H31" s="43">
        <v>0</v>
      </c>
      <c r="I31" s="43">
        <v>124177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1135537</v>
      </c>
      <c r="O31" s="44">
        <f t="shared" si="1"/>
        <v>347.6843233312921</v>
      </c>
      <c r="P31" s="9"/>
    </row>
    <row r="32" spans="1:119" ht="16.5" thickBot="1">
      <c r="A32" s="13" t="s">
        <v>10</v>
      </c>
      <c r="B32" s="21"/>
      <c r="C32" s="20"/>
      <c r="D32" s="14">
        <f>SUM(D5,D14,D18,D24,D27,D30)</f>
        <v>5098498</v>
      </c>
      <c r="E32" s="14">
        <f aca="true" t="shared" si="9" ref="E32:M32">SUM(E5,E14,E18,E24,E27,E30)</f>
        <v>756744</v>
      </c>
      <c r="F32" s="14">
        <f t="shared" si="9"/>
        <v>865821</v>
      </c>
      <c r="G32" s="14">
        <f t="shared" si="9"/>
        <v>472051</v>
      </c>
      <c r="H32" s="14">
        <f t="shared" si="9"/>
        <v>0</v>
      </c>
      <c r="I32" s="14">
        <f t="shared" si="9"/>
        <v>2590735</v>
      </c>
      <c r="J32" s="14">
        <f t="shared" si="9"/>
        <v>0</v>
      </c>
      <c r="K32" s="14">
        <f t="shared" si="9"/>
        <v>260</v>
      </c>
      <c r="L32" s="14">
        <f t="shared" si="9"/>
        <v>0</v>
      </c>
      <c r="M32" s="14">
        <f t="shared" si="9"/>
        <v>0</v>
      </c>
      <c r="N32" s="14">
        <f t="shared" si="4"/>
        <v>9784109</v>
      </c>
      <c r="O32" s="35">
        <f t="shared" si="1"/>
        <v>2995.746785058175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45</v>
      </c>
      <c r="M34" s="90"/>
      <c r="N34" s="90"/>
      <c r="O34" s="39">
        <v>3266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thickBot="1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1204504</v>
      </c>
      <c r="E5" s="24">
        <f t="shared" si="0"/>
        <v>0</v>
      </c>
      <c r="F5" s="24">
        <f t="shared" si="0"/>
        <v>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1204509</v>
      </c>
      <c r="O5" s="30">
        <f aca="true" t="shared" si="2" ref="O5:O29">(N5/O$31)</f>
        <v>365.1133676871779</v>
      </c>
      <c r="P5" s="6"/>
    </row>
    <row r="6" spans="1:16" ht="15">
      <c r="A6" s="12"/>
      <c r="B6" s="42">
        <v>511</v>
      </c>
      <c r="C6" s="19" t="s">
        <v>19</v>
      </c>
      <c r="D6" s="43">
        <v>155036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155036</v>
      </c>
      <c r="O6" s="44">
        <f t="shared" si="2"/>
        <v>46.99484692331009</v>
      </c>
      <c r="P6" s="9"/>
    </row>
    <row r="7" spans="1:16" ht="15">
      <c r="A7" s="12"/>
      <c r="B7" s="42">
        <v>512</v>
      </c>
      <c r="C7" s="19" t="s">
        <v>20</v>
      </c>
      <c r="D7" s="43">
        <v>535788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535788</v>
      </c>
      <c r="O7" s="44">
        <f t="shared" si="2"/>
        <v>162.40921491361019</v>
      </c>
      <c r="P7" s="9"/>
    </row>
    <row r="8" spans="1:16" ht="15">
      <c r="A8" s="12"/>
      <c r="B8" s="42">
        <v>513</v>
      </c>
      <c r="C8" s="19" t="s">
        <v>21</v>
      </c>
      <c r="D8" s="43">
        <v>31393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31393</v>
      </c>
      <c r="O8" s="44">
        <f t="shared" si="2"/>
        <v>9.515913913307063</v>
      </c>
      <c r="P8" s="9"/>
    </row>
    <row r="9" spans="1:16" ht="15">
      <c r="A9" s="12"/>
      <c r="B9" s="42">
        <v>514</v>
      </c>
      <c r="C9" s="19" t="s">
        <v>22</v>
      </c>
      <c r="D9" s="43">
        <v>234663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234663</v>
      </c>
      <c r="O9" s="44">
        <f t="shared" si="2"/>
        <v>71.13155501667171</v>
      </c>
      <c r="P9" s="9"/>
    </row>
    <row r="10" spans="1:16" ht="15">
      <c r="A10" s="12"/>
      <c r="B10" s="42">
        <v>519</v>
      </c>
      <c r="C10" s="19" t="s">
        <v>26</v>
      </c>
      <c r="D10" s="43">
        <v>247624</v>
      </c>
      <c r="E10" s="43">
        <v>0</v>
      </c>
      <c r="F10" s="43">
        <v>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247629</v>
      </c>
      <c r="O10" s="44">
        <f t="shared" si="2"/>
        <v>75.06183692027888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SUM(D12:D14)</f>
        <v>2718670</v>
      </c>
      <c r="E11" s="29">
        <f t="shared" si="3"/>
        <v>2325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145</v>
      </c>
      <c r="L11" s="29">
        <f t="shared" si="3"/>
        <v>0</v>
      </c>
      <c r="M11" s="29">
        <f t="shared" si="3"/>
        <v>0</v>
      </c>
      <c r="N11" s="40">
        <f t="shared" si="1"/>
        <v>2721140</v>
      </c>
      <c r="O11" s="41">
        <f t="shared" si="2"/>
        <v>824.837829645347</v>
      </c>
      <c r="P11" s="10"/>
    </row>
    <row r="12" spans="1:16" ht="15">
      <c r="A12" s="12"/>
      <c r="B12" s="42">
        <v>521</v>
      </c>
      <c r="C12" s="19" t="s">
        <v>28</v>
      </c>
      <c r="D12" s="43">
        <v>1384960</v>
      </c>
      <c r="E12" s="43">
        <v>2325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1387285</v>
      </c>
      <c r="O12" s="44">
        <f t="shared" si="2"/>
        <v>420.51682327978176</v>
      </c>
      <c r="P12" s="9"/>
    </row>
    <row r="13" spans="1:16" ht="15">
      <c r="A13" s="12"/>
      <c r="B13" s="42">
        <v>522</v>
      </c>
      <c r="C13" s="19" t="s">
        <v>29</v>
      </c>
      <c r="D13" s="43">
        <v>1045242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145</v>
      </c>
      <c r="L13" s="43">
        <v>0</v>
      </c>
      <c r="M13" s="43">
        <v>0</v>
      </c>
      <c r="N13" s="43">
        <f t="shared" si="1"/>
        <v>1045387</v>
      </c>
      <c r="O13" s="44">
        <f t="shared" si="2"/>
        <v>316.879963625341</v>
      </c>
      <c r="P13" s="9"/>
    </row>
    <row r="14" spans="1:16" ht="15">
      <c r="A14" s="12"/>
      <c r="B14" s="42">
        <v>524</v>
      </c>
      <c r="C14" s="19" t="s">
        <v>30</v>
      </c>
      <c r="D14" s="43">
        <v>288468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288468</v>
      </c>
      <c r="O14" s="44">
        <f t="shared" si="2"/>
        <v>87.4410427402243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SUM(D16:D20)</f>
        <v>374677</v>
      </c>
      <c r="E15" s="29">
        <f t="shared" si="4"/>
        <v>10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2331371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2706058</v>
      </c>
      <c r="O15" s="41">
        <f t="shared" si="2"/>
        <v>820.2661412549257</v>
      </c>
      <c r="P15" s="10"/>
    </row>
    <row r="16" spans="1:16" ht="15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1183150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1183150</v>
      </c>
      <c r="O16" s="44">
        <f t="shared" si="2"/>
        <v>358.63898150954833</v>
      </c>
      <c r="P16" s="9"/>
    </row>
    <row r="17" spans="1:16" ht="15">
      <c r="A17" s="12"/>
      <c r="B17" s="42">
        <v>534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129046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129046</v>
      </c>
      <c r="O17" s="44">
        <f t="shared" si="2"/>
        <v>39.11670203091846</v>
      </c>
      <c r="P17" s="9"/>
    </row>
    <row r="18" spans="1:16" ht="15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1019175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1019175</v>
      </c>
      <c r="O18" s="44">
        <f t="shared" si="2"/>
        <v>308.93452561382236</v>
      </c>
      <c r="P18" s="9"/>
    </row>
    <row r="19" spans="1:16" ht="15">
      <c r="A19" s="12"/>
      <c r="B19" s="42">
        <v>538</v>
      </c>
      <c r="C19" s="19" t="s">
        <v>35</v>
      </c>
      <c r="D19" s="43">
        <v>22303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22303</v>
      </c>
      <c r="O19" s="44">
        <f t="shared" si="2"/>
        <v>6.7605334949984845</v>
      </c>
      <c r="P19" s="9"/>
    </row>
    <row r="20" spans="1:16" ht="15">
      <c r="A20" s="12"/>
      <c r="B20" s="42">
        <v>539</v>
      </c>
      <c r="C20" s="19" t="s">
        <v>36</v>
      </c>
      <c r="D20" s="43">
        <v>352374</v>
      </c>
      <c r="E20" s="43">
        <v>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352384</v>
      </c>
      <c r="O20" s="44">
        <f t="shared" si="2"/>
        <v>106.81539860563807</v>
      </c>
      <c r="P20" s="9"/>
    </row>
    <row r="21" spans="1:16" ht="15.75">
      <c r="A21" s="26" t="s">
        <v>37</v>
      </c>
      <c r="B21" s="27"/>
      <c r="C21" s="28"/>
      <c r="D21" s="29">
        <f aca="true" t="shared" si="5" ref="D21:M21">SUM(D22:D22)</f>
        <v>69496</v>
      </c>
      <c r="E21" s="29">
        <f t="shared" si="5"/>
        <v>0</v>
      </c>
      <c r="F21" s="29">
        <f t="shared" si="5"/>
        <v>0</v>
      </c>
      <c r="G21" s="29">
        <f t="shared" si="5"/>
        <v>6783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76279</v>
      </c>
      <c r="O21" s="41">
        <f t="shared" si="2"/>
        <v>23.121855107608365</v>
      </c>
      <c r="P21" s="10"/>
    </row>
    <row r="22" spans="1:16" ht="15">
      <c r="A22" s="12"/>
      <c r="B22" s="42">
        <v>541</v>
      </c>
      <c r="C22" s="19" t="s">
        <v>38</v>
      </c>
      <c r="D22" s="43">
        <v>69496</v>
      </c>
      <c r="E22" s="43">
        <v>0</v>
      </c>
      <c r="F22" s="43">
        <v>0</v>
      </c>
      <c r="G22" s="43">
        <v>6783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76279</v>
      </c>
      <c r="O22" s="44">
        <f t="shared" si="2"/>
        <v>23.121855107608365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22020</v>
      </c>
      <c r="E23" s="29">
        <f t="shared" si="6"/>
        <v>87309</v>
      </c>
      <c r="F23" s="29">
        <f t="shared" si="6"/>
        <v>0</v>
      </c>
      <c r="G23" s="29">
        <f t="shared" si="6"/>
        <v>19716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1529470</v>
      </c>
      <c r="N23" s="29">
        <f t="shared" si="1"/>
        <v>1658515</v>
      </c>
      <c r="O23" s="41">
        <f t="shared" si="2"/>
        <v>502.73264625644134</v>
      </c>
      <c r="P23" s="9"/>
    </row>
    <row r="24" spans="1:16" ht="15">
      <c r="A24" s="12"/>
      <c r="B24" s="42">
        <v>572</v>
      </c>
      <c r="C24" s="19" t="s">
        <v>41</v>
      </c>
      <c r="D24" s="43">
        <v>22020</v>
      </c>
      <c r="E24" s="43">
        <v>87309</v>
      </c>
      <c r="F24" s="43">
        <v>0</v>
      </c>
      <c r="G24" s="43">
        <v>19716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1529470</v>
      </c>
      <c r="N24" s="43">
        <f t="shared" si="1"/>
        <v>1658515</v>
      </c>
      <c r="O24" s="44">
        <f t="shared" si="2"/>
        <v>502.73264625644134</v>
      </c>
      <c r="P24" s="9"/>
    </row>
    <row r="25" spans="1:16" ht="15.75">
      <c r="A25" s="26" t="s">
        <v>44</v>
      </c>
      <c r="B25" s="27"/>
      <c r="C25" s="28"/>
      <c r="D25" s="29">
        <f aca="true" t="shared" si="7" ref="D25:M25">SUM(D26:D28)</f>
        <v>611552</v>
      </c>
      <c r="E25" s="29">
        <f t="shared" si="7"/>
        <v>162255</v>
      </c>
      <c r="F25" s="29">
        <f t="shared" si="7"/>
        <v>455323</v>
      </c>
      <c r="G25" s="29">
        <f t="shared" si="7"/>
        <v>282095</v>
      </c>
      <c r="H25" s="29">
        <f t="shared" si="7"/>
        <v>0</v>
      </c>
      <c r="I25" s="29">
        <f t="shared" si="7"/>
        <v>110390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1621615</v>
      </c>
      <c r="O25" s="41">
        <f t="shared" si="2"/>
        <v>491.54743861776296</v>
      </c>
      <c r="P25" s="9"/>
    </row>
    <row r="26" spans="1:16" ht="15">
      <c r="A26" s="12"/>
      <c r="B26" s="42">
        <v>581</v>
      </c>
      <c r="C26" s="19" t="s">
        <v>43</v>
      </c>
      <c r="D26" s="43">
        <v>611552</v>
      </c>
      <c r="E26" s="43">
        <v>162255</v>
      </c>
      <c r="F26" s="43">
        <v>0</v>
      </c>
      <c r="G26" s="43">
        <v>282095</v>
      </c>
      <c r="H26" s="43">
        <v>0</v>
      </c>
      <c r="I26" s="43">
        <v>110390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1166292</v>
      </c>
      <c r="O26" s="44">
        <f t="shared" si="2"/>
        <v>353.5289481661109</v>
      </c>
      <c r="P26" s="9"/>
    </row>
    <row r="27" spans="1:16" ht="15">
      <c r="A27" s="12"/>
      <c r="B27" s="42">
        <v>590</v>
      </c>
      <c r="C27" s="19" t="s">
        <v>58</v>
      </c>
      <c r="D27" s="43">
        <v>0</v>
      </c>
      <c r="E27" s="43">
        <v>0</v>
      </c>
      <c r="F27" s="43">
        <v>208865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208865</v>
      </c>
      <c r="O27" s="44">
        <f t="shared" si="2"/>
        <v>63.3116095786602</v>
      </c>
      <c r="P27" s="9"/>
    </row>
    <row r="28" spans="1:16" ht="15.75" thickBot="1">
      <c r="A28" s="12"/>
      <c r="B28" s="42">
        <v>591</v>
      </c>
      <c r="C28" s="19" t="s">
        <v>59</v>
      </c>
      <c r="D28" s="43">
        <v>0</v>
      </c>
      <c r="E28" s="43">
        <v>0</v>
      </c>
      <c r="F28" s="43">
        <v>246458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246458</v>
      </c>
      <c r="O28" s="44">
        <f t="shared" si="2"/>
        <v>74.70688087299182</v>
      </c>
      <c r="P28" s="9"/>
    </row>
    <row r="29" spans="1:119" ht="16.5" thickBot="1">
      <c r="A29" s="13" t="s">
        <v>10</v>
      </c>
      <c r="B29" s="21"/>
      <c r="C29" s="20"/>
      <c r="D29" s="14">
        <f>SUM(D5,D11,D15,D21,D23,D25)</f>
        <v>5000919</v>
      </c>
      <c r="E29" s="14">
        <f aca="true" t="shared" si="8" ref="E29:M29">SUM(E5,E11,E15,E21,E23,E25)</f>
        <v>251899</v>
      </c>
      <c r="F29" s="14">
        <f t="shared" si="8"/>
        <v>455328</v>
      </c>
      <c r="G29" s="14">
        <f t="shared" si="8"/>
        <v>308594</v>
      </c>
      <c r="H29" s="14">
        <f t="shared" si="8"/>
        <v>0</v>
      </c>
      <c r="I29" s="14">
        <f t="shared" si="8"/>
        <v>2441761</v>
      </c>
      <c r="J29" s="14">
        <f t="shared" si="8"/>
        <v>0</v>
      </c>
      <c r="K29" s="14">
        <f t="shared" si="8"/>
        <v>145</v>
      </c>
      <c r="L29" s="14">
        <f t="shared" si="8"/>
        <v>0</v>
      </c>
      <c r="M29" s="14">
        <f t="shared" si="8"/>
        <v>1529470</v>
      </c>
      <c r="N29" s="14">
        <f t="shared" si="1"/>
        <v>9988116</v>
      </c>
      <c r="O29" s="35">
        <f t="shared" si="2"/>
        <v>3027.6192785692633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60</v>
      </c>
      <c r="M31" s="90"/>
      <c r="N31" s="90"/>
      <c r="O31" s="39">
        <v>3299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1378005</v>
      </c>
      <c r="E5" s="24">
        <f t="shared" si="0"/>
        <v>0</v>
      </c>
      <c r="F5" s="24">
        <f t="shared" si="0"/>
        <v>0</v>
      </c>
      <c r="G5" s="24">
        <f t="shared" si="0"/>
        <v>519266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1897271</v>
      </c>
      <c r="O5" s="30">
        <f aca="true" t="shared" si="2" ref="O5:O29">(N5/O$31)</f>
        <v>578.6126867947545</v>
      </c>
      <c r="P5" s="6"/>
    </row>
    <row r="6" spans="1:16" ht="15">
      <c r="A6" s="12"/>
      <c r="B6" s="42">
        <v>511</v>
      </c>
      <c r="C6" s="19" t="s">
        <v>19</v>
      </c>
      <c r="D6" s="43">
        <v>173148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173148</v>
      </c>
      <c r="O6" s="44">
        <f t="shared" si="2"/>
        <v>52.80512351326624</v>
      </c>
      <c r="P6" s="9"/>
    </row>
    <row r="7" spans="1:16" ht="15">
      <c r="A7" s="12"/>
      <c r="B7" s="42">
        <v>512</v>
      </c>
      <c r="C7" s="19" t="s">
        <v>20</v>
      </c>
      <c r="D7" s="43">
        <v>564043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564043</v>
      </c>
      <c r="O7" s="44">
        <f t="shared" si="2"/>
        <v>172.01677340652637</v>
      </c>
      <c r="P7" s="9"/>
    </row>
    <row r="8" spans="1:16" ht="15">
      <c r="A8" s="12"/>
      <c r="B8" s="42">
        <v>513</v>
      </c>
      <c r="C8" s="19" t="s">
        <v>21</v>
      </c>
      <c r="D8" s="43">
        <v>24036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24036</v>
      </c>
      <c r="O8" s="44">
        <f t="shared" si="2"/>
        <v>7.330283623055809</v>
      </c>
      <c r="P8" s="9"/>
    </row>
    <row r="9" spans="1:16" ht="15">
      <c r="A9" s="12"/>
      <c r="B9" s="42">
        <v>514</v>
      </c>
      <c r="C9" s="19" t="s">
        <v>22</v>
      </c>
      <c r="D9" s="43">
        <v>275314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275314</v>
      </c>
      <c r="O9" s="44">
        <f t="shared" si="2"/>
        <v>83.9627935346142</v>
      </c>
      <c r="P9" s="9"/>
    </row>
    <row r="10" spans="1:16" ht="15">
      <c r="A10" s="12"/>
      <c r="B10" s="42">
        <v>519</v>
      </c>
      <c r="C10" s="19" t="s">
        <v>26</v>
      </c>
      <c r="D10" s="43">
        <v>341464</v>
      </c>
      <c r="E10" s="43">
        <v>0</v>
      </c>
      <c r="F10" s="43">
        <v>0</v>
      </c>
      <c r="G10" s="43">
        <v>519266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860730</v>
      </c>
      <c r="O10" s="44">
        <f t="shared" si="2"/>
        <v>262.49771271729185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SUM(D12:D14)</f>
        <v>2663678</v>
      </c>
      <c r="E11" s="29">
        <f t="shared" si="3"/>
        <v>3010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37737</v>
      </c>
      <c r="L11" s="29">
        <f t="shared" si="3"/>
        <v>0</v>
      </c>
      <c r="M11" s="29">
        <f t="shared" si="3"/>
        <v>0</v>
      </c>
      <c r="N11" s="40">
        <f t="shared" si="1"/>
        <v>2704425</v>
      </c>
      <c r="O11" s="41">
        <f t="shared" si="2"/>
        <v>824.7712717291857</v>
      </c>
      <c r="P11" s="10"/>
    </row>
    <row r="12" spans="1:16" ht="15">
      <c r="A12" s="12"/>
      <c r="B12" s="42">
        <v>521</v>
      </c>
      <c r="C12" s="19" t="s">
        <v>28</v>
      </c>
      <c r="D12" s="43">
        <v>1359085</v>
      </c>
      <c r="E12" s="43">
        <v>3010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1362095</v>
      </c>
      <c r="O12" s="44">
        <f t="shared" si="2"/>
        <v>415.3995120463556</v>
      </c>
      <c r="P12" s="9"/>
    </row>
    <row r="13" spans="1:16" ht="15">
      <c r="A13" s="12"/>
      <c r="B13" s="42">
        <v>522</v>
      </c>
      <c r="C13" s="19" t="s">
        <v>29</v>
      </c>
      <c r="D13" s="43">
        <v>988262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37737</v>
      </c>
      <c r="L13" s="43">
        <v>0</v>
      </c>
      <c r="M13" s="43">
        <v>0</v>
      </c>
      <c r="N13" s="43">
        <f t="shared" si="1"/>
        <v>1025999</v>
      </c>
      <c r="O13" s="44">
        <f t="shared" si="2"/>
        <v>312.89996950289725</v>
      </c>
      <c r="P13" s="9"/>
    </row>
    <row r="14" spans="1:16" ht="15">
      <c r="A14" s="12"/>
      <c r="B14" s="42">
        <v>524</v>
      </c>
      <c r="C14" s="19" t="s">
        <v>30</v>
      </c>
      <c r="D14" s="43">
        <v>316331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316331</v>
      </c>
      <c r="O14" s="44">
        <f t="shared" si="2"/>
        <v>96.47179017993291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SUM(D16:D20)</f>
        <v>391288</v>
      </c>
      <c r="E15" s="29">
        <f t="shared" si="4"/>
        <v>770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2319310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2711368</v>
      </c>
      <c r="O15" s="41">
        <f t="shared" si="2"/>
        <v>826.8886855748704</v>
      </c>
      <c r="P15" s="10"/>
    </row>
    <row r="16" spans="1:16" ht="15">
      <c r="A16" s="12"/>
      <c r="B16" s="42">
        <v>533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1185538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1185538</v>
      </c>
      <c r="O16" s="44">
        <f t="shared" si="2"/>
        <v>361.5547422994816</v>
      </c>
      <c r="P16" s="9"/>
    </row>
    <row r="17" spans="1:16" ht="15">
      <c r="A17" s="12"/>
      <c r="B17" s="42">
        <v>534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122981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122981</v>
      </c>
      <c r="O17" s="44">
        <f t="shared" si="2"/>
        <v>37.50564196401342</v>
      </c>
      <c r="P17" s="9"/>
    </row>
    <row r="18" spans="1:16" ht="15">
      <c r="A18" s="12"/>
      <c r="B18" s="42">
        <v>535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1010791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1010791</v>
      </c>
      <c r="O18" s="44">
        <f t="shared" si="2"/>
        <v>308.26197011283926</v>
      </c>
      <c r="P18" s="9"/>
    </row>
    <row r="19" spans="1:16" ht="15">
      <c r="A19" s="12"/>
      <c r="B19" s="42">
        <v>538</v>
      </c>
      <c r="C19" s="19" t="s">
        <v>35</v>
      </c>
      <c r="D19" s="43">
        <v>8311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8311</v>
      </c>
      <c r="O19" s="44">
        <f t="shared" si="2"/>
        <v>2.534614211649893</v>
      </c>
      <c r="P19" s="9"/>
    </row>
    <row r="20" spans="1:16" ht="15">
      <c r="A20" s="12"/>
      <c r="B20" s="42">
        <v>539</v>
      </c>
      <c r="C20" s="19" t="s">
        <v>36</v>
      </c>
      <c r="D20" s="43">
        <v>382977</v>
      </c>
      <c r="E20" s="43">
        <v>770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383747</v>
      </c>
      <c r="O20" s="44">
        <f t="shared" si="2"/>
        <v>117.03171698688625</v>
      </c>
      <c r="P20" s="9"/>
    </row>
    <row r="21" spans="1:16" ht="15.75">
      <c r="A21" s="26" t="s">
        <v>37</v>
      </c>
      <c r="B21" s="27"/>
      <c r="C21" s="28"/>
      <c r="D21" s="29">
        <f aca="true" t="shared" si="5" ref="D21:M21">SUM(D22:D22)</f>
        <v>181305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181305</v>
      </c>
      <c r="O21" s="41">
        <f t="shared" si="2"/>
        <v>55.29277218664227</v>
      </c>
      <c r="P21" s="10"/>
    </row>
    <row r="22" spans="1:16" ht="15">
      <c r="A22" s="12"/>
      <c r="B22" s="42">
        <v>541</v>
      </c>
      <c r="C22" s="19" t="s">
        <v>38</v>
      </c>
      <c r="D22" s="43">
        <v>181305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181305</v>
      </c>
      <c r="O22" s="44">
        <f t="shared" si="2"/>
        <v>55.29277218664227</v>
      </c>
      <c r="P22" s="9"/>
    </row>
    <row r="23" spans="1:16" ht="15.75">
      <c r="A23" s="26" t="s">
        <v>40</v>
      </c>
      <c r="B23" s="27"/>
      <c r="C23" s="28"/>
      <c r="D23" s="29">
        <f aca="true" t="shared" si="6" ref="D23:M23">SUM(D24:D24)</f>
        <v>13547</v>
      </c>
      <c r="E23" s="29">
        <f t="shared" si="6"/>
        <v>769412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1490835</v>
      </c>
      <c r="N23" s="29">
        <f t="shared" si="1"/>
        <v>2273794</v>
      </c>
      <c r="O23" s="41">
        <f t="shared" si="2"/>
        <v>693.4412930771576</v>
      </c>
      <c r="P23" s="9"/>
    </row>
    <row r="24" spans="1:16" ht="15">
      <c r="A24" s="12"/>
      <c r="B24" s="42">
        <v>572</v>
      </c>
      <c r="C24" s="19" t="s">
        <v>41</v>
      </c>
      <c r="D24" s="43">
        <v>13547</v>
      </c>
      <c r="E24" s="43">
        <v>769412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1490835</v>
      </c>
      <c r="N24" s="43">
        <f t="shared" si="1"/>
        <v>2273794</v>
      </c>
      <c r="O24" s="44">
        <f t="shared" si="2"/>
        <v>693.4412930771576</v>
      </c>
      <c r="P24" s="9"/>
    </row>
    <row r="25" spans="1:16" ht="15.75">
      <c r="A25" s="26" t="s">
        <v>44</v>
      </c>
      <c r="B25" s="27"/>
      <c r="C25" s="28"/>
      <c r="D25" s="29">
        <f aca="true" t="shared" si="7" ref="D25:M25">SUM(D26:D28)</f>
        <v>892929</v>
      </c>
      <c r="E25" s="29">
        <f t="shared" si="7"/>
        <v>412337</v>
      </c>
      <c r="F25" s="29">
        <f t="shared" si="7"/>
        <v>0</v>
      </c>
      <c r="G25" s="29">
        <f t="shared" si="7"/>
        <v>222872</v>
      </c>
      <c r="H25" s="29">
        <f t="shared" si="7"/>
        <v>0</v>
      </c>
      <c r="I25" s="29">
        <f t="shared" si="7"/>
        <v>30170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1558308</v>
      </c>
      <c r="O25" s="41">
        <f t="shared" si="2"/>
        <v>475.2387923147301</v>
      </c>
      <c r="P25" s="9"/>
    </row>
    <row r="26" spans="1:16" ht="15">
      <c r="A26" s="12"/>
      <c r="B26" s="42">
        <v>581</v>
      </c>
      <c r="C26" s="19" t="s">
        <v>43</v>
      </c>
      <c r="D26" s="43">
        <v>679237</v>
      </c>
      <c r="E26" s="43">
        <v>412337</v>
      </c>
      <c r="F26" s="43">
        <v>0</v>
      </c>
      <c r="G26" s="43">
        <v>0</v>
      </c>
      <c r="H26" s="43">
        <v>0</v>
      </c>
      <c r="I26" s="43">
        <v>30170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1121744</v>
      </c>
      <c r="O26" s="44">
        <f t="shared" si="2"/>
        <v>342.0994205550473</v>
      </c>
      <c r="P26" s="9"/>
    </row>
    <row r="27" spans="1:16" ht="15">
      <c r="A27" s="12"/>
      <c r="B27" s="42">
        <v>590</v>
      </c>
      <c r="C27" s="19" t="s">
        <v>58</v>
      </c>
      <c r="D27" s="43">
        <v>130138</v>
      </c>
      <c r="E27" s="43">
        <v>0</v>
      </c>
      <c r="F27" s="43">
        <v>0</v>
      </c>
      <c r="G27" s="43">
        <v>60000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190138</v>
      </c>
      <c r="O27" s="44">
        <f t="shared" si="2"/>
        <v>57.9865812747789</v>
      </c>
      <c r="P27" s="9"/>
    </row>
    <row r="28" spans="1:16" ht="15.75" thickBot="1">
      <c r="A28" s="12"/>
      <c r="B28" s="42">
        <v>591</v>
      </c>
      <c r="C28" s="19" t="s">
        <v>59</v>
      </c>
      <c r="D28" s="43">
        <v>83554</v>
      </c>
      <c r="E28" s="43">
        <v>0</v>
      </c>
      <c r="F28" s="43">
        <v>0</v>
      </c>
      <c r="G28" s="43">
        <v>162872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246426</v>
      </c>
      <c r="O28" s="44">
        <f t="shared" si="2"/>
        <v>75.15279048490393</v>
      </c>
      <c r="P28" s="9"/>
    </row>
    <row r="29" spans="1:119" ht="16.5" thickBot="1">
      <c r="A29" s="13" t="s">
        <v>10</v>
      </c>
      <c r="B29" s="21"/>
      <c r="C29" s="20"/>
      <c r="D29" s="14">
        <f>SUM(D5,D11,D15,D21,D23,D25)</f>
        <v>5520752</v>
      </c>
      <c r="E29" s="14">
        <f aca="true" t="shared" si="8" ref="E29:M29">SUM(E5,E11,E15,E21,E23,E25)</f>
        <v>1185529</v>
      </c>
      <c r="F29" s="14">
        <f t="shared" si="8"/>
        <v>0</v>
      </c>
      <c r="G29" s="14">
        <f t="shared" si="8"/>
        <v>742138</v>
      </c>
      <c r="H29" s="14">
        <f t="shared" si="8"/>
        <v>0</v>
      </c>
      <c r="I29" s="14">
        <f t="shared" si="8"/>
        <v>2349480</v>
      </c>
      <c r="J29" s="14">
        <f t="shared" si="8"/>
        <v>0</v>
      </c>
      <c r="K29" s="14">
        <f t="shared" si="8"/>
        <v>37737</v>
      </c>
      <c r="L29" s="14">
        <f t="shared" si="8"/>
        <v>0</v>
      </c>
      <c r="M29" s="14">
        <f t="shared" si="8"/>
        <v>1490835</v>
      </c>
      <c r="N29" s="14">
        <f t="shared" si="1"/>
        <v>11326471</v>
      </c>
      <c r="O29" s="35">
        <f t="shared" si="2"/>
        <v>3454.2455016773406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73</v>
      </c>
      <c r="M31" s="90"/>
      <c r="N31" s="90"/>
      <c r="O31" s="39">
        <v>3279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1591753</v>
      </c>
      <c r="E5" s="24">
        <f t="shared" si="0"/>
        <v>0</v>
      </c>
      <c r="F5" s="24">
        <f t="shared" si="0"/>
        <v>485030</v>
      </c>
      <c r="G5" s="24">
        <f t="shared" si="0"/>
        <v>0</v>
      </c>
      <c r="H5" s="24">
        <f t="shared" si="0"/>
        <v>0</v>
      </c>
      <c r="I5" s="24">
        <f t="shared" si="0"/>
        <v>9860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2086643</v>
      </c>
      <c r="O5" s="30">
        <f aca="true" t="shared" si="1" ref="O5:O29">(N5/O$31)</f>
        <v>651.0586583463338</v>
      </c>
      <c r="P5" s="6"/>
    </row>
    <row r="6" spans="1:16" ht="15">
      <c r="A6" s="12"/>
      <c r="B6" s="42">
        <v>511</v>
      </c>
      <c r="C6" s="19" t="s">
        <v>19</v>
      </c>
      <c r="D6" s="43">
        <v>137466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137466</v>
      </c>
      <c r="O6" s="44">
        <f t="shared" si="1"/>
        <v>42.89110764430577</v>
      </c>
      <c r="P6" s="9"/>
    </row>
    <row r="7" spans="1:16" ht="15">
      <c r="A7" s="12"/>
      <c r="B7" s="42">
        <v>513</v>
      </c>
      <c r="C7" s="19" t="s">
        <v>21</v>
      </c>
      <c r="D7" s="43">
        <v>682324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682324</v>
      </c>
      <c r="O7" s="44">
        <f t="shared" si="1"/>
        <v>212.89360374414977</v>
      </c>
      <c r="P7" s="9"/>
    </row>
    <row r="8" spans="1:16" ht="15">
      <c r="A8" s="12"/>
      <c r="B8" s="42">
        <v>514</v>
      </c>
      <c r="C8" s="19" t="s">
        <v>22</v>
      </c>
      <c r="D8" s="43">
        <v>128621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128621</v>
      </c>
      <c r="O8" s="44">
        <f t="shared" si="1"/>
        <v>40.13135725429017</v>
      </c>
      <c r="P8" s="9"/>
    </row>
    <row r="9" spans="1:16" ht="15">
      <c r="A9" s="12"/>
      <c r="B9" s="42">
        <v>515</v>
      </c>
      <c r="C9" s="19" t="s">
        <v>23</v>
      </c>
      <c r="D9" s="43">
        <v>290969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290969</v>
      </c>
      <c r="O9" s="44">
        <f t="shared" si="1"/>
        <v>90.78595943837753</v>
      </c>
      <c r="P9" s="9"/>
    </row>
    <row r="10" spans="1:16" ht="15">
      <c r="A10" s="12"/>
      <c r="B10" s="42">
        <v>516</v>
      </c>
      <c r="C10" s="19" t="s">
        <v>75</v>
      </c>
      <c r="D10" s="43">
        <v>349195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349195</v>
      </c>
      <c r="O10" s="44">
        <f t="shared" si="1"/>
        <v>108.95319812792512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485030</v>
      </c>
      <c r="G11" s="43">
        <v>0</v>
      </c>
      <c r="H11" s="43">
        <v>0</v>
      </c>
      <c r="I11" s="43">
        <v>9860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494890</v>
      </c>
      <c r="O11" s="44">
        <f t="shared" si="1"/>
        <v>154.41185647425897</v>
      </c>
      <c r="P11" s="9"/>
    </row>
    <row r="12" spans="1:16" ht="15">
      <c r="A12" s="12"/>
      <c r="B12" s="42">
        <v>519</v>
      </c>
      <c r="C12" s="19" t="s">
        <v>70</v>
      </c>
      <c r="D12" s="43">
        <v>3178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3178</v>
      </c>
      <c r="O12" s="44">
        <f t="shared" si="1"/>
        <v>0.9915756630265211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SUM(D14:D17)</f>
        <v>3495780</v>
      </c>
      <c r="E13" s="29">
        <f t="shared" si="3"/>
        <v>600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3496380</v>
      </c>
      <c r="O13" s="41">
        <f t="shared" si="1"/>
        <v>1090.9141965678627</v>
      </c>
      <c r="P13" s="10"/>
    </row>
    <row r="14" spans="1:16" ht="15">
      <c r="A14" s="12"/>
      <c r="B14" s="42">
        <v>521</v>
      </c>
      <c r="C14" s="19" t="s">
        <v>28</v>
      </c>
      <c r="D14" s="43">
        <v>1431175</v>
      </c>
      <c r="E14" s="43">
        <v>600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1431775</v>
      </c>
      <c r="O14" s="44">
        <f t="shared" si="1"/>
        <v>446.73166926677067</v>
      </c>
      <c r="P14" s="9"/>
    </row>
    <row r="15" spans="1:16" ht="15">
      <c r="A15" s="12"/>
      <c r="B15" s="42">
        <v>522</v>
      </c>
      <c r="C15" s="19" t="s">
        <v>29</v>
      </c>
      <c r="D15" s="43">
        <v>1402653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1402653</v>
      </c>
      <c r="O15" s="44">
        <f t="shared" si="1"/>
        <v>437.64524180967237</v>
      </c>
      <c r="P15" s="9"/>
    </row>
    <row r="16" spans="1:16" ht="15">
      <c r="A16" s="12"/>
      <c r="B16" s="42">
        <v>524</v>
      </c>
      <c r="C16" s="19" t="s">
        <v>30</v>
      </c>
      <c r="D16" s="43">
        <v>600728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600728</v>
      </c>
      <c r="O16" s="44">
        <f t="shared" si="1"/>
        <v>187.43463338533542</v>
      </c>
      <c r="P16" s="9"/>
    </row>
    <row r="17" spans="1:16" ht="15">
      <c r="A17" s="12"/>
      <c r="B17" s="42">
        <v>525</v>
      </c>
      <c r="C17" s="19" t="s">
        <v>78</v>
      </c>
      <c r="D17" s="43">
        <v>61224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61224</v>
      </c>
      <c r="O17" s="44">
        <f t="shared" si="1"/>
        <v>19.102652106084243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515192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2709505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3224697</v>
      </c>
      <c r="O18" s="41">
        <f t="shared" si="1"/>
        <v>1006.1457098283931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1645659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1645659</v>
      </c>
      <c r="O19" s="44">
        <f t="shared" si="1"/>
        <v>513.4661466458658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1063846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1063846</v>
      </c>
      <c r="O20" s="44">
        <f t="shared" si="1"/>
        <v>331.9332293291732</v>
      </c>
      <c r="P20" s="9"/>
    </row>
    <row r="21" spans="1:16" ht="15">
      <c r="A21" s="12"/>
      <c r="B21" s="42">
        <v>538</v>
      </c>
      <c r="C21" s="19" t="s">
        <v>63</v>
      </c>
      <c r="D21" s="43">
        <v>7185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7185</v>
      </c>
      <c r="O21" s="44">
        <f t="shared" si="1"/>
        <v>2.2418096723868954</v>
      </c>
      <c r="P21" s="9"/>
    </row>
    <row r="22" spans="1:16" ht="15">
      <c r="A22" s="12"/>
      <c r="B22" s="42">
        <v>539</v>
      </c>
      <c r="C22" s="19" t="s">
        <v>36</v>
      </c>
      <c r="D22" s="43">
        <v>508007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508007</v>
      </c>
      <c r="O22" s="44">
        <f t="shared" si="1"/>
        <v>158.50452418096725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SUM(D24:D24)</f>
        <v>39357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39357</v>
      </c>
      <c r="O23" s="41">
        <f t="shared" si="1"/>
        <v>12.2798751950078</v>
      </c>
      <c r="P23" s="10"/>
    </row>
    <row r="24" spans="1:16" ht="15">
      <c r="A24" s="12"/>
      <c r="B24" s="42">
        <v>541</v>
      </c>
      <c r="C24" s="19" t="s">
        <v>64</v>
      </c>
      <c r="D24" s="43">
        <v>39357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39357</v>
      </c>
      <c r="O24" s="44">
        <f t="shared" si="1"/>
        <v>12.2798751950078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363980</v>
      </c>
      <c r="E25" s="29">
        <f t="shared" si="7"/>
        <v>826160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1489796</v>
      </c>
      <c r="N25" s="29">
        <f t="shared" si="4"/>
        <v>2679936</v>
      </c>
      <c r="O25" s="41">
        <f t="shared" si="1"/>
        <v>836.1734789391576</v>
      </c>
      <c r="P25" s="9"/>
    </row>
    <row r="26" spans="1:16" ht="15">
      <c r="A26" s="12"/>
      <c r="B26" s="42">
        <v>572</v>
      </c>
      <c r="C26" s="19" t="s">
        <v>65</v>
      </c>
      <c r="D26" s="43">
        <v>363980</v>
      </c>
      <c r="E26" s="43">
        <v>826160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1489796</v>
      </c>
      <c r="N26" s="43">
        <f t="shared" si="4"/>
        <v>2679936</v>
      </c>
      <c r="O26" s="44">
        <f t="shared" si="1"/>
        <v>836.1734789391576</v>
      </c>
      <c r="P26" s="9"/>
    </row>
    <row r="27" spans="1:16" ht="15.75">
      <c r="A27" s="26" t="s">
        <v>66</v>
      </c>
      <c r="B27" s="27"/>
      <c r="C27" s="28"/>
      <c r="D27" s="29">
        <f aca="true" t="shared" si="8" ref="D27:M27">SUM(D28:D28)</f>
        <v>206684</v>
      </c>
      <c r="E27" s="29">
        <f t="shared" si="8"/>
        <v>374937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92567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674188</v>
      </c>
      <c r="O27" s="41">
        <f t="shared" si="1"/>
        <v>210.35507020280812</v>
      </c>
      <c r="P27" s="9"/>
    </row>
    <row r="28" spans="1:16" ht="15.75" thickBot="1">
      <c r="A28" s="12"/>
      <c r="B28" s="42">
        <v>581</v>
      </c>
      <c r="C28" s="19" t="s">
        <v>67</v>
      </c>
      <c r="D28" s="43">
        <v>206684</v>
      </c>
      <c r="E28" s="43">
        <v>374937</v>
      </c>
      <c r="F28" s="43">
        <v>0</v>
      </c>
      <c r="G28" s="43">
        <v>0</v>
      </c>
      <c r="H28" s="43">
        <v>0</v>
      </c>
      <c r="I28" s="43">
        <v>92567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674188</v>
      </c>
      <c r="O28" s="44">
        <f t="shared" si="1"/>
        <v>210.35507020280812</v>
      </c>
      <c r="P28" s="9"/>
    </row>
    <row r="29" spans="1:119" ht="16.5" thickBot="1">
      <c r="A29" s="13" t="s">
        <v>10</v>
      </c>
      <c r="B29" s="21"/>
      <c r="C29" s="20"/>
      <c r="D29" s="14">
        <f>SUM(D5,D13,D18,D23,D25,D27)</f>
        <v>6212746</v>
      </c>
      <c r="E29" s="14">
        <f aca="true" t="shared" si="9" ref="E29:M29">SUM(E5,E13,E18,E23,E25,E27)</f>
        <v>1201697</v>
      </c>
      <c r="F29" s="14">
        <f t="shared" si="9"/>
        <v>485030</v>
      </c>
      <c r="G29" s="14">
        <f t="shared" si="9"/>
        <v>0</v>
      </c>
      <c r="H29" s="14">
        <f t="shared" si="9"/>
        <v>0</v>
      </c>
      <c r="I29" s="14">
        <f t="shared" si="9"/>
        <v>2811932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1489796</v>
      </c>
      <c r="N29" s="14">
        <f t="shared" si="4"/>
        <v>12201201</v>
      </c>
      <c r="O29" s="35">
        <f t="shared" si="1"/>
        <v>3806.926989079563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86</v>
      </c>
      <c r="M31" s="90"/>
      <c r="N31" s="90"/>
      <c r="O31" s="39">
        <v>3205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1778376</v>
      </c>
      <c r="E5" s="24">
        <f t="shared" si="0"/>
        <v>0</v>
      </c>
      <c r="F5" s="24">
        <f t="shared" si="0"/>
        <v>485224</v>
      </c>
      <c r="G5" s="24">
        <f t="shared" si="0"/>
        <v>0</v>
      </c>
      <c r="H5" s="24">
        <f t="shared" si="0"/>
        <v>0</v>
      </c>
      <c r="I5" s="24">
        <f t="shared" si="0"/>
        <v>10447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2274047</v>
      </c>
      <c r="O5" s="30">
        <f aca="true" t="shared" si="2" ref="O5:O30">(N5/O$32)</f>
        <v>721.6905744208187</v>
      </c>
      <c r="P5" s="6"/>
    </row>
    <row r="6" spans="1:16" ht="15">
      <c r="A6" s="12"/>
      <c r="B6" s="42">
        <v>511</v>
      </c>
      <c r="C6" s="19" t="s">
        <v>19</v>
      </c>
      <c r="D6" s="43">
        <v>137409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137409</v>
      </c>
      <c r="O6" s="44">
        <f t="shared" si="2"/>
        <v>43.60806093303713</v>
      </c>
      <c r="P6" s="9"/>
    </row>
    <row r="7" spans="1:16" ht="15">
      <c r="A7" s="12"/>
      <c r="B7" s="42">
        <v>512</v>
      </c>
      <c r="C7" s="19" t="s">
        <v>20</v>
      </c>
      <c r="D7" s="43">
        <v>592505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592505</v>
      </c>
      <c r="O7" s="44">
        <f t="shared" si="2"/>
        <v>188.03713106950175</v>
      </c>
      <c r="P7" s="9"/>
    </row>
    <row r="8" spans="1:16" ht="15">
      <c r="A8" s="12"/>
      <c r="B8" s="42">
        <v>514</v>
      </c>
      <c r="C8" s="19" t="s">
        <v>22</v>
      </c>
      <c r="D8" s="43">
        <v>394233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394233</v>
      </c>
      <c r="O8" s="44">
        <f t="shared" si="2"/>
        <v>125.11361472548397</v>
      </c>
      <c r="P8" s="9"/>
    </row>
    <row r="9" spans="1:16" ht="15">
      <c r="A9" s="12"/>
      <c r="B9" s="42">
        <v>515</v>
      </c>
      <c r="C9" s="19" t="s">
        <v>23</v>
      </c>
      <c r="D9" s="43">
        <v>312733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312733</v>
      </c>
      <c r="O9" s="44">
        <f t="shared" si="2"/>
        <v>99.24880990161853</v>
      </c>
      <c r="P9" s="9"/>
    </row>
    <row r="10" spans="1:16" ht="15">
      <c r="A10" s="12"/>
      <c r="B10" s="42">
        <v>516</v>
      </c>
      <c r="C10" s="19" t="s">
        <v>75</v>
      </c>
      <c r="D10" s="43">
        <v>341496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341496</v>
      </c>
      <c r="O10" s="44">
        <f t="shared" si="2"/>
        <v>108.3770231672485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485224</v>
      </c>
      <c r="G11" s="43">
        <v>0</v>
      </c>
      <c r="H11" s="43">
        <v>0</v>
      </c>
      <c r="I11" s="43">
        <v>10447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495671</v>
      </c>
      <c r="O11" s="44">
        <f t="shared" si="2"/>
        <v>157.30593462392892</v>
      </c>
      <c r="P11" s="9"/>
    </row>
    <row r="12" spans="1:16" ht="15.75">
      <c r="A12" s="26" t="s">
        <v>27</v>
      </c>
      <c r="B12" s="27"/>
      <c r="C12" s="28"/>
      <c r="D12" s="29">
        <f aca="true" t="shared" si="3" ref="D12:M12">SUM(D13:D17)</f>
        <v>3240138</v>
      </c>
      <c r="E12" s="29">
        <f t="shared" si="3"/>
        <v>1592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3241730</v>
      </c>
      <c r="O12" s="41">
        <f t="shared" si="2"/>
        <v>1028.7940336401143</v>
      </c>
      <c r="P12" s="10"/>
    </row>
    <row r="13" spans="1:16" ht="15">
      <c r="A13" s="12"/>
      <c r="B13" s="42">
        <v>521</v>
      </c>
      <c r="C13" s="19" t="s">
        <v>28</v>
      </c>
      <c r="D13" s="43">
        <v>1496018</v>
      </c>
      <c r="E13" s="43">
        <v>1592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1497610</v>
      </c>
      <c r="O13" s="44">
        <f t="shared" si="2"/>
        <v>475.280863218026</v>
      </c>
      <c r="P13" s="9"/>
    </row>
    <row r="14" spans="1:16" ht="15">
      <c r="A14" s="12"/>
      <c r="B14" s="42">
        <v>522</v>
      </c>
      <c r="C14" s="19" t="s">
        <v>29</v>
      </c>
      <c r="D14" s="43">
        <v>1210008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1210008</v>
      </c>
      <c r="O14" s="44">
        <f t="shared" si="2"/>
        <v>384.0076166296414</v>
      </c>
      <c r="P14" s="9"/>
    </row>
    <row r="15" spans="1:16" ht="15">
      <c r="A15" s="12"/>
      <c r="B15" s="42">
        <v>524</v>
      </c>
      <c r="C15" s="19" t="s">
        <v>30</v>
      </c>
      <c r="D15" s="43">
        <v>530057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530057</v>
      </c>
      <c r="O15" s="44">
        <f t="shared" si="2"/>
        <v>168.21866074262138</v>
      </c>
      <c r="P15" s="9"/>
    </row>
    <row r="16" spans="1:16" ht="15">
      <c r="A16" s="12"/>
      <c r="B16" s="42">
        <v>525</v>
      </c>
      <c r="C16" s="19" t="s">
        <v>78</v>
      </c>
      <c r="D16" s="43">
        <v>3518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3518</v>
      </c>
      <c r="O16" s="44">
        <f t="shared" si="2"/>
        <v>1.1164709615994923</v>
      </c>
      <c r="P16" s="9"/>
    </row>
    <row r="17" spans="1:16" ht="15">
      <c r="A17" s="12"/>
      <c r="B17" s="42">
        <v>526</v>
      </c>
      <c r="C17" s="19" t="s">
        <v>83</v>
      </c>
      <c r="D17" s="43">
        <v>537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537</v>
      </c>
      <c r="O17" s="44">
        <f t="shared" si="2"/>
        <v>0.17042208822596</v>
      </c>
      <c r="P17" s="9"/>
    </row>
    <row r="18" spans="1:16" ht="15.75">
      <c r="A18" s="26" t="s">
        <v>31</v>
      </c>
      <c r="B18" s="27"/>
      <c r="C18" s="28"/>
      <c r="D18" s="29">
        <f aca="true" t="shared" si="4" ref="D18:M18">SUM(D19:D23)</f>
        <v>372365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2696618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3068983</v>
      </c>
      <c r="O18" s="41">
        <f t="shared" si="2"/>
        <v>973.9711202792764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1522316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1522316</v>
      </c>
      <c r="O19" s="44">
        <f t="shared" si="2"/>
        <v>483.12154871469374</v>
      </c>
      <c r="P19" s="9"/>
    </row>
    <row r="20" spans="1:16" ht="15">
      <c r="A20" s="12"/>
      <c r="B20" s="42">
        <v>534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162537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162537</v>
      </c>
      <c r="O20" s="44">
        <f t="shared" si="2"/>
        <v>51.58267216756585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1011765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1011765</v>
      </c>
      <c r="O21" s="44">
        <f t="shared" si="2"/>
        <v>321.09330371310693</v>
      </c>
      <c r="P21" s="9"/>
    </row>
    <row r="22" spans="1:16" ht="15">
      <c r="A22" s="12"/>
      <c r="B22" s="42">
        <v>538</v>
      </c>
      <c r="C22" s="19" t="s">
        <v>63</v>
      </c>
      <c r="D22" s="43">
        <v>6019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6019</v>
      </c>
      <c r="O22" s="44">
        <f t="shared" si="2"/>
        <v>1.9101872421453507</v>
      </c>
      <c r="P22" s="9"/>
    </row>
    <row r="23" spans="1:16" ht="15">
      <c r="A23" s="12"/>
      <c r="B23" s="42">
        <v>539</v>
      </c>
      <c r="C23" s="19" t="s">
        <v>36</v>
      </c>
      <c r="D23" s="43">
        <v>366346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366346</v>
      </c>
      <c r="O23" s="44">
        <f t="shared" si="2"/>
        <v>116.26340844176453</v>
      </c>
      <c r="P23" s="9"/>
    </row>
    <row r="24" spans="1:16" ht="15.75">
      <c r="A24" s="26" t="s">
        <v>37</v>
      </c>
      <c r="B24" s="27"/>
      <c r="C24" s="28"/>
      <c r="D24" s="29">
        <f aca="true" t="shared" si="5" ref="D24:M24">SUM(D25:D25)</f>
        <v>105376</v>
      </c>
      <c r="E24" s="29">
        <f t="shared" si="5"/>
        <v>8304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1"/>
        <v>113680</v>
      </c>
      <c r="O24" s="41">
        <f t="shared" si="2"/>
        <v>36.0774357346874</v>
      </c>
      <c r="P24" s="10"/>
    </row>
    <row r="25" spans="1:16" ht="15">
      <c r="A25" s="12"/>
      <c r="B25" s="42">
        <v>541</v>
      </c>
      <c r="C25" s="19" t="s">
        <v>64</v>
      </c>
      <c r="D25" s="43">
        <v>105376</v>
      </c>
      <c r="E25" s="43">
        <v>8304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113680</v>
      </c>
      <c r="O25" s="44">
        <f t="shared" si="2"/>
        <v>36.0774357346874</v>
      </c>
      <c r="P25" s="9"/>
    </row>
    <row r="26" spans="1:16" ht="15.75">
      <c r="A26" s="26" t="s">
        <v>40</v>
      </c>
      <c r="B26" s="27"/>
      <c r="C26" s="28"/>
      <c r="D26" s="29">
        <f aca="true" t="shared" si="6" ref="D26:M26">SUM(D27:D27)</f>
        <v>404916</v>
      </c>
      <c r="E26" s="29">
        <f t="shared" si="6"/>
        <v>481249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1725318</v>
      </c>
      <c r="N26" s="29">
        <f t="shared" si="1"/>
        <v>2611483</v>
      </c>
      <c r="O26" s="41">
        <f t="shared" si="2"/>
        <v>828.7791177403999</v>
      </c>
      <c r="P26" s="9"/>
    </row>
    <row r="27" spans="1:16" ht="15">
      <c r="A27" s="12"/>
      <c r="B27" s="42">
        <v>572</v>
      </c>
      <c r="C27" s="19" t="s">
        <v>65</v>
      </c>
      <c r="D27" s="43">
        <v>404916</v>
      </c>
      <c r="E27" s="43">
        <v>481249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1725318</v>
      </c>
      <c r="N27" s="43">
        <f t="shared" si="1"/>
        <v>2611483</v>
      </c>
      <c r="O27" s="44">
        <f t="shared" si="2"/>
        <v>828.7791177403999</v>
      </c>
      <c r="P27" s="9"/>
    </row>
    <row r="28" spans="1:16" ht="15.75">
      <c r="A28" s="26" t="s">
        <v>66</v>
      </c>
      <c r="B28" s="27"/>
      <c r="C28" s="28"/>
      <c r="D28" s="29">
        <f aca="true" t="shared" si="7" ref="D28:M28">SUM(D29:D29)</f>
        <v>281793</v>
      </c>
      <c r="E28" s="29">
        <f t="shared" si="7"/>
        <v>798285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86271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1166349</v>
      </c>
      <c r="O28" s="41">
        <f t="shared" si="2"/>
        <v>370.1520152332593</v>
      </c>
      <c r="P28" s="9"/>
    </row>
    <row r="29" spans="1:16" ht="15.75" thickBot="1">
      <c r="A29" s="12"/>
      <c r="B29" s="42">
        <v>581</v>
      </c>
      <c r="C29" s="19" t="s">
        <v>67</v>
      </c>
      <c r="D29" s="43">
        <v>281793</v>
      </c>
      <c r="E29" s="43">
        <v>798285</v>
      </c>
      <c r="F29" s="43">
        <v>0</v>
      </c>
      <c r="G29" s="43">
        <v>0</v>
      </c>
      <c r="H29" s="43">
        <v>0</v>
      </c>
      <c r="I29" s="43">
        <v>86271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1166349</v>
      </c>
      <c r="O29" s="44">
        <f t="shared" si="2"/>
        <v>370.1520152332593</v>
      </c>
      <c r="P29" s="9"/>
    </row>
    <row r="30" spans="1:119" ht="16.5" thickBot="1">
      <c r="A30" s="13" t="s">
        <v>10</v>
      </c>
      <c r="B30" s="21"/>
      <c r="C30" s="20"/>
      <c r="D30" s="14">
        <f>SUM(D5,D12,D18,D24,D26,D28)</f>
        <v>6182964</v>
      </c>
      <c r="E30" s="14">
        <f aca="true" t="shared" si="8" ref="E30:M30">SUM(E5,E12,E18,E24,E26,E28)</f>
        <v>1289430</v>
      </c>
      <c r="F30" s="14">
        <f t="shared" si="8"/>
        <v>485224</v>
      </c>
      <c r="G30" s="14">
        <f t="shared" si="8"/>
        <v>0</v>
      </c>
      <c r="H30" s="14">
        <f t="shared" si="8"/>
        <v>0</v>
      </c>
      <c r="I30" s="14">
        <f t="shared" si="8"/>
        <v>2793336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1725318</v>
      </c>
      <c r="N30" s="14">
        <f t="shared" si="1"/>
        <v>12476272</v>
      </c>
      <c r="O30" s="35">
        <f t="shared" si="2"/>
        <v>3959.464297048556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84</v>
      </c>
      <c r="M32" s="90"/>
      <c r="N32" s="90"/>
      <c r="O32" s="39">
        <v>3151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2255414</v>
      </c>
      <c r="E5" s="24">
        <f t="shared" si="0"/>
        <v>0</v>
      </c>
      <c r="F5" s="24">
        <f t="shared" si="0"/>
        <v>485006</v>
      </c>
      <c r="G5" s="24">
        <f t="shared" si="0"/>
        <v>0</v>
      </c>
      <c r="H5" s="24">
        <f t="shared" si="0"/>
        <v>0</v>
      </c>
      <c r="I5" s="24">
        <f t="shared" si="0"/>
        <v>15202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2755622</v>
      </c>
      <c r="O5" s="30">
        <f aca="true" t="shared" si="1" ref="O5:O30">(N5/O$32)</f>
        <v>885.7672774027644</v>
      </c>
      <c r="P5" s="6"/>
    </row>
    <row r="6" spans="1:16" ht="15">
      <c r="A6" s="12"/>
      <c r="B6" s="42">
        <v>511</v>
      </c>
      <c r="C6" s="19" t="s">
        <v>19</v>
      </c>
      <c r="D6" s="43">
        <v>138199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138199</v>
      </c>
      <c r="O6" s="44">
        <f t="shared" si="1"/>
        <v>44.42269366763099</v>
      </c>
      <c r="P6" s="9"/>
    </row>
    <row r="7" spans="1:16" ht="15">
      <c r="A7" s="12"/>
      <c r="B7" s="42">
        <v>512</v>
      </c>
      <c r="C7" s="19" t="s">
        <v>20</v>
      </c>
      <c r="D7" s="43">
        <v>510101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510101</v>
      </c>
      <c r="O7" s="44">
        <f t="shared" si="1"/>
        <v>163.96689167470268</v>
      </c>
      <c r="P7" s="9"/>
    </row>
    <row r="8" spans="1:16" ht="15">
      <c r="A8" s="12"/>
      <c r="B8" s="42">
        <v>513</v>
      </c>
      <c r="C8" s="19" t="s">
        <v>21</v>
      </c>
      <c r="D8" s="43">
        <v>39427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39427</v>
      </c>
      <c r="O8" s="44">
        <f t="shared" si="1"/>
        <v>12.673416907746706</v>
      </c>
      <c r="P8" s="9"/>
    </row>
    <row r="9" spans="1:16" ht="15">
      <c r="A9" s="12"/>
      <c r="B9" s="42">
        <v>514</v>
      </c>
      <c r="C9" s="19" t="s">
        <v>22</v>
      </c>
      <c r="D9" s="43">
        <v>873202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873202</v>
      </c>
      <c r="O9" s="44">
        <f t="shared" si="1"/>
        <v>280.6820957891353</v>
      </c>
      <c r="P9" s="9"/>
    </row>
    <row r="10" spans="1:16" ht="15">
      <c r="A10" s="12"/>
      <c r="B10" s="42">
        <v>515</v>
      </c>
      <c r="C10" s="19" t="s">
        <v>23</v>
      </c>
      <c r="D10" s="43">
        <v>297669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297669</v>
      </c>
      <c r="O10" s="44">
        <f t="shared" si="1"/>
        <v>95.68273866923819</v>
      </c>
      <c r="P10" s="9"/>
    </row>
    <row r="11" spans="1:16" ht="15">
      <c r="A11" s="12"/>
      <c r="B11" s="42">
        <v>516</v>
      </c>
      <c r="C11" s="19" t="s">
        <v>75</v>
      </c>
      <c r="D11" s="43">
        <v>396816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396816</v>
      </c>
      <c r="O11" s="44">
        <f t="shared" si="1"/>
        <v>127.55255544840887</v>
      </c>
      <c r="P11" s="9"/>
    </row>
    <row r="12" spans="1:16" ht="15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485006</v>
      </c>
      <c r="G12" s="43">
        <v>0</v>
      </c>
      <c r="H12" s="43">
        <v>0</v>
      </c>
      <c r="I12" s="43">
        <v>15202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500208</v>
      </c>
      <c r="O12" s="44">
        <f t="shared" si="1"/>
        <v>160.78688524590163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SUM(D14:D17)</f>
        <v>3235515</v>
      </c>
      <c r="E13" s="29">
        <f t="shared" si="3"/>
        <v>2409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3237924</v>
      </c>
      <c r="O13" s="41">
        <f t="shared" si="1"/>
        <v>1040.7984570877531</v>
      </c>
      <c r="P13" s="10"/>
    </row>
    <row r="14" spans="1:16" ht="15">
      <c r="A14" s="12"/>
      <c r="B14" s="42">
        <v>521</v>
      </c>
      <c r="C14" s="19" t="s">
        <v>28</v>
      </c>
      <c r="D14" s="43">
        <v>1489291</v>
      </c>
      <c r="E14" s="43">
        <v>2409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1491700</v>
      </c>
      <c r="O14" s="44">
        <f t="shared" si="1"/>
        <v>479.49212471873994</v>
      </c>
      <c r="P14" s="9"/>
    </row>
    <row r="15" spans="1:16" ht="15">
      <c r="A15" s="12"/>
      <c r="B15" s="42">
        <v>522</v>
      </c>
      <c r="C15" s="19" t="s">
        <v>29</v>
      </c>
      <c r="D15" s="43">
        <v>1218343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1218343</v>
      </c>
      <c r="O15" s="44">
        <f t="shared" si="1"/>
        <v>391.62423657987785</v>
      </c>
      <c r="P15" s="9"/>
    </row>
    <row r="16" spans="1:16" ht="15">
      <c r="A16" s="12"/>
      <c r="B16" s="42">
        <v>524</v>
      </c>
      <c r="C16" s="19" t="s">
        <v>30</v>
      </c>
      <c r="D16" s="43">
        <v>514071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514071</v>
      </c>
      <c r="O16" s="44">
        <f t="shared" si="1"/>
        <v>165.24300867888138</v>
      </c>
      <c r="P16" s="9"/>
    </row>
    <row r="17" spans="1:16" ht="15">
      <c r="A17" s="12"/>
      <c r="B17" s="42">
        <v>525</v>
      </c>
      <c r="C17" s="19" t="s">
        <v>78</v>
      </c>
      <c r="D17" s="43">
        <v>13810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13810</v>
      </c>
      <c r="O17" s="44">
        <f t="shared" si="1"/>
        <v>4.439087110253937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453067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2526182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2979249</v>
      </c>
      <c r="O18" s="41">
        <f t="shared" si="1"/>
        <v>957.6499517839923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1330717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1330717</v>
      </c>
      <c r="O19" s="44">
        <f t="shared" si="1"/>
        <v>427.74574091931856</v>
      </c>
      <c r="P19" s="9"/>
    </row>
    <row r="20" spans="1:16" ht="15">
      <c r="A20" s="12"/>
      <c r="B20" s="42">
        <v>534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156873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156873</v>
      </c>
      <c r="O20" s="44">
        <f t="shared" si="1"/>
        <v>50.42526518804243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1038592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1038592</v>
      </c>
      <c r="O21" s="44">
        <f t="shared" si="1"/>
        <v>333.84506589521055</v>
      </c>
      <c r="P21" s="9"/>
    </row>
    <row r="22" spans="1:16" ht="15">
      <c r="A22" s="12"/>
      <c r="B22" s="42">
        <v>538</v>
      </c>
      <c r="C22" s="19" t="s">
        <v>63</v>
      </c>
      <c r="D22" s="43">
        <v>16184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16184</v>
      </c>
      <c r="O22" s="44">
        <f t="shared" si="1"/>
        <v>5.202185792349726</v>
      </c>
      <c r="P22" s="9"/>
    </row>
    <row r="23" spans="1:16" ht="15">
      <c r="A23" s="12"/>
      <c r="B23" s="42">
        <v>539</v>
      </c>
      <c r="C23" s="19" t="s">
        <v>36</v>
      </c>
      <c r="D23" s="43">
        <v>436883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436883</v>
      </c>
      <c r="O23" s="44">
        <f t="shared" si="1"/>
        <v>140.43169398907105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40976</v>
      </c>
      <c r="E24" s="29">
        <f t="shared" si="6"/>
        <v>8168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49144</v>
      </c>
      <c r="O24" s="41">
        <f t="shared" si="1"/>
        <v>15.796849887495982</v>
      </c>
      <c r="P24" s="10"/>
    </row>
    <row r="25" spans="1:16" ht="15">
      <c r="A25" s="12"/>
      <c r="B25" s="42">
        <v>541</v>
      </c>
      <c r="C25" s="19" t="s">
        <v>64</v>
      </c>
      <c r="D25" s="43">
        <v>40976</v>
      </c>
      <c r="E25" s="43">
        <v>8168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49144</v>
      </c>
      <c r="O25" s="44">
        <f t="shared" si="1"/>
        <v>15.796849887495982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361349</v>
      </c>
      <c r="E26" s="29">
        <f t="shared" si="7"/>
        <v>62944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1614485</v>
      </c>
      <c r="N26" s="29">
        <f t="shared" si="4"/>
        <v>2038778</v>
      </c>
      <c r="O26" s="41">
        <f t="shared" si="1"/>
        <v>655.3449051751849</v>
      </c>
      <c r="P26" s="9"/>
    </row>
    <row r="27" spans="1:16" ht="15">
      <c r="A27" s="12"/>
      <c r="B27" s="42">
        <v>572</v>
      </c>
      <c r="C27" s="19" t="s">
        <v>65</v>
      </c>
      <c r="D27" s="43">
        <v>361349</v>
      </c>
      <c r="E27" s="43">
        <v>62944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1614485</v>
      </c>
      <c r="N27" s="43">
        <f t="shared" si="4"/>
        <v>2038778</v>
      </c>
      <c r="O27" s="44">
        <f t="shared" si="1"/>
        <v>655.3449051751849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SUM(D29:D29)</f>
        <v>131793</v>
      </c>
      <c r="E28" s="29">
        <f t="shared" si="8"/>
        <v>722468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86922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941183</v>
      </c>
      <c r="O28" s="41">
        <f t="shared" si="1"/>
        <v>302.5339119254259</v>
      </c>
      <c r="P28" s="9"/>
    </row>
    <row r="29" spans="1:16" ht="15.75" thickBot="1">
      <c r="A29" s="12"/>
      <c r="B29" s="42">
        <v>581</v>
      </c>
      <c r="C29" s="19" t="s">
        <v>67</v>
      </c>
      <c r="D29" s="43">
        <v>131793</v>
      </c>
      <c r="E29" s="43">
        <v>722468</v>
      </c>
      <c r="F29" s="43">
        <v>0</v>
      </c>
      <c r="G29" s="43">
        <v>0</v>
      </c>
      <c r="H29" s="43">
        <v>0</v>
      </c>
      <c r="I29" s="43">
        <v>86922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941183</v>
      </c>
      <c r="O29" s="44">
        <f t="shared" si="1"/>
        <v>302.5339119254259</v>
      </c>
      <c r="P29" s="9"/>
    </row>
    <row r="30" spans="1:119" ht="16.5" thickBot="1">
      <c r="A30" s="13" t="s">
        <v>10</v>
      </c>
      <c r="B30" s="21"/>
      <c r="C30" s="20"/>
      <c r="D30" s="14">
        <f>SUM(D5,D13,D18,D24,D26,D28)</f>
        <v>6478114</v>
      </c>
      <c r="E30" s="14">
        <f aca="true" t="shared" si="9" ref="E30:M30">SUM(E5,E13,E18,E24,E26,E28)</f>
        <v>795989</v>
      </c>
      <c r="F30" s="14">
        <f t="shared" si="9"/>
        <v>485006</v>
      </c>
      <c r="G30" s="14">
        <f t="shared" si="9"/>
        <v>0</v>
      </c>
      <c r="H30" s="14">
        <f t="shared" si="9"/>
        <v>0</v>
      </c>
      <c r="I30" s="14">
        <f t="shared" si="9"/>
        <v>2628306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1614485</v>
      </c>
      <c r="N30" s="14">
        <f t="shared" si="4"/>
        <v>12001900</v>
      </c>
      <c r="O30" s="35">
        <f t="shared" si="1"/>
        <v>3857.8913532626166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81</v>
      </c>
      <c r="M32" s="90"/>
      <c r="N32" s="90"/>
      <c r="O32" s="39">
        <v>3111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1516619</v>
      </c>
      <c r="E5" s="24">
        <f t="shared" si="0"/>
        <v>0</v>
      </c>
      <c r="F5" s="24">
        <f t="shared" si="0"/>
        <v>485410</v>
      </c>
      <c r="G5" s="24">
        <f t="shared" si="0"/>
        <v>0</v>
      </c>
      <c r="H5" s="24">
        <f t="shared" si="0"/>
        <v>0</v>
      </c>
      <c r="I5" s="24">
        <f t="shared" si="0"/>
        <v>3122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2005151</v>
      </c>
      <c r="O5" s="30">
        <f aca="true" t="shared" si="1" ref="O5:O30">(N5/O$32)</f>
        <v>650.178664072633</v>
      </c>
      <c r="P5" s="6"/>
    </row>
    <row r="6" spans="1:16" ht="15">
      <c r="A6" s="12"/>
      <c r="B6" s="42">
        <v>511</v>
      </c>
      <c r="C6" s="19" t="s">
        <v>19</v>
      </c>
      <c r="D6" s="43">
        <v>125739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125739</v>
      </c>
      <c r="O6" s="44">
        <f t="shared" si="1"/>
        <v>40.771400778210115</v>
      </c>
      <c r="P6" s="9"/>
    </row>
    <row r="7" spans="1:16" ht="15">
      <c r="A7" s="12"/>
      <c r="B7" s="42">
        <v>512</v>
      </c>
      <c r="C7" s="19" t="s">
        <v>20</v>
      </c>
      <c r="D7" s="43">
        <v>448961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448961</v>
      </c>
      <c r="O7" s="44">
        <f t="shared" si="1"/>
        <v>145.57749675745785</v>
      </c>
      <c r="P7" s="9"/>
    </row>
    <row r="8" spans="1:16" ht="15">
      <c r="A8" s="12"/>
      <c r="B8" s="42">
        <v>513</v>
      </c>
      <c r="C8" s="19" t="s">
        <v>21</v>
      </c>
      <c r="D8" s="43">
        <v>32563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32563</v>
      </c>
      <c r="O8" s="44">
        <f t="shared" si="1"/>
        <v>10.55869001297017</v>
      </c>
      <c r="P8" s="9"/>
    </row>
    <row r="9" spans="1:16" ht="15">
      <c r="A9" s="12"/>
      <c r="B9" s="42">
        <v>514</v>
      </c>
      <c r="C9" s="19" t="s">
        <v>22</v>
      </c>
      <c r="D9" s="43">
        <v>237717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237717</v>
      </c>
      <c r="O9" s="44">
        <f t="shared" si="1"/>
        <v>77.0807392996109</v>
      </c>
      <c r="P9" s="9"/>
    </row>
    <row r="10" spans="1:16" ht="15">
      <c r="A10" s="12"/>
      <c r="B10" s="42">
        <v>515</v>
      </c>
      <c r="C10" s="19" t="s">
        <v>23</v>
      </c>
      <c r="D10" s="43">
        <v>333252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333252</v>
      </c>
      <c r="O10" s="44">
        <f t="shared" si="1"/>
        <v>108.05836575875486</v>
      </c>
      <c r="P10" s="9"/>
    </row>
    <row r="11" spans="1:16" ht="15">
      <c r="A11" s="12"/>
      <c r="B11" s="42">
        <v>516</v>
      </c>
      <c r="C11" s="19" t="s">
        <v>75</v>
      </c>
      <c r="D11" s="43">
        <v>338387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338387</v>
      </c>
      <c r="O11" s="44">
        <f t="shared" si="1"/>
        <v>109.723411154345</v>
      </c>
      <c r="P11" s="9"/>
    </row>
    <row r="12" spans="1:16" ht="15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485410</v>
      </c>
      <c r="G12" s="43">
        <v>0</v>
      </c>
      <c r="H12" s="43">
        <v>0</v>
      </c>
      <c r="I12" s="43">
        <v>3122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488532</v>
      </c>
      <c r="O12" s="44">
        <f t="shared" si="1"/>
        <v>158.40856031128405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SUM(D14:D17)</f>
        <v>3223882</v>
      </c>
      <c r="E13" s="29">
        <f t="shared" si="3"/>
        <v>650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3224532</v>
      </c>
      <c r="O13" s="41">
        <f t="shared" si="1"/>
        <v>1045.568093385214</v>
      </c>
      <c r="P13" s="10"/>
    </row>
    <row r="14" spans="1:16" ht="15">
      <c r="A14" s="12"/>
      <c r="B14" s="42">
        <v>521</v>
      </c>
      <c r="C14" s="19" t="s">
        <v>28</v>
      </c>
      <c r="D14" s="43">
        <v>1346708</v>
      </c>
      <c r="E14" s="43">
        <v>650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1347358</v>
      </c>
      <c r="O14" s="44">
        <f t="shared" si="1"/>
        <v>436.8865110246433</v>
      </c>
      <c r="P14" s="9"/>
    </row>
    <row r="15" spans="1:16" ht="15">
      <c r="A15" s="12"/>
      <c r="B15" s="42">
        <v>522</v>
      </c>
      <c r="C15" s="19" t="s">
        <v>29</v>
      </c>
      <c r="D15" s="43">
        <v>1182719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1182719</v>
      </c>
      <c r="O15" s="44">
        <f t="shared" si="1"/>
        <v>383.50162127107654</v>
      </c>
      <c r="P15" s="9"/>
    </row>
    <row r="16" spans="1:16" ht="15">
      <c r="A16" s="12"/>
      <c r="B16" s="42">
        <v>524</v>
      </c>
      <c r="C16" s="19" t="s">
        <v>30</v>
      </c>
      <c r="D16" s="43">
        <v>384436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384436</v>
      </c>
      <c r="O16" s="44">
        <f t="shared" si="1"/>
        <v>124.65499351491569</v>
      </c>
      <c r="P16" s="9"/>
    </row>
    <row r="17" spans="1:16" ht="15">
      <c r="A17" s="12"/>
      <c r="B17" s="42">
        <v>525</v>
      </c>
      <c r="C17" s="19" t="s">
        <v>78</v>
      </c>
      <c r="D17" s="43">
        <v>310019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310019</v>
      </c>
      <c r="O17" s="44">
        <f t="shared" si="1"/>
        <v>100.52496757457847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485823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2677013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3162836</v>
      </c>
      <c r="O18" s="41">
        <f t="shared" si="1"/>
        <v>1025.562905317769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1520313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1520313</v>
      </c>
      <c r="O19" s="44">
        <f t="shared" si="1"/>
        <v>492.96789883268485</v>
      </c>
      <c r="P19" s="9"/>
    </row>
    <row r="20" spans="1:16" ht="15">
      <c r="A20" s="12"/>
      <c r="B20" s="42">
        <v>534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151115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151115</v>
      </c>
      <c r="O20" s="44">
        <f t="shared" si="1"/>
        <v>48.99967574578469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1005585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1005585</v>
      </c>
      <c r="O21" s="44">
        <f t="shared" si="1"/>
        <v>326.06517509727627</v>
      </c>
      <c r="P21" s="9"/>
    </row>
    <row r="22" spans="1:16" ht="15">
      <c r="A22" s="12"/>
      <c r="B22" s="42">
        <v>538</v>
      </c>
      <c r="C22" s="19" t="s">
        <v>63</v>
      </c>
      <c r="D22" s="43">
        <v>6397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6397</v>
      </c>
      <c r="O22" s="44">
        <f t="shared" si="1"/>
        <v>2.074254215304799</v>
      </c>
      <c r="P22" s="9"/>
    </row>
    <row r="23" spans="1:16" ht="15">
      <c r="A23" s="12"/>
      <c r="B23" s="42">
        <v>539</v>
      </c>
      <c r="C23" s="19" t="s">
        <v>36</v>
      </c>
      <c r="D23" s="43">
        <v>479426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479426</v>
      </c>
      <c r="O23" s="44">
        <f t="shared" si="1"/>
        <v>155.45590142671855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39896</v>
      </c>
      <c r="E24" s="29">
        <f t="shared" si="6"/>
        <v>14455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54351</v>
      </c>
      <c r="O24" s="41">
        <f t="shared" si="1"/>
        <v>17.623540856031127</v>
      </c>
      <c r="P24" s="10"/>
    </row>
    <row r="25" spans="1:16" ht="15">
      <c r="A25" s="12"/>
      <c r="B25" s="42">
        <v>541</v>
      </c>
      <c r="C25" s="19" t="s">
        <v>64</v>
      </c>
      <c r="D25" s="43">
        <v>39896</v>
      </c>
      <c r="E25" s="43">
        <v>14455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54351</v>
      </c>
      <c r="O25" s="44">
        <f t="shared" si="1"/>
        <v>17.623540856031127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178080</v>
      </c>
      <c r="E26" s="29">
        <f t="shared" si="7"/>
        <v>1670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1569985</v>
      </c>
      <c r="N26" s="29">
        <f t="shared" si="4"/>
        <v>1749735</v>
      </c>
      <c r="O26" s="41">
        <f t="shared" si="1"/>
        <v>567.3589494163424</v>
      </c>
      <c r="P26" s="9"/>
    </row>
    <row r="27" spans="1:16" ht="15">
      <c r="A27" s="12"/>
      <c r="B27" s="42">
        <v>572</v>
      </c>
      <c r="C27" s="19" t="s">
        <v>65</v>
      </c>
      <c r="D27" s="43">
        <v>178080</v>
      </c>
      <c r="E27" s="43">
        <v>1670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1569985</v>
      </c>
      <c r="N27" s="43">
        <f t="shared" si="4"/>
        <v>1749735</v>
      </c>
      <c r="O27" s="44">
        <f t="shared" si="1"/>
        <v>567.3589494163424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SUM(D29:D29)</f>
        <v>131793</v>
      </c>
      <c r="E28" s="29">
        <f t="shared" si="8"/>
        <v>336073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81094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548960</v>
      </c>
      <c r="O28" s="41">
        <f t="shared" si="1"/>
        <v>178.00259403372243</v>
      </c>
      <c r="P28" s="9"/>
    </row>
    <row r="29" spans="1:16" ht="15.75" thickBot="1">
      <c r="A29" s="12"/>
      <c r="B29" s="42">
        <v>581</v>
      </c>
      <c r="C29" s="19" t="s">
        <v>67</v>
      </c>
      <c r="D29" s="43">
        <v>131793</v>
      </c>
      <c r="E29" s="43">
        <v>336073</v>
      </c>
      <c r="F29" s="43">
        <v>0</v>
      </c>
      <c r="G29" s="43">
        <v>0</v>
      </c>
      <c r="H29" s="43">
        <v>0</v>
      </c>
      <c r="I29" s="43">
        <v>81094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548960</v>
      </c>
      <c r="O29" s="44">
        <f t="shared" si="1"/>
        <v>178.00259403372243</v>
      </c>
      <c r="P29" s="9"/>
    </row>
    <row r="30" spans="1:119" ht="16.5" thickBot="1">
      <c r="A30" s="13" t="s">
        <v>10</v>
      </c>
      <c r="B30" s="21"/>
      <c r="C30" s="20"/>
      <c r="D30" s="14">
        <f>SUM(D5,D13,D18,D24,D26,D28)</f>
        <v>5576093</v>
      </c>
      <c r="E30" s="14">
        <f aca="true" t="shared" si="9" ref="E30:M30">SUM(E5,E13,E18,E24,E26,E28)</f>
        <v>352848</v>
      </c>
      <c r="F30" s="14">
        <f t="shared" si="9"/>
        <v>485410</v>
      </c>
      <c r="G30" s="14">
        <f t="shared" si="9"/>
        <v>0</v>
      </c>
      <c r="H30" s="14">
        <f t="shared" si="9"/>
        <v>0</v>
      </c>
      <c r="I30" s="14">
        <f t="shared" si="9"/>
        <v>2761229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1569985</v>
      </c>
      <c r="N30" s="14">
        <f t="shared" si="4"/>
        <v>10745565</v>
      </c>
      <c r="O30" s="35">
        <f t="shared" si="1"/>
        <v>3484.294747081712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79</v>
      </c>
      <c r="M32" s="90"/>
      <c r="N32" s="90"/>
      <c r="O32" s="39">
        <v>3084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1779841</v>
      </c>
      <c r="E5" s="24">
        <f t="shared" si="0"/>
        <v>-2192</v>
      </c>
      <c r="F5" s="24">
        <f t="shared" si="0"/>
        <v>484412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2262061</v>
      </c>
      <c r="O5" s="30">
        <f aca="true" t="shared" si="1" ref="O5:O30">(N5/O$32)</f>
        <v>738.7527759634226</v>
      </c>
      <c r="P5" s="6"/>
    </row>
    <row r="6" spans="1:16" ht="15">
      <c r="A6" s="12"/>
      <c r="B6" s="42">
        <v>511</v>
      </c>
      <c r="C6" s="19" t="s">
        <v>19</v>
      </c>
      <c r="D6" s="43">
        <v>123697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123697</v>
      </c>
      <c r="O6" s="44">
        <f t="shared" si="1"/>
        <v>40.39745264532985</v>
      </c>
      <c r="P6" s="9"/>
    </row>
    <row r="7" spans="1:16" ht="15">
      <c r="A7" s="12"/>
      <c r="B7" s="42">
        <v>512</v>
      </c>
      <c r="C7" s="19" t="s">
        <v>20</v>
      </c>
      <c r="D7" s="43">
        <v>448464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448464</v>
      </c>
      <c r="O7" s="44">
        <f t="shared" si="1"/>
        <v>146.4611365120836</v>
      </c>
      <c r="P7" s="9"/>
    </row>
    <row r="8" spans="1:16" ht="15">
      <c r="A8" s="12"/>
      <c r="B8" s="42">
        <v>513</v>
      </c>
      <c r="C8" s="19" t="s">
        <v>21</v>
      </c>
      <c r="D8" s="43">
        <v>33671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33671</v>
      </c>
      <c r="O8" s="44">
        <f t="shared" si="1"/>
        <v>10.996407576747224</v>
      </c>
      <c r="P8" s="9"/>
    </row>
    <row r="9" spans="1:16" ht="15">
      <c r="A9" s="12"/>
      <c r="B9" s="42">
        <v>514</v>
      </c>
      <c r="C9" s="19" t="s">
        <v>22</v>
      </c>
      <c r="D9" s="43">
        <v>542471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542471</v>
      </c>
      <c r="O9" s="44">
        <f t="shared" si="1"/>
        <v>177.16231221423905</v>
      </c>
      <c r="P9" s="9"/>
    </row>
    <row r="10" spans="1:16" ht="15">
      <c r="A10" s="12"/>
      <c r="B10" s="42">
        <v>515</v>
      </c>
      <c r="C10" s="19" t="s">
        <v>23</v>
      </c>
      <c r="D10" s="43">
        <v>305941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305941</v>
      </c>
      <c r="O10" s="44">
        <f t="shared" si="1"/>
        <v>99.91541476159372</v>
      </c>
      <c r="P10" s="9"/>
    </row>
    <row r="11" spans="1:16" ht="15">
      <c r="A11" s="12"/>
      <c r="B11" s="42">
        <v>516</v>
      </c>
      <c r="C11" s="19" t="s">
        <v>75</v>
      </c>
      <c r="D11" s="43">
        <v>325597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325597</v>
      </c>
      <c r="O11" s="44">
        <f t="shared" si="1"/>
        <v>106.33474853037231</v>
      </c>
      <c r="P11" s="9"/>
    </row>
    <row r="12" spans="1:16" ht="15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484412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484412</v>
      </c>
      <c r="O12" s="44">
        <f t="shared" si="1"/>
        <v>158.20117570215547</v>
      </c>
      <c r="P12" s="9"/>
    </row>
    <row r="13" spans="1:16" ht="15">
      <c r="A13" s="12"/>
      <c r="B13" s="42">
        <v>519</v>
      </c>
      <c r="C13" s="19" t="s">
        <v>70</v>
      </c>
      <c r="D13" s="43">
        <v>0</v>
      </c>
      <c r="E13" s="43">
        <v>-2192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-2192</v>
      </c>
      <c r="O13" s="44">
        <f t="shared" si="1"/>
        <v>-0.7158719790986283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2692301</v>
      </c>
      <c r="E14" s="29">
        <f t="shared" si="3"/>
        <v>1473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2693774</v>
      </c>
      <c r="O14" s="41">
        <f t="shared" si="1"/>
        <v>879.7433050293926</v>
      </c>
      <c r="P14" s="10"/>
    </row>
    <row r="15" spans="1:16" ht="15">
      <c r="A15" s="12"/>
      <c r="B15" s="42">
        <v>521</v>
      </c>
      <c r="C15" s="19" t="s">
        <v>28</v>
      </c>
      <c r="D15" s="43">
        <v>1220381</v>
      </c>
      <c r="E15" s="43">
        <v>1473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1221854</v>
      </c>
      <c r="O15" s="44">
        <f t="shared" si="1"/>
        <v>399.0378837361202</v>
      </c>
      <c r="P15" s="9"/>
    </row>
    <row r="16" spans="1:16" ht="15">
      <c r="A16" s="12"/>
      <c r="B16" s="42">
        <v>522</v>
      </c>
      <c r="C16" s="19" t="s">
        <v>29</v>
      </c>
      <c r="D16" s="43">
        <v>1099255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1099255</v>
      </c>
      <c r="O16" s="44">
        <f t="shared" si="1"/>
        <v>358.9990202482038</v>
      </c>
      <c r="P16" s="9"/>
    </row>
    <row r="17" spans="1:16" ht="15">
      <c r="A17" s="12"/>
      <c r="B17" s="42">
        <v>524</v>
      </c>
      <c r="C17" s="19" t="s">
        <v>30</v>
      </c>
      <c r="D17" s="43">
        <v>372665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372665</v>
      </c>
      <c r="O17" s="44">
        <f t="shared" si="1"/>
        <v>121.70640104506859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SUM(D19:D23)</f>
        <v>508491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2608807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3117298</v>
      </c>
      <c r="O18" s="41">
        <f t="shared" si="1"/>
        <v>1018.0594382756368</v>
      </c>
      <c r="P18" s="10"/>
    </row>
    <row r="19" spans="1:16" ht="15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1442929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1442929</v>
      </c>
      <c r="O19" s="44">
        <f t="shared" si="1"/>
        <v>471.2374265186153</v>
      </c>
      <c r="P19" s="9"/>
    </row>
    <row r="20" spans="1:16" ht="15">
      <c r="A20" s="12"/>
      <c r="B20" s="42">
        <v>534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149048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149048</v>
      </c>
      <c r="O20" s="44">
        <f t="shared" si="1"/>
        <v>48.67668190725016</v>
      </c>
      <c r="P20" s="9"/>
    </row>
    <row r="21" spans="1:16" ht="15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1016830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1016830</v>
      </c>
      <c r="O21" s="44">
        <f t="shared" si="1"/>
        <v>332.08033964728935</v>
      </c>
      <c r="P21" s="9"/>
    </row>
    <row r="22" spans="1:16" ht="15">
      <c r="A22" s="12"/>
      <c r="B22" s="42">
        <v>538</v>
      </c>
      <c r="C22" s="19" t="s">
        <v>63</v>
      </c>
      <c r="D22" s="43">
        <v>13009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13009</v>
      </c>
      <c r="O22" s="44">
        <f t="shared" si="1"/>
        <v>4.248530372305683</v>
      </c>
      <c r="P22" s="9"/>
    </row>
    <row r="23" spans="1:16" ht="15">
      <c r="A23" s="12"/>
      <c r="B23" s="42">
        <v>539</v>
      </c>
      <c r="C23" s="19" t="s">
        <v>36</v>
      </c>
      <c r="D23" s="43">
        <v>495482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495482</v>
      </c>
      <c r="O23" s="44">
        <f t="shared" si="1"/>
        <v>161.81645983017634</v>
      </c>
      <c r="P23" s="9"/>
    </row>
    <row r="24" spans="1:16" ht="15.75">
      <c r="A24" s="26" t="s">
        <v>37</v>
      </c>
      <c r="B24" s="27"/>
      <c r="C24" s="28"/>
      <c r="D24" s="29">
        <f aca="true" t="shared" si="6" ref="D24:M24">SUM(D25:D25)</f>
        <v>33509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33509</v>
      </c>
      <c r="O24" s="41">
        <f t="shared" si="1"/>
        <v>10.943500979751796</v>
      </c>
      <c r="P24" s="10"/>
    </row>
    <row r="25" spans="1:16" ht="15">
      <c r="A25" s="12"/>
      <c r="B25" s="42">
        <v>541</v>
      </c>
      <c r="C25" s="19" t="s">
        <v>64</v>
      </c>
      <c r="D25" s="43">
        <v>33509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33509</v>
      </c>
      <c r="O25" s="44">
        <f t="shared" si="1"/>
        <v>10.943500979751796</v>
      </c>
      <c r="P25" s="9"/>
    </row>
    <row r="26" spans="1:16" ht="15.75">
      <c r="A26" s="26" t="s">
        <v>40</v>
      </c>
      <c r="B26" s="27"/>
      <c r="C26" s="28"/>
      <c r="D26" s="29">
        <f aca="true" t="shared" si="7" ref="D26:M26">SUM(D27:D27)</f>
        <v>161392</v>
      </c>
      <c r="E26" s="29">
        <f t="shared" si="7"/>
        <v>203982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1699165</v>
      </c>
      <c r="N26" s="29">
        <f t="shared" si="4"/>
        <v>2064539</v>
      </c>
      <c r="O26" s="41">
        <f t="shared" si="1"/>
        <v>674.245264532985</v>
      </c>
      <c r="P26" s="9"/>
    </row>
    <row r="27" spans="1:16" ht="15">
      <c r="A27" s="12"/>
      <c r="B27" s="42">
        <v>572</v>
      </c>
      <c r="C27" s="19" t="s">
        <v>65</v>
      </c>
      <c r="D27" s="43">
        <v>161392</v>
      </c>
      <c r="E27" s="43">
        <v>203982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1699165</v>
      </c>
      <c r="N27" s="43">
        <f t="shared" si="4"/>
        <v>2064539</v>
      </c>
      <c r="O27" s="44">
        <f t="shared" si="1"/>
        <v>674.245264532985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SUM(D29:D29)</f>
        <v>205291</v>
      </c>
      <c r="E28" s="29">
        <f t="shared" si="8"/>
        <v>344828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67702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617821</v>
      </c>
      <c r="O28" s="41">
        <f t="shared" si="1"/>
        <v>201.77041149575442</v>
      </c>
      <c r="P28" s="9"/>
    </row>
    <row r="29" spans="1:16" ht="15.75" thickBot="1">
      <c r="A29" s="12"/>
      <c r="B29" s="42">
        <v>581</v>
      </c>
      <c r="C29" s="19" t="s">
        <v>67</v>
      </c>
      <c r="D29" s="43">
        <v>205291</v>
      </c>
      <c r="E29" s="43">
        <v>344828</v>
      </c>
      <c r="F29" s="43">
        <v>0</v>
      </c>
      <c r="G29" s="43">
        <v>0</v>
      </c>
      <c r="H29" s="43">
        <v>0</v>
      </c>
      <c r="I29" s="43">
        <v>67702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617821</v>
      </c>
      <c r="O29" s="44">
        <f t="shared" si="1"/>
        <v>201.77041149575442</v>
      </c>
      <c r="P29" s="9"/>
    </row>
    <row r="30" spans="1:119" ht="16.5" thickBot="1">
      <c r="A30" s="13" t="s">
        <v>10</v>
      </c>
      <c r="B30" s="21"/>
      <c r="C30" s="20"/>
      <c r="D30" s="14">
        <f>SUM(D5,D14,D18,D24,D26,D28)</f>
        <v>5380825</v>
      </c>
      <c r="E30" s="14">
        <f aca="true" t="shared" si="9" ref="E30:M30">SUM(E5,E14,E18,E24,E26,E28)</f>
        <v>548091</v>
      </c>
      <c r="F30" s="14">
        <f t="shared" si="9"/>
        <v>484412</v>
      </c>
      <c r="G30" s="14">
        <f t="shared" si="9"/>
        <v>0</v>
      </c>
      <c r="H30" s="14">
        <f t="shared" si="9"/>
        <v>0</v>
      </c>
      <c r="I30" s="14">
        <f t="shared" si="9"/>
        <v>2676509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1699165</v>
      </c>
      <c r="N30" s="14">
        <f t="shared" si="4"/>
        <v>10789002</v>
      </c>
      <c r="O30" s="35">
        <f t="shared" si="1"/>
        <v>3523.514696276943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76</v>
      </c>
      <c r="M32" s="90"/>
      <c r="N32" s="90"/>
      <c r="O32" s="39">
        <v>3062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1697563</v>
      </c>
      <c r="E5" s="24">
        <f t="shared" si="0"/>
        <v>255000</v>
      </c>
      <c r="F5" s="24">
        <f t="shared" si="0"/>
        <v>485091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2437654</v>
      </c>
      <c r="O5" s="30">
        <f aca="true" t="shared" si="1" ref="O5:O29">(N5/O$31)</f>
        <v>800.0177223498523</v>
      </c>
      <c r="P5" s="6"/>
    </row>
    <row r="6" spans="1:16" ht="15">
      <c r="A6" s="12"/>
      <c r="B6" s="42">
        <v>511</v>
      </c>
      <c r="C6" s="19" t="s">
        <v>19</v>
      </c>
      <c r="D6" s="43">
        <v>117293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117293</v>
      </c>
      <c r="O6" s="44">
        <f t="shared" si="1"/>
        <v>38.494584837545126</v>
      </c>
      <c r="P6" s="9"/>
    </row>
    <row r="7" spans="1:16" ht="15">
      <c r="A7" s="12"/>
      <c r="B7" s="42">
        <v>512</v>
      </c>
      <c r="C7" s="19" t="s">
        <v>20</v>
      </c>
      <c r="D7" s="43">
        <v>403739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403739</v>
      </c>
      <c r="O7" s="44">
        <f t="shared" si="1"/>
        <v>132.50377420413523</v>
      </c>
      <c r="P7" s="9"/>
    </row>
    <row r="8" spans="1:16" ht="15">
      <c r="A8" s="12"/>
      <c r="B8" s="42">
        <v>513</v>
      </c>
      <c r="C8" s="19" t="s">
        <v>21</v>
      </c>
      <c r="D8" s="43">
        <v>33104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33104</v>
      </c>
      <c r="O8" s="44">
        <f t="shared" si="1"/>
        <v>10.864456842796193</v>
      </c>
      <c r="P8" s="9"/>
    </row>
    <row r="9" spans="1:16" ht="15">
      <c r="A9" s="12"/>
      <c r="B9" s="42">
        <v>514</v>
      </c>
      <c r="C9" s="19" t="s">
        <v>22</v>
      </c>
      <c r="D9" s="43">
        <v>785141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785141</v>
      </c>
      <c r="O9" s="44">
        <f t="shared" si="1"/>
        <v>257.67673121102723</v>
      </c>
      <c r="P9" s="9"/>
    </row>
    <row r="10" spans="1:16" ht="15">
      <c r="A10" s="12"/>
      <c r="B10" s="42">
        <v>515</v>
      </c>
      <c r="C10" s="19" t="s">
        <v>23</v>
      </c>
      <c r="D10" s="43">
        <v>358286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358286</v>
      </c>
      <c r="O10" s="44">
        <f t="shared" si="1"/>
        <v>117.58647850344602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485091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485091</v>
      </c>
      <c r="O11" s="44">
        <f t="shared" si="1"/>
        <v>159.2028224483098</v>
      </c>
      <c r="P11" s="9"/>
    </row>
    <row r="12" spans="1:16" ht="15">
      <c r="A12" s="12"/>
      <c r="B12" s="42">
        <v>519</v>
      </c>
      <c r="C12" s="19" t="s">
        <v>70</v>
      </c>
      <c r="D12" s="43">
        <v>0</v>
      </c>
      <c r="E12" s="43">
        <v>255000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255000</v>
      </c>
      <c r="O12" s="44">
        <f t="shared" si="1"/>
        <v>83.68887430259271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2724955</v>
      </c>
      <c r="E13" s="29">
        <f t="shared" si="3"/>
        <v>4519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2729474</v>
      </c>
      <c r="O13" s="41">
        <f t="shared" si="1"/>
        <v>895.7906137184116</v>
      </c>
      <c r="P13" s="10"/>
    </row>
    <row r="14" spans="1:16" ht="15">
      <c r="A14" s="12"/>
      <c r="B14" s="42">
        <v>521</v>
      </c>
      <c r="C14" s="19" t="s">
        <v>28</v>
      </c>
      <c r="D14" s="43">
        <v>1232940</v>
      </c>
      <c r="E14" s="43">
        <v>4519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1237459</v>
      </c>
      <c r="O14" s="44">
        <f t="shared" si="1"/>
        <v>406.1237282573023</v>
      </c>
      <c r="P14" s="9"/>
    </row>
    <row r="15" spans="1:16" ht="15">
      <c r="A15" s="12"/>
      <c r="B15" s="42">
        <v>522</v>
      </c>
      <c r="C15" s="19" t="s">
        <v>29</v>
      </c>
      <c r="D15" s="43">
        <v>1116276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1116276</v>
      </c>
      <c r="O15" s="44">
        <f t="shared" si="1"/>
        <v>366.3524778470627</v>
      </c>
      <c r="P15" s="9"/>
    </row>
    <row r="16" spans="1:16" ht="15">
      <c r="A16" s="12"/>
      <c r="B16" s="42">
        <v>524</v>
      </c>
      <c r="C16" s="19" t="s">
        <v>30</v>
      </c>
      <c r="D16" s="43">
        <v>375739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375739</v>
      </c>
      <c r="O16" s="44">
        <f t="shared" si="1"/>
        <v>123.3144076140466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SUM(D18:D22)</f>
        <v>435956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2374741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2810697</v>
      </c>
      <c r="O17" s="41">
        <f t="shared" si="1"/>
        <v>922.4473252379389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1291152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1291152</v>
      </c>
      <c r="O18" s="44">
        <f t="shared" si="1"/>
        <v>423.745323268789</v>
      </c>
      <c r="P18" s="9"/>
    </row>
    <row r="19" spans="1:16" ht="15">
      <c r="A19" s="12"/>
      <c r="B19" s="42">
        <v>534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148643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148643</v>
      </c>
      <c r="O19" s="44">
        <f t="shared" si="1"/>
        <v>48.78339350180505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934946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934946</v>
      </c>
      <c r="O20" s="44">
        <f t="shared" si="1"/>
        <v>306.84148342632096</v>
      </c>
      <c r="P20" s="9"/>
    </row>
    <row r="21" spans="1:16" ht="15">
      <c r="A21" s="12"/>
      <c r="B21" s="42">
        <v>538</v>
      </c>
      <c r="C21" s="19" t="s">
        <v>63</v>
      </c>
      <c r="D21" s="43">
        <v>13138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13138</v>
      </c>
      <c r="O21" s="44">
        <f t="shared" si="1"/>
        <v>4.311782080735149</v>
      </c>
      <c r="P21" s="9"/>
    </row>
    <row r="22" spans="1:16" ht="15">
      <c r="A22" s="12"/>
      <c r="B22" s="42">
        <v>539</v>
      </c>
      <c r="C22" s="19" t="s">
        <v>36</v>
      </c>
      <c r="D22" s="43">
        <v>422818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422818</v>
      </c>
      <c r="O22" s="44">
        <f t="shared" si="1"/>
        <v>138.76534296028882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SUM(D24:D24)</f>
        <v>34310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34310</v>
      </c>
      <c r="O23" s="41">
        <f t="shared" si="1"/>
        <v>11.260255989497868</v>
      </c>
      <c r="P23" s="10"/>
    </row>
    <row r="24" spans="1:16" ht="15">
      <c r="A24" s="12"/>
      <c r="B24" s="42">
        <v>541</v>
      </c>
      <c r="C24" s="19" t="s">
        <v>64</v>
      </c>
      <c r="D24" s="43">
        <v>34310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34310</v>
      </c>
      <c r="O24" s="44">
        <f t="shared" si="1"/>
        <v>11.260255989497868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131918</v>
      </c>
      <c r="E25" s="29">
        <f t="shared" si="7"/>
        <v>92529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1630730</v>
      </c>
      <c r="N25" s="29">
        <f t="shared" si="4"/>
        <v>1855177</v>
      </c>
      <c r="O25" s="41">
        <f t="shared" si="1"/>
        <v>608.8536265178865</v>
      </c>
      <c r="P25" s="9"/>
    </row>
    <row r="26" spans="1:16" ht="15">
      <c r="A26" s="12"/>
      <c r="B26" s="42">
        <v>572</v>
      </c>
      <c r="C26" s="19" t="s">
        <v>65</v>
      </c>
      <c r="D26" s="43">
        <v>131918</v>
      </c>
      <c r="E26" s="43">
        <v>92529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1630730</v>
      </c>
      <c r="N26" s="43">
        <f t="shared" si="4"/>
        <v>1855177</v>
      </c>
      <c r="O26" s="44">
        <f t="shared" si="1"/>
        <v>608.8536265178865</v>
      </c>
      <c r="P26" s="9"/>
    </row>
    <row r="27" spans="1:16" ht="15.75">
      <c r="A27" s="26" t="s">
        <v>66</v>
      </c>
      <c r="B27" s="27"/>
      <c r="C27" s="28"/>
      <c r="D27" s="29">
        <f aca="true" t="shared" si="8" ref="D27:M27">SUM(D28:D28)</f>
        <v>310545</v>
      </c>
      <c r="E27" s="29">
        <f t="shared" si="8"/>
        <v>336105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44000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690650</v>
      </c>
      <c r="O27" s="41">
        <f t="shared" si="1"/>
        <v>226.66557269445357</v>
      </c>
      <c r="P27" s="9"/>
    </row>
    <row r="28" spans="1:16" ht="15.75" thickBot="1">
      <c r="A28" s="12"/>
      <c r="B28" s="42">
        <v>581</v>
      </c>
      <c r="C28" s="19" t="s">
        <v>67</v>
      </c>
      <c r="D28" s="43">
        <v>310545</v>
      </c>
      <c r="E28" s="43">
        <v>336105</v>
      </c>
      <c r="F28" s="43">
        <v>0</v>
      </c>
      <c r="G28" s="43">
        <v>0</v>
      </c>
      <c r="H28" s="43">
        <v>0</v>
      </c>
      <c r="I28" s="43">
        <v>44000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690650</v>
      </c>
      <c r="O28" s="44">
        <f t="shared" si="1"/>
        <v>226.66557269445357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5335247</v>
      </c>
      <c r="E29" s="14">
        <f aca="true" t="shared" si="9" ref="E29:M29">SUM(E5,E13,E17,E23,E25,E27)</f>
        <v>688153</v>
      </c>
      <c r="F29" s="14">
        <f t="shared" si="9"/>
        <v>485091</v>
      </c>
      <c r="G29" s="14">
        <f t="shared" si="9"/>
        <v>0</v>
      </c>
      <c r="H29" s="14">
        <f t="shared" si="9"/>
        <v>0</v>
      </c>
      <c r="I29" s="14">
        <f t="shared" si="9"/>
        <v>2418741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1630730</v>
      </c>
      <c r="N29" s="14">
        <f t="shared" si="4"/>
        <v>10557962</v>
      </c>
      <c r="O29" s="35">
        <f t="shared" si="1"/>
        <v>3465.0351165080406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71</v>
      </c>
      <c r="M31" s="90"/>
      <c r="N31" s="90"/>
      <c r="O31" s="39">
        <v>3047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1777898</v>
      </c>
      <c r="E5" s="56">
        <f t="shared" si="0"/>
        <v>0</v>
      </c>
      <c r="F5" s="56">
        <f t="shared" si="0"/>
        <v>485433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8">SUM(D5:M5)</f>
        <v>2263331</v>
      </c>
      <c r="O5" s="58">
        <f aca="true" t="shared" si="2" ref="O5:O28">(N5/O$30)</f>
        <v>744.7617637380717</v>
      </c>
      <c r="P5" s="59"/>
    </row>
    <row r="6" spans="1:16" ht="15">
      <c r="A6" s="61"/>
      <c r="B6" s="62">
        <v>511</v>
      </c>
      <c r="C6" s="63" t="s">
        <v>19</v>
      </c>
      <c r="D6" s="64">
        <v>118440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118440</v>
      </c>
      <c r="O6" s="65">
        <f t="shared" si="2"/>
        <v>38.97334649555775</v>
      </c>
      <c r="P6" s="66"/>
    </row>
    <row r="7" spans="1:16" ht="15">
      <c r="A7" s="61"/>
      <c r="B7" s="62">
        <v>512</v>
      </c>
      <c r="C7" s="63" t="s">
        <v>20</v>
      </c>
      <c r="D7" s="64">
        <v>310617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310617</v>
      </c>
      <c r="O7" s="65">
        <f t="shared" si="2"/>
        <v>102.21026653504443</v>
      </c>
      <c r="P7" s="66"/>
    </row>
    <row r="8" spans="1:16" ht="15">
      <c r="A8" s="61"/>
      <c r="B8" s="62">
        <v>513</v>
      </c>
      <c r="C8" s="63" t="s">
        <v>21</v>
      </c>
      <c r="D8" s="64">
        <v>31638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31638</v>
      </c>
      <c r="O8" s="65">
        <f t="shared" si="2"/>
        <v>10.4106614017769</v>
      </c>
      <c r="P8" s="66"/>
    </row>
    <row r="9" spans="1:16" ht="15">
      <c r="A9" s="61"/>
      <c r="B9" s="62">
        <v>514</v>
      </c>
      <c r="C9" s="63" t="s">
        <v>22</v>
      </c>
      <c r="D9" s="64">
        <v>982818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982818</v>
      </c>
      <c r="O9" s="65">
        <f t="shared" si="2"/>
        <v>323.40177690029617</v>
      </c>
      <c r="P9" s="66"/>
    </row>
    <row r="10" spans="1:16" ht="15">
      <c r="A10" s="61"/>
      <c r="B10" s="62">
        <v>515</v>
      </c>
      <c r="C10" s="63" t="s">
        <v>23</v>
      </c>
      <c r="D10" s="64">
        <v>334385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334385</v>
      </c>
      <c r="O10" s="65">
        <f t="shared" si="2"/>
        <v>110.03126028298783</v>
      </c>
      <c r="P10" s="66"/>
    </row>
    <row r="11" spans="1:16" ht="15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485433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485433</v>
      </c>
      <c r="O11" s="65">
        <f t="shared" si="2"/>
        <v>159.7344521224087</v>
      </c>
      <c r="P11" s="66"/>
    </row>
    <row r="12" spans="1:16" ht="15.75">
      <c r="A12" s="67" t="s">
        <v>27</v>
      </c>
      <c r="B12" s="68"/>
      <c r="C12" s="69"/>
      <c r="D12" s="70">
        <f aca="true" t="shared" si="3" ref="D12:M12">SUM(D13:D15)</f>
        <v>2658136</v>
      </c>
      <c r="E12" s="70">
        <f t="shared" si="3"/>
        <v>1540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2659676</v>
      </c>
      <c r="O12" s="72">
        <f t="shared" si="2"/>
        <v>875.1813096413293</v>
      </c>
      <c r="P12" s="73"/>
    </row>
    <row r="13" spans="1:16" ht="15">
      <c r="A13" s="61"/>
      <c r="B13" s="62">
        <v>521</v>
      </c>
      <c r="C13" s="63" t="s">
        <v>28</v>
      </c>
      <c r="D13" s="64">
        <v>1222341</v>
      </c>
      <c r="E13" s="64">
        <v>1540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1223881</v>
      </c>
      <c r="O13" s="65">
        <f t="shared" si="2"/>
        <v>402.7249095097071</v>
      </c>
      <c r="P13" s="66"/>
    </row>
    <row r="14" spans="1:16" ht="15">
      <c r="A14" s="61"/>
      <c r="B14" s="62">
        <v>522</v>
      </c>
      <c r="C14" s="63" t="s">
        <v>29</v>
      </c>
      <c r="D14" s="64">
        <v>1055850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1055850</v>
      </c>
      <c r="O14" s="65">
        <f t="shared" si="2"/>
        <v>347.4333662388944</v>
      </c>
      <c r="P14" s="66"/>
    </row>
    <row r="15" spans="1:16" ht="15">
      <c r="A15" s="61"/>
      <c r="B15" s="62">
        <v>524</v>
      </c>
      <c r="C15" s="63" t="s">
        <v>30</v>
      </c>
      <c r="D15" s="64">
        <v>379945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379945</v>
      </c>
      <c r="O15" s="65">
        <f t="shared" si="2"/>
        <v>125.02303389272787</v>
      </c>
      <c r="P15" s="66"/>
    </row>
    <row r="16" spans="1:16" ht="15.75">
      <c r="A16" s="67" t="s">
        <v>31</v>
      </c>
      <c r="B16" s="68"/>
      <c r="C16" s="69"/>
      <c r="D16" s="70">
        <f aca="true" t="shared" si="4" ref="D16:M16">SUM(D17:D21)</f>
        <v>431000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2308887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2739887</v>
      </c>
      <c r="O16" s="72">
        <f t="shared" si="2"/>
        <v>901.575189206976</v>
      </c>
      <c r="P16" s="73"/>
    </row>
    <row r="17" spans="1:16" ht="15">
      <c r="A17" s="61"/>
      <c r="B17" s="62">
        <v>533</v>
      </c>
      <c r="C17" s="63" t="s">
        <v>32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1276982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1276982</v>
      </c>
      <c r="O17" s="65">
        <f t="shared" si="2"/>
        <v>420.1980914774597</v>
      </c>
      <c r="P17" s="66"/>
    </row>
    <row r="18" spans="1:16" ht="15">
      <c r="A18" s="61"/>
      <c r="B18" s="62">
        <v>534</v>
      </c>
      <c r="C18" s="63" t="s">
        <v>62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145407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145407</v>
      </c>
      <c r="O18" s="65">
        <f t="shared" si="2"/>
        <v>47.846989141164855</v>
      </c>
      <c r="P18" s="66"/>
    </row>
    <row r="19" spans="1:16" ht="15">
      <c r="A19" s="61"/>
      <c r="B19" s="62">
        <v>535</v>
      </c>
      <c r="C19" s="63" t="s">
        <v>34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886498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886498</v>
      </c>
      <c r="O19" s="65">
        <f t="shared" si="2"/>
        <v>291.70714050674565</v>
      </c>
      <c r="P19" s="66"/>
    </row>
    <row r="20" spans="1:16" ht="15">
      <c r="A20" s="61"/>
      <c r="B20" s="62">
        <v>538</v>
      </c>
      <c r="C20" s="63" t="s">
        <v>63</v>
      </c>
      <c r="D20" s="64">
        <v>18663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18663</v>
      </c>
      <c r="O20" s="65">
        <f t="shared" si="2"/>
        <v>6.14116485686081</v>
      </c>
      <c r="P20" s="66"/>
    </row>
    <row r="21" spans="1:16" ht="15">
      <c r="A21" s="61"/>
      <c r="B21" s="62">
        <v>539</v>
      </c>
      <c r="C21" s="63" t="s">
        <v>36</v>
      </c>
      <c r="D21" s="64">
        <v>412337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412337</v>
      </c>
      <c r="O21" s="65">
        <f t="shared" si="2"/>
        <v>135.68180322474498</v>
      </c>
      <c r="P21" s="66"/>
    </row>
    <row r="22" spans="1:16" ht="15.75">
      <c r="A22" s="67" t="s">
        <v>37</v>
      </c>
      <c r="B22" s="68"/>
      <c r="C22" s="69"/>
      <c r="D22" s="70">
        <f aca="true" t="shared" si="5" ref="D22:M22">SUM(D23:D23)</f>
        <v>38998</v>
      </c>
      <c r="E22" s="70">
        <f t="shared" si="5"/>
        <v>0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70">
        <f t="shared" si="5"/>
        <v>0</v>
      </c>
      <c r="J22" s="70">
        <f t="shared" si="5"/>
        <v>0</v>
      </c>
      <c r="K22" s="70">
        <f t="shared" si="5"/>
        <v>0</v>
      </c>
      <c r="L22" s="70">
        <f t="shared" si="5"/>
        <v>0</v>
      </c>
      <c r="M22" s="70">
        <f t="shared" si="5"/>
        <v>0</v>
      </c>
      <c r="N22" s="70">
        <f t="shared" si="1"/>
        <v>38998</v>
      </c>
      <c r="O22" s="72">
        <f t="shared" si="2"/>
        <v>12.832510694307338</v>
      </c>
      <c r="P22" s="73"/>
    </row>
    <row r="23" spans="1:16" ht="15">
      <c r="A23" s="61"/>
      <c r="B23" s="62">
        <v>541</v>
      </c>
      <c r="C23" s="63" t="s">
        <v>64</v>
      </c>
      <c r="D23" s="64">
        <v>38998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38998</v>
      </c>
      <c r="O23" s="65">
        <f t="shared" si="2"/>
        <v>12.832510694307338</v>
      </c>
      <c r="P23" s="66"/>
    </row>
    <row r="24" spans="1:16" ht="15.75">
      <c r="A24" s="67" t="s">
        <v>40</v>
      </c>
      <c r="B24" s="68"/>
      <c r="C24" s="69"/>
      <c r="D24" s="70">
        <f aca="true" t="shared" si="6" ref="D24:M24">SUM(D25:D25)</f>
        <v>84544</v>
      </c>
      <c r="E24" s="70">
        <f t="shared" si="6"/>
        <v>23185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1584788</v>
      </c>
      <c r="N24" s="70">
        <f t="shared" si="1"/>
        <v>1692517</v>
      </c>
      <c r="O24" s="72">
        <f t="shared" si="2"/>
        <v>556.9322145442579</v>
      </c>
      <c r="P24" s="66"/>
    </row>
    <row r="25" spans="1:16" ht="15">
      <c r="A25" s="61"/>
      <c r="B25" s="62">
        <v>572</v>
      </c>
      <c r="C25" s="63" t="s">
        <v>65</v>
      </c>
      <c r="D25" s="64">
        <v>84544</v>
      </c>
      <c r="E25" s="64">
        <v>23185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1584788</v>
      </c>
      <c r="N25" s="64">
        <f t="shared" si="1"/>
        <v>1692517</v>
      </c>
      <c r="O25" s="65">
        <f t="shared" si="2"/>
        <v>556.9322145442579</v>
      </c>
      <c r="P25" s="66"/>
    </row>
    <row r="26" spans="1:16" ht="15.75">
      <c r="A26" s="67" t="s">
        <v>66</v>
      </c>
      <c r="B26" s="68"/>
      <c r="C26" s="69"/>
      <c r="D26" s="70">
        <f aca="true" t="shared" si="7" ref="D26:M26">SUM(D27:D27)</f>
        <v>131544</v>
      </c>
      <c r="E26" s="70">
        <f t="shared" si="7"/>
        <v>330060</v>
      </c>
      <c r="F26" s="70">
        <f t="shared" si="7"/>
        <v>0</v>
      </c>
      <c r="G26" s="70">
        <f t="shared" si="7"/>
        <v>0</v>
      </c>
      <c r="H26" s="70">
        <f t="shared" si="7"/>
        <v>0</v>
      </c>
      <c r="I26" s="70">
        <f t="shared" si="7"/>
        <v>47000</v>
      </c>
      <c r="J26" s="70">
        <f t="shared" si="7"/>
        <v>0</v>
      </c>
      <c r="K26" s="70">
        <f t="shared" si="7"/>
        <v>0</v>
      </c>
      <c r="L26" s="70">
        <f t="shared" si="7"/>
        <v>0</v>
      </c>
      <c r="M26" s="70">
        <f t="shared" si="7"/>
        <v>0</v>
      </c>
      <c r="N26" s="70">
        <f t="shared" si="1"/>
        <v>508604</v>
      </c>
      <c r="O26" s="72">
        <f t="shared" si="2"/>
        <v>167.3589996709444</v>
      </c>
      <c r="P26" s="66"/>
    </row>
    <row r="27" spans="1:16" ht="15.75" thickBot="1">
      <c r="A27" s="61"/>
      <c r="B27" s="62">
        <v>581</v>
      </c>
      <c r="C27" s="63" t="s">
        <v>67</v>
      </c>
      <c r="D27" s="64">
        <v>131544</v>
      </c>
      <c r="E27" s="64">
        <v>330060</v>
      </c>
      <c r="F27" s="64">
        <v>0</v>
      </c>
      <c r="G27" s="64">
        <v>0</v>
      </c>
      <c r="H27" s="64">
        <v>0</v>
      </c>
      <c r="I27" s="64">
        <v>47000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508604</v>
      </c>
      <c r="O27" s="65">
        <f t="shared" si="2"/>
        <v>167.3589996709444</v>
      </c>
      <c r="P27" s="66"/>
    </row>
    <row r="28" spans="1:119" ht="16.5" thickBot="1">
      <c r="A28" s="74" t="s">
        <v>10</v>
      </c>
      <c r="B28" s="75"/>
      <c r="C28" s="76"/>
      <c r="D28" s="77">
        <f>SUM(D5,D12,D16,D22,D24,D26)</f>
        <v>5122120</v>
      </c>
      <c r="E28" s="77">
        <f aca="true" t="shared" si="8" ref="E28:M28">SUM(E5,E12,E16,E22,E24,E26)</f>
        <v>354785</v>
      </c>
      <c r="F28" s="77">
        <f t="shared" si="8"/>
        <v>485433</v>
      </c>
      <c r="G28" s="77">
        <f t="shared" si="8"/>
        <v>0</v>
      </c>
      <c r="H28" s="77">
        <f t="shared" si="8"/>
        <v>0</v>
      </c>
      <c r="I28" s="77">
        <f t="shared" si="8"/>
        <v>2355887</v>
      </c>
      <c r="J28" s="77">
        <f t="shared" si="8"/>
        <v>0</v>
      </c>
      <c r="K28" s="77">
        <f t="shared" si="8"/>
        <v>0</v>
      </c>
      <c r="L28" s="77">
        <f t="shared" si="8"/>
        <v>0</v>
      </c>
      <c r="M28" s="77">
        <f t="shared" si="8"/>
        <v>1584788</v>
      </c>
      <c r="N28" s="77">
        <f t="shared" si="1"/>
        <v>9903013</v>
      </c>
      <c r="O28" s="78">
        <f t="shared" si="2"/>
        <v>3258.641987495887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5" ht="15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5" ht="15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4" t="s">
        <v>68</v>
      </c>
      <c r="M30" s="114"/>
      <c r="N30" s="114"/>
      <c r="O30" s="88">
        <v>3039</v>
      </c>
    </row>
    <row r="31" spans="1:15" ht="15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15" ht="15.75" customHeight="1" thickBot="1">
      <c r="A32" s="118" t="s">
        <v>49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1497451</v>
      </c>
      <c r="E5" s="24">
        <f t="shared" si="0"/>
        <v>0</v>
      </c>
      <c r="F5" s="24">
        <f t="shared" si="0"/>
        <v>485449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1982900</v>
      </c>
      <c r="O5" s="30">
        <f aca="true" t="shared" si="1" ref="O5:O29">(N5/O$31)</f>
        <v>652.0552449852022</v>
      </c>
      <c r="P5" s="6"/>
    </row>
    <row r="6" spans="1:16" ht="15">
      <c r="A6" s="12"/>
      <c r="B6" s="42">
        <v>511</v>
      </c>
      <c r="C6" s="19" t="s">
        <v>19</v>
      </c>
      <c r="D6" s="43">
        <v>126420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126420</v>
      </c>
      <c r="O6" s="44">
        <f t="shared" si="1"/>
        <v>41.57185136468267</v>
      </c>
      <c r="P6" s="9"/>
    </row>
    <row r="7" spans="1:16" ht="15">
      <c r="A7" s="12"/>
      <c r="B7" s="42">
        <v>512</v>
      </c>
      <c r="C7" s="19" t="s">
        <v>20</v>
      </c>
      <c r="D7" s="43">
        <v>301614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301614</v>
      </c>
      <c r="O7" s="44">
        <f t="shared" si="1"/>
        <v>99.18250575468596</v>
      </c>
      <c r="P7" s="9"/>
    </row>
    <row r="8" spans="1:16" ht="15">
      <c r="A8" s="12"/>
      <c r="B8" s="42">
        <v>513</v>
      </c>
      <c r="C8" s="19" t="s">
        <v>21</v>
      </c>
      <c r="D8" s="43">
        <v>32513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32513</v>
      </c>
      <c r="O8" s="44">
        <f t="shared" si="1"/>
        <v>10.691548832620848</v>
      </c>
      <c r="P8" s="9"/>
    </row>
    <row r="9" spans="1:16" ht="15">
      <c r="A9" s="12"/>
      <c r="B9" s="42">
        <v>514</v>
      </c>
      <c r="C9" s="19" t="s">
        <v>22</v>
      </c>
      <c r="D9" s="43">
        <v>733818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733818</v>
      </c>
      <c r="O9" s="44">
        <f t="shared" si="1"/>
        <v>241.30812232818153</v>
      </c>
      <c r="P9" s="9"/>
    </row>
    <row r="10" spans="1:16" ht="15">
      <c r="A10" s="12"/>
      <c r="B10" s="42">
        <v>515</v>
      </c>
      <c r="C10" s="19" t="s">
        <v>23</v>
      </c>
      <c r="D10" s="43">
        <v>300205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300205</v>
      </c>
      <c r="O10" s="44">
        <f t="shared" si="1"/>
        <v>98.71917132522196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485449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485449</v>
      </c>
      <c r="O11" s="44">
        <f t="shared" si="1"/>
        <v>159.63465965143044</v>
      </c>
      <c r="P11" s="9"/>
    </row>
    <row r="12" spans="1:16" ht="15">
      <c r="A12" s="12"/>
      <c r="B12" s="42">
        <v>519</v>
      </c>
      <c r="C12" s="19" t="s">
        <v>26</v>
      </c>
      <c r="D12" s="43">
        <v>2881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2881</v>
      </c>
      <c r="O12" s="44">
        <f t="shared" si="1"/>
        <v>0.9473857283788227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2538164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2538164</v>
      </c>
      <c r="O13" s="41">
        <f t="shared" si="1"/>
        <v>834.6478132193357</v>
      </c>
      <c r="P13" s="10"/>
    </row>
    <row r="14" spans="1:16" ht="15">
      <c r="A14" s="12"/>
      <c r="B14" s="42">
        <v>521</v>
      </c>
      <c r="C14" s="19" t="s">
        <v>28</v>
      </c>
      <c r="D14" s="43">
        <v>1201839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1201839</v>
      </c>
      <c r="O14" s="44">
        <f t="shared" si="1"/>
        <v>395.21177244327527</v>
      </c>
      <c r="P14" s="9"/>
    </row>
    <row r="15" spans="1:16" ht="15">
      <c r="A15" s="12"/>
      <c r="B15" s="42">
        <v>522</v>
      </c>
      <c r="C15" s="19" t="s">
        <v>29</v>
      </c>
      <c r="D15" s="43">
        <v>952137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952137</v>
      </c>
      <c r="O15" s="44">
        <f t="shared" si="1"/>
        <v>313.0999671160802</v>
      </c>
      <c r="P15" s="9"/>
    </row>
    <row r="16" spans="1:16" ht="15">
      <c r="A16" s="12"/>
      <c r="B16" s="42">
        <v>524</v>
      </c>
      <c r="C16" s="19" t="s">
        <v>30</v>
      </c>
      <c r="D16" s="43">
        <v>384188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384188</v>
      </c>
      <c r="O16" s="44">
        <f t="shared" si="1"/>
        <v>126.33607365998027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SUM(D18:D22)</f>
        <v>362835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2326585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2689420</v>
      </c>
      <c r="O17" s="41">
        <f t="shared" si="1"/>
        <v>884.3867148964157</v>
      </c>
      <c r="P17" s="10"/>
    </row>
    <row r="18" spans="1:16" ht="15">
      <c r="A18" s="12"/>
      <c r="B18" s="42">
        <v>533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1298142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1298142</v>
      </c>
      <c r="O18" s="44">
        <f t="shared" si="1"/>
        <v>426.8799736928642</v>
      </c>
      <c r="P18" s="9"/>
    </row>
    <row r="19" spans="1:16" ht="15">
      <c r="A19" s="12"/>
      <c r="B19" s="42">
        <v>534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141113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141113</v>
      </c>
      <c r="O19" s="44">
        <f t="shared" si="1"/>
        <v>46.4034856954949</v>
      </c>
      <c r="P19" s="9"/>
    </row>
    <row r="20" spans="1:16" ht="15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887330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887330</v>
      </c>
      <c r="O20" s="44">
        <f t="shared" si="1"/>
        <v>291.78888523512</v>
      </c>
      <c r="P20" s="9"/>
    </row>
    <row r="21" spans="1:16" ht="15">
      <c r="A21" s="12"/>
      <c r="B21" s="42">
        <v>538</v>
      </c>
      <c r="C21" s="19" t="s">
        <v>35</v>
      </c>
      <c r="D21" s="43">
        <v>11631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11631</v>
      </c>
      <c r="O21" s="44">
        <f t="shared" si="1"/>
        <v>3.8247287076619534</v>
      </c>
      <c r="P21" s="9"/>
    </row>
    <row r="22" spans="1:16" ht="15">
      <c r="A22" s="12"/>
      <c r="B22" s="42">
        <v>539</v>
      </c>
      <c r="C22" s="19" t="s">
        <v>36</v>
      </c>
      <c r="D22" s="43">
        <v>351204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351204</v>
      </c>
      <c r="O22" s="44">
        <f t="shared" si="1"/>
        <v>115.48964156527458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SUM(D24:D24)</f>
        <v>35278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35278</v>
      </c>
      <c r="O23" s="41">
        <f t="shared" si="1"/>
        <v>11.600789214074318</v>
      </c>
      <c r="P23" s="10"/>
    </row>
    <row r="24" spans="1:16" ht="15">
      <c r="A24" s="12"/>
      <c r="B24" s="42">
        <v>541</v>
      </c>
      <c r="C24" s="19" t="s">
        <v>38</v>
      </c>
      <c r="D24" s="43">
        <v>35278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35278</v>
      </c>
      <c r="O24" s="44">
        <f t="shared" si="1"/>
        <v>11.600789214074318</v>
      </c>
      <c r="P24" s="9"/>
    </row>
    <row r="25" spans="1:16" ht="15.75">
      <c r="A25" s="26" t="s">
        <v>40</v>
      </c>
      <c r="B25" s="27"/>
      <c r="C25" s="28"/>
      <c r="D25" s="29">
        <f aca="true" t="shared" si="7" ref="D25:M25">SUM(D26:D26)</f>
        <v>104837</v>
      </c>
      <c r="E25" s="29">
        <f t="shared" si="7"/>
        <v>284692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1515223</v>
      </c>
      <c r="N25" s="29">
        <f t="shared" si="4"/>
        <v>1904752</v>
      </c>
      <c r="O25" s="41">
        <f t="shared" si="1"/>
        <v>626.3571193686288</v>
      </c>
      <c r="P25" s="9"/>
    </row>
    <row r="26" spans="1:16" ht="15">
      <c r="A26" s="12"/>
      <c r="B26" s="42">
        <v>572</v>
      </c>
      <c r="C26" s="19" t="s">
        <v>41</v>
      </c>
      <c r="D26" s="43">
        <v>104837</v>
      </c>
      <c r="E26" s="43">
        <v>284692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1515223</v>
      </c>
      <c r="N26" s="43">
        <f t="shared" si="4"/>
        <v>1904752</v>
      </c>
      <c r="O26" s="44">
        <f t="shared" si="1"/>
        <v>626.3571193686288</v>
      </c>
      <c r="P26" s="9"/>
    </row>
    <row r="27" spans="1:16" ht="15.75">
      <c r="A27" s="26" t="s">
        <v>44</v>
      </c>
      <c r="B27" s="27"/>
      <c r="C27" s="28"/>
      <c r="D27" s="29">
        <f aca="true" t="shared" si="8" ref="D27:M27">SUM(D28:D28)</f>
        <v>133544</v>
      </c>
      <c r="E27" s="29">
        <f t="shared" si="8"/>
        <v>337213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605757</v>
      </c>
      <c r="O27" s="41">
        <f t="shared" si="1"/>
        <v>199.19664584018415</v>
      </c>
      <c r="P27" s="9"/>
    </row>
    <row r="28" spans="1:16" ht="15.75" thickBot="1">
      <c r="A28" s="12"/>
      <c r="B28" s="42">
        <v>581</v>
      </c>
      <c r="C28" s="19" t="s">
        <v>43</v>
      </c>
      <c r="D28" s="43">
        <v>133544</v>
      </c>
      <c r="E28" s="43">
        <v>337213</v>
      </c>
      <c r="F28" s="43">
        <v>0</v>
      </c>
      <c r="G28" s="43">
        <v>0</v>
      </c>
      <c r="H28" s="43">
        <v>0</v>
      </c>
      <c r="I28" s="43">
        <v>135000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605757</v>
      </c>
      <c r="O28" s="44">
        <f t="shared" si="1"/>
        <v>199.19664584018415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4672109</v>
      </c>
      <c r="E29" s="14">
        <f aca="true" t="shared" si="9" ref="E29:M29">SUM(E5,E13,E17,E23,E25,E27)</f>
        <v>621905</v>
      </c>
      <c r="F29" s="14">
        <f t="shared" si="9"/>
        <v>485449</v>
      </c>
      <c r="G29" s="14">
        <f t="shared" si="9"/>
        <v>0</v>
      </c>
      <c r="H29" s="14">
        <f t="shared" si="9"/>
        <v>0</v>
      </c>
      <c r="I29" s="14">
        <f t="shared" si="9"/>
        <v>2461585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1515223</v>
      </c>
      <c r="N29" s="14">
        <f t="shared" si="4"/>
        <v>9756271</v>
      </c>
      <c r="O29" s="35">
        <f t="shared" si="1"/>
        <v>3208.2443275238406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56</v>
      </c>
      <c r="M31" s="90"/>
      <c r="N31" s="90"/>
      <c r="O31" s="39">
        <v>3041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2022-05-13T16:49:13Z</cp:lastPrinted>
  <dcterms:created xsi:type="dcterms:W3CDTF">2000-08-31T21:26:31Z</dcterms:created>
  <dcterms:modified xsi:type="dcterms:W3CDTF">2022-05-13T16:49:38Z</dcterms:modified>
  <cp:category/>
  <cp:version/>
  <cp:contentType/>
  <cp:contentStatus/>
</cp:coreProperties>
</file>