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'2008'!$A$1:$O$23</definedName>
    <definedName name="_xlnm.Print_Area" localSheetId="12">'2009'!$A$1:$O$22</definedName>
    <definedName name="_xlnm.Print_Area" localSheetId="11">'2010'!$A$1:$O$29</definedName>
    <definedName name="_xlnm.Print_Area" localSheetId="10">'2011'!$A$1:$O$26</definedName>
    <definedName name="_xlnm.Print_Area" localSheetId="9">'2012'!$A$1:$O$28</definedName>
    <definedName name="_xlnm.Print_Area" localSheetId="8">'2013'!$A$1:$O$26</definedName>
    <definedName name="_xlnm.Print_Area" localSheetId="7">'2014'!$A$1:$O$24</definedName>
    <definedName name="_xlnm.Print_Area" localSheetId="6">'2015'!$A$1:$O$24</definedName>
    <definedName name="_xlnm.Print_Area" localSheetId="5">'2016'!$A$1:$O$23</definedName>
    <definedName name="_xlnm.Print_Area" localSheetId="4">'2017'!$A$1:$O$37</definedName>
    <definedName name="_xlnm.Print_Area" localSheetId="3">'2018'!$A$1:$O$35</definedName>
    <definedName name="_xlnm.Print_Area" localSheetId="2">'2019'!$A$1:$O$38</definedName>
    <definedName name="_xlnm.Print_Area" localSheetId="1">'2020'!$A$1:$O$33</definedName>
    <definedName name="_xlnm.Print_Area" localSheetId="0">'2021'!$A$1:$P$34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<sst xmlns="http://schemas.openxmlformats.org/spreadsheetml/2006/main" count="571" uniqueCount="107">
  <si>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</si>
  <si>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</si>
  <si>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</si>
  <si>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</si>
  <si>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</si>
  <si>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</si>
  <si>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</si>
  <si>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</si>
  <si>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Other General Taxes</t>
  </si>
  <si>
    <t>Intergovernmental Revenue</t>
  </si>
  <si>
    <t>State Grant - Human Services - Public Welfare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</si>
  <si>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</si>
  <si>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</si>
  <si>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</si>
  <si>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</si>
  <si>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</si>
  <si>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</si>
  <si>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Utility</t>
  </si>
  <si>
    <t>Total - All Account Codes</t>
  </si>
  <si>
    <t>Local Fiscal Year Ended September 30, 2009</t>
  </si>
  <si>
    <t>Rents and Royalties</t>
  </si>
  <si>
    <t>Other Miscellaneous Revenues - Other</t>
  </si>
  <si>
    <t>Non-Operating - Inter-Fund Group Transfers In</t>
  </si>
  <si>
    <t>Proceeds - Debt Proceeds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</si>
  <si>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</si>
  <si>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</si>
  <si>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</si>
  <si>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</si>
  <si>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</si>
  <si>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</si>
  <si>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</si>
  <si>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</si>
  <si>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Ponce de Leon Revenues Reported by Account Code and Fund Type</t>
  </si>
  <si>
    <t>Local Fiscal Year Ended September 30, 2010</t>
  </si>
  <si>
    <t>Permits, Fees, and Special Assessments</t>
  </si>
  <si>
    <t>Other Permits, Fees, and Special Assessments</t>
  </si>
  <si>
    <t>Federal Grant - Public Safety</t>
  </si>
  <si>
    <t>Federal Grant - Physical Environment - Sewer / Wastewater</t>
  </si>
  <si>
    <t>State Grant - Transportation - Other Transportation</t>
  </si>
  <si>
    <t>Physical Environment - Sewer / Wastewater Utility</t>
  </si>
  <si>
    <t>Interest and Other Earnings - Interest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</si>
  <si>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</si>
  <si>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</si>
  <si>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</si>
  <si>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</si>
  <si>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</si>
  <si>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Federal Grant - General Government</t>
  </si>
  <si>
    <t>Federal Grant - Physical Environment - Water Supply System</t>
  </si>
  <si>
    <t>State Grant - Public Safety</t>
  </si>
  <si>
    <t>2012 Municipal Population:</t>
  </si>
  <si>
    <t>Local Fiscal Year Ended September 30, 2013</t>
  </si>
  <si>
    <t>2013 Municipal Population:</t>
  </si>
  <si>
    <t>Local Fiscal Year Ended September 30, 2008</t>
  </si>
  <si>
    <t>General Gov't (Not Court-Related) - Other General Gov't Charges and Fees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</si>
  <si>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</si>
  <si>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</si>
  <si>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</si>
  <si>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</si>
  <si>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</si>
  <si>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</si>
  <si>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</si>
  <si>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</si>
  <si>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First Local Option Fuel Tax (1 to 6 Cents)</t>
  </si>
  <si>
    <t>Discretionary Sales Surtaxes</t>
  </si>
  <si>
    <t>Utility Service Tax - Electricity</t>
  </si>
  <si>
    <t>Communications Services Taxes (Chapter 202, F.S.)</t>
  </si>
  <si>
    <t>Franchise Fee - Electricity</t>
  </si>
  <si>
    <t>Licenses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</si>
  <si>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</si>
  <si>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</si>
  <si>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</si>
  <si>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</si>
  <si>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Transportation - Other Transportation</t>
  </si>
  <si>
    <t>State Payments in Lieu of Taxes</t>
  </si>
  <si>
    <t>Shared Revenue from Other Local Units</t>
  </si>
  <si>
    <t>General Government - Other General Government Charges and Fees</t>
  </si>
  <si>
    <t>Physical Environment - Water / Sewer Combination Utility</t>
  </si>
  <si>
    <t>Physical Environment - Cemetary</t>
  </si>
  <si>
    <t>Culture / Recreation - Other Culture / Recreation Charges</t>
  </si>
  <si>
    <t>Contributions and Donations from Private Sources</t>
  </si>
  <si>
    <t>2017 Municipal Population:</t>
  </si>
  <si>
    <t>Local Fiscal Year Ended September 30, 2018</t>
  </si>
  <si>
    <t>State Grant -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</si>
  <si>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</si>
  <si>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</si>
  <si>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</si>
  <si>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</si>
  <si>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State Grant - Physical Environment - Sewer / Wastewater</t>
  </si>
  <si>
    <t>State Shared Revenues - General Government - Other General Government</t>
  </si>
  <si>
    <t>State Shared Revenues - Transportation - Mass Transit</t>
  </si>
  <si>
    <t>State Shared Revenues - Other</t>
  </si>
  <si>
    <t>Transportation - Other Transportation Charges</t>
  </si>
  <si>
    <t>Sales - Disposition of Fixed Assets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</si>
  <si>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</si>
  <si>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</si>
  <si>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</si>
  <si>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</si>
  <si>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</si>
  <si>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</si>
  <si>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Ad Valorem Taxes</t>
  </si>
  <si>
    <t>State Communications Services Taxes</t>
  </si>
  <si>
    <t>Intergovernmental Revenues</t>
  </si>
  <si>
    <t>State Shared Revenues - General Government - Local Government Half-Cent Sales Tax Program</t>
  </si>
  <si>
    <t>Public Safety - Other Public Safety Charges and Fees</t>
  </si>
  <si>
    <t>Proceeds - Leases - Financial Agreements</t>
  </si>
  <si>
    <t>Proceeds of General Capital Asset Dispositions - Compensation for Loss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</si>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</sst>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94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5"/>
      <c r="M3" s="66"/>
      <c r="N3" s="34"/>
      <c r="O3" s="35"/>
      <c r="P3" s="67" t="s">
        <v>95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96</v>
      </c>
      <c r="N4" s="33" t="s">
        <v>7</v>
      </c>
      <c r="O4" s="33" t="s">
        <v>97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98</v>
      </c>
      <c r="B5" s="24"/>
      <c r="C5" s="24"/>
      <c r="D5" s="25">
        <f>SUM(D6:D7)</f>
        <v>18984</v>
      </c>
      <c r="E5" s="25">
        <f>SUM(E6:E7)</f>
        <v>0</v>
      </c>
      <c r="F5" s="25">
        <f>SUM(F6:F7)</f>
        <v>0</v>
      </c>
      <c r="G5" s="25">
        <f>SUM(G6:G7)</f>
        <v>0</v>
      </c>
      <c r="H5" s="25">
        <f>SUM(H6:H7)</f>
        <v>0</v>
      </c>
      <c r="I5" s="25">
        <f>SUM(I6:I7)</f>
        <v>0</v>
      </c>
      <c r="J5" s="25">
        <f>SUM(J6:J7)</f>
        <v>0</v>
      </c>
      <c r="K5" s="25">
        <f>SUM(K6:K7)</f>
        <v>0</v>
      </c>
      <c r="L5" s="25">
        <f>SUM(L6:L7)</f>
        <v>0</v>
      </c>
      <c r="M5" s="25">
        <f>SUM(M6:M7)</f>
        <v>0</v>
      </c>
      <c r="N5" s="25">
        <f>SUM(N6:N7)</f>
        <v>0</v>
      </c>
      <c r="O5" s="26">
        <f>SUM(D5:N5)</f>
        <v>18984</v>
      </c>
      <c r="P5" s="31">
        <f>(O5/P$32)</f>
        <v>37.81673306772908</v>
      </c>
      <c r="Q5" s="6"/>
    </row>
    <row r="6" spans="1:17" ht="15">
      <c r="A6" s="12"/>
      <c r="B6" s="23">
        <v>311</v>
      </c>
      <c r="C6" s="19" t="s">
        <v>99</v>
      </c>
      <c r="D6" s="43">
        <v>13570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13570</v>
      </c>
      <c r="P6" s="44">
        <f>(O6/P$32)</f>
        <v>27.03187250996016</v>
      </c>
      <c r="Q6" s="9"/>
    </row>
    <row r="7" spans="1:17" ht="15">
      <c r="A7" s="12"/>
      <c r="B7" s="23">
        <v>315.1</v>
      </c>
      <c r="C7" s="19" t="s">
        <v>100</v>
      </c>
      <c r="D7" s="43">
        <v>5414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5414</v>
      </c>
      <c r="P7" s="44">
        <f>(O7/P$32)</f>
        <v>10.784860557768924</v>
      </c>
      <c r="Q7" s="9"/>
    </row>
    <row r="8" spans="1:17" ht="15.75">
      <c r="A8" s="27" t="s">
        <v>34</v>
      </c>
      <c r="B8" s="28"/>
      <c r="C8" s="29"/>
      <c r="D8" s="30">
        <f>SUM(D9:D9)</f>
        <v>99938</v>
      </c>
      <c r="E8" s="30">
        <f>SUM(E9:E9)</f>
        <v>0</v>
      </c>
      <c r="F8" s="30">
        <f>SUM(F9:F9)</f>
        <v>0</v>
      </c>
      <c r="G8" s="30">
        <f>SUM(G9:G9)</f>
        <v>0</v>
      </c>
      <c r="H8" s="30">
        <f>SUM(H9:H9)</f>
        <v>0</v>
      </c>
      <c r="I8" s="30">
        <f>SUM(I9:I9)</f>
        <v>0</v>
      </c>
      <c r="J8" s="30">
        <f>SUM(J9:J9)</f>
        <v>0</v>
      </c>
      <c r="K8" s="30">
        <f>SUM(K9:K9)</f>
        <v>0</v>
      </c>
      <c r="L8" s="30">
        <f>SUM(L9:L9)</f>
        <v>0</v>
      </c>
      <c r="M8" s="30">
        <f>SUM(M9:M9)</f>
        <v>0</v>
      </c>
      <c r="N8" s="30">
        <f>SUM(N9:N9)</f>
        <v>0</v>
      </c>
      <c r="O8" s="41">
        <f>SUM(D8:N8)</f>
        <v>99938</v>
      </c>
      <c r="P8" s="42">
        <f>(O8/P$32)</f>
        <v>199.0796812749004</v>
      </c>
      <c r="Q8" s="10"/>
    </row>
    <row r="9" spans="1:17" ht="15">
      <c r="A9" s="12"/>
      <c r="B9" s="23">
        <v>323.1</v>
      </c>
      <c r="C9" s="19" t="s">
        <v>66</v>
      </c>
      <c r="D9" s="43">
        <v>99938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99938</v>
      </c>
      <c r="P9" s="44">
        <f>(O9/P$32)</f>
        <v>199.0796812749004</v>
      </c>
      <c r="Q9" s="9"/>
    </row>
    <row r="10" spans="1:17" ht="15.75">
      <c r="A10" s="27" t="s">
        <v>101</v>
      </c>
      <c r="B10" s="28"/>
      <c r="C10" s="29"/>
      <c r="D10" s="30">
        <f>SUM(D11:D18)</f>
        <v>244238</v>
      </c>
      <c r="E10" s="30">
        <f>SUM(E11:E18)</f>
        <v>13952</v>
      </c>
      <c r="F10" s="30">
        <f>SUM(F11:F18)</f>
        <v>0</v>
      </c>
      <c r="G10" s="30">
        <f>SUM(G11:G18)</f>
        <v>0</v>
      </c>
      <c r="H10" s="30">
        <f>SUM(H11:H18)</f>
        <v>0</v>
      </c>
      <c r="I10" s="30">
        <f>SUM(I11:I18)</f>
        <v>0</v>
      </c>
      <c r="J10" s="30">
        <f>SUM(J11:J18)</f>
        <v>0</v>
      </c>
      <c r="K10" s="30">
        <f>SUM(K11:K18)</f>
        <v>0</v>
      </c>
      <c r="L10" s="30">
        <f>SUM(L11:L18)</f>
        <v>0</v>
      </c>
      <c r="M10" s="30">
        <f>SUM(M11:M18)</f>
        <v>0</v>
      </c>
      <c r="N10" s="30">
        <f>SUM(N11:N18)</f>
        <v>0</v>
      </c>
      <c r="O10" s="41">
        <f>SUM(D10:N10)</f>
        <v>258190</v>
      </c>
      <c r="P10" s="42">
        <f>(O10/P$32)</f>
        <v>514.3227091633466</v>
      </c>
      <c r="Q10" s="10"/>
    </row>
    <row r="11" spans="1:17" ht="15">
      <c r="A11" s="12"/>
      <c r="B11" s="23">
        <v>334.62</v>
      </c>
      <c r="C11" s="19" t="s">
        <v>10</v>
      </c>
      <c r="D11" s="43">
        <v>141992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141992</v>
      </c>
      <c r="P11" s="44">
        <f>(O11/P$32)</f>
        <v>282.85258964143424</v>
      </c>
      <c r="Q11" s="9"/>
    </row>
    <row r="12" spans="1:17" ht="15">
      <c r="A12" s="12"/>
      <c r="B12" s="23">
        <v>335.14</v>
      </c>
      <c r="C12" s="19" t="s">
        <v>69</v>
      </c>
      <c r="D12" s="43">
        <v>318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318</v>
      </c>
      <c r="P12" s="44">
        <f>(O12/P$32)</f>
        <v>0.6334661354581673</v>
      </c>
      <c r="Q12" s="9"/>
    </row>
    <row r="13" spans="1:17" ht="15">
      <c r="A13" s="12"/>
      <c r="B13" s="23">
        <v>335.15</v>
      </c>
      <c r="C13" s="19" t="s">
        <v>70</v>
      </c>
      <c r="D13" s="43">
        <v>526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526</v>
      </c>
      <c r="P13" s="44">
        <f>(O13/P$32)</f>
        <v>1.047808764940239</v>
      </c>
      <c r="Q13" s="9"/>
    </row>
    <row r="14" spans="1:17" ht="15">
      <c r="A14" s="12"/>
      <c r="B14" s="23">
        <v>335.18</v>
      </c>
      <c r="C14" s="19" t="s">
        <v>102</v>
      </c>
      <c r="D14" s="43">
        <v>16188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16188</v>
      </c>
      <c r="P14" s="44">
        <f>(O14/P$32)</f>
        <v>32.24701195219124</v>
      </c>
      <c r="Q14" s="9"/>
    </row>
    <row r="15" spans="1:17" ht="15">
      <c r="A15" s="12"/>
      <c r="B15" s="23">
        <v>335.19</v>
      </c>
      <c r="C15" s="19" t="s">
        <v>88</v>
      </c>
      <c r="D15" s="43">
        <v>62454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62454</v>
      </c>
      <c r="P15" s="44">
        <f>(O15/P$32)</f>
        <v>124.41035856573706</v>
      </c>
      <c r="Q15" s="9"/>
    </row>
    <row r="16" spans="1:17" ht="15">
      <c r="A16" s="12"/>
      <c r="B16" s="23">
        <v>335.42</v>
      </c>
      <c r="C16" s="19" t="s">
        <v>89</v>
      </c>
      <c r="D16" s="43">
        <v>0</v>
      </c>
      <c r="E16" s="43">
        <v>13952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13952</v>
      </c>
      <c r="P16" s="44">
        <f>(O16/P$32)</f>
        <v>27.792828685258964</v>
      </c>
      <c r="Q16" s="9"/>
    </row>
    <row r="17" spans="1:17" ht="15">
      <c r="A17" s="12"/>
      <c r="B17" s="23">
        <v>335.48</v>
      </c>
      <c r="C17" s="19" t="s">
        <v>72</v>
      </c>
      <c r="D17" s="43">
        <v>18860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18860</v>
      </c>
      <c r="P17" s="44">
        <f>(O17/P$32)</f>
        <v>37.569721115537845</v>
      </c>
      <c r="Q17" s="9"/>
    </row>
    <row r="18" spans="1:17" ht="15">
      <c r="A18" s="12"/>
      <c r="B18" s="23">
        <v>335.9</v>
      </c>
      <c r="C18" s="19" t="s">
        <v>90</v>
      </c>
      <c r="D18" s="43">
        <v>3900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3900</v>
      </c>
      <c r="P18" s="44">
        <f>(O18/P$32)</f>
        <v>7.768924302788845</v>
      </c>
      <c r="Q18" s="9"/>
    </row>
    <row r="19" spans="1:17" ht="15.75">
      <c r="A19" s="27" t="s">
        <v>15</v>
      </c>
      <c r="B19" s="28"/>
      <c r="C19" s="29"/>
      <c r="D19" s="30">
        <f>SUM(D20:D23)</f>
        <v>11637</v>
      </c>
      <c r="E19" s="30">
        <f>SUM(E20:E23)</f>
        <v>0</v>
      </c>
      <c r="F19" s="30">
        <f>SUM(F20:F23)</f>
        <v>0</v>
      </c>
      <c r="G19" s="30">
        <f>SUM(G20:G23)</f>
        <v>0</v>
      </c>
      <c r="H19" s="30">
        <f>SUM(H20:H23)</f>
        <v>0</v>
      </c>
      <c r="I19" s="30">
        <f>SUM(I20:I23)</f>
        <v>409514</v>
      </c>
      <c r="J19" s="30">
        <f>SUM(J20:J23)</f>
        <v>0</v>
      </c>
      <c r="K19" s="30">
        <f>SUM(K20:K23)</f>
        <v>0</v>
      </c>
      <c r="L19" s="30">
        <f>SUM(L20:L23)</f>
        <v>0</v>
      </c>
      <c r="M19" s="30">
        <f>SUM(M20:M23)</f>
        <v>0</v>
      </c>
      <c r="N19" s="30">
        <f>SUM(N20:N23)</f>
        <v>0</v>
      </c>
      <c r="O19" s="30">
        <f>SUM(D19:N19)</f>
        <v>421151</v>
      </c>
      <c r="P19" s="42">
        <f>(O19/P$32)</f>
        <v>838.9462151394422</v>
      </c>
      <c r="Q19" s="10"/>
    </row>
    <row r="20" spans="1:17" ht="15">
      <c r="A20" s="12"/>
      <c r="B20" s="23">
        <v>341.9</v>
      </c>
      <c r="C20" s="19" t="s">
        <v>75</v>
      </c>
      <c r="D20" s="43">
        <v>344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344</v>
      </c>
      <c r="P20" s="44">
        <f>(O20/P$32)</f>
        <v>0.6852589641434262</v>
      </c>
      <c r="Q20" s="9"/>
    </row>
    <row r="21" spans="1:17" ht="15">
      <c r="A21" s="12"/>
      <c r="B21" s="23">
        <v>342.9</v>
      </c>
      <c r="C21" s="19" t="s">
        <v>103</v>
      </c>
      <c r="D21" s="43">
        <v>9993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9993</v>
      </c>
      <c r="P21" s="44">
        <f>(O21/P$32)</f>
        <v>19.906374501992033</v>
      </c>
      <c r="Q21" s="9"/>
    </row>
    <row r="22" spans="1:17" ht="15">
      <c r="A22" s="12"/>
      <c r="B22" s="23">
        <v>343.6</v>
      </c>
      <c r="C22" s="19" t="s">
        <v>76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409514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409514</v>
      </c>
      <c r="P22" s="44">
        <f>(O22/P$32)</f>
        <v>815.7649402390439</v>
      </c>
      <c r="Q22" s="9"/>
    </row>
    <row r="23" spans="1:17" ht="15">
      <c r="A23" s="12"/>
      <c r="B23" s="23">
        <v>343.8</v>
      </c>
      <c r="C23" s="19" t="s">
        <v>77</v>
      </c>
      <c r="D23" s="43">
        <v>1300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1300</v>
      </c>
      <c r="P23" s="44">
        <f>(O23/P$32)</f>
        <v>2.589641434262948</v>
      </c>
      <c r="Q23" s="9"/>
    </row>
    <row r="24" spans="1:17" ht="15.75">
      <c r="A24" s="27" t="s">
        <v>1</v>
      </c>
      <c r="B24" s="28"/>
      <c r="C24" s="29"/>
      <c r="D24" s="30">
        <f>SUM(D25:D26)</f>
        <v>37932</v>
      </c>
      <c r="E24" s="30">
        <f>SUM(E25:E26)</f>
        <v>154</v>
      </c>
      <c r="F24" s="30">
        <f>SUM(F25:F26)</f>
        <v>0</v>
      </c>
      <c r="G24" s="30">
        <f>SUM(G25:G26)</f>
        <v>0</v>
      </c>
      <c r="H24" s="30">
        <f>SUM(H25:H26)</f>
        <v>0</v>
      </c>
      <c r="I24" s="30">
        <f>SUM(I25:I26)</f>
        <v>49</v>
      </c>
      <c r="J24" s="30">
        <f>SUM(J25:J26)</f>
        <v>0</v>
      </c>
      <c r="K24" s="30">
        <f>SUM(K25:K26)</f>
        <v>0</v>
      </c>
      <c r="L24" s="30">
        <f>SUM(L25:L26)</f>
        <v>0</v>
      </c>
      <c r="M24" s="30">
        <f>SUM(M25:M26)</f>
        <v>0</v>
      </c>
      <c r="N24" s="30">
        <f>SUM(N25:N26)</f>
        <v>0</v>
      </c>
      <c r="O24" s="30">
        <f>SUM(D24:N24)</f>
        <v>38135</v>
      </c>
      <c r="P24" s="42">
        <f>(O24/P$32)</f>
        <v>75.96613545816733</v>
      </c>
      <c r="Q24" s="10"/>
    </row>
    <row r="25" spans="1:17" ht="15">
      <c r="A25" s="12"/>
      <c r="B25" s="23">
        <v>361.1</v>
      </c>
      <c r="C25" s="19" t="s">
        <v>40</v>
      </c>
      <c r="D25" s="43">
        <v>0</v>
      </c>
      <c r="E25" s="43">
        <v>154</v>
      </c>
      <c r="F25" s="43">
        <v>0</v>
      </c>
      <c r="G25" s="43">
        <v>0</v>
      </c>
      <c r="H25" s="43">
        <v>0</v>
      </c>
      <c r="I25" s="43">
        <v>49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203</v>
      </c>
      <c r="P25" s="44">
        <f>(O25/P$32)</f>
        <v>0.4043824701195219</v>
      </c>
      <c r="Q25" s="9"/>
    </row>
    <row r="26" spans="1:17" ht="15">
      <c r="A26" s="12"/>
      <c r="B26" s="23">
        <v>366</v>
      </c>
      <c r="C26" s="19" t="s">
        <v>79</v>
      </c>
      <c r="D26" s="43">
        <v>37932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37932</v>
      </c>
      <c r="P26" s="44">
        <f>(O26/P$32)</f>
        <v>75.56175298804781</v>
      </c>
      <c r="Q26" s="9"/>
    </row>
    <row r="27" spans="1:17" ht="15.75">
      <c r="A27" s="27" t="s">
        <v>16</v>
      </c>
      <c r="B27" s="28"/>
      <c r="C27" s="29"/>
      <c r="D27" s="30">
        <f>SUM(D28:D29)</f>
        <v>37109</v>
      </c>
      <c r="E27" s="30">
        <f>SUM(E28:E29)</f>
        <v>0</v>
      </c>
      <c r="F27" s="30">
        <f>SUM(F28:F29)</f>
        <v>0</v>
      </c>
      <c r="G27" s="30">
        <f>SUM(G28:G29)</f>
        <v>0</v>
      </c>
      <c r="H27" s="30">
        <f>SUM(H28:H29)</f>
        <v>0</v>
      </c>
      <c r="I27" s="30">
        <f>SUM(I28:I29)</f>
        <v>0</v>
      </c>
      <c r="J27" s="30">
        <f>SUM(J28:J29)</f>
        <v>0</v>
      </c>
      <c r="K27" s="30">
        <f>SUM(K28:K29)</f>
        <v>0</v>
      </c>
      <c r="L27" s="30">
        <f>SUM(L28:L29)</f>
        <v>0</v>
      </c>
      <c r="M27" s="30">
        <f>SUM(M28:M29)</f>
        <v>0</v>
      </c>
      <c r="N27" s="30">
        <f>SUM(N28:N29)</f>
        <v>0</v>
      </c>
      <c r="O27" s="30">
        <f>SUM(D27:N27)</f>
        <v>37109</v>
      </c>
      <c r="P27" s="42">
        <f>(O27/P$32)</f>
        <v>73.92231075697211</v>
      </c>
      <c r="Q27" s="9"/>
    </row>
    <row r="28" spans="1:17" ht="15">
      <c r="A28" s="12"/>
      <c r="B28" s="23">
        <v>383.1</v>
      </c>
      <c r="C28" s="19" t="s">
        <v>104</v>
      </c>
      <c r="D28" s="43">
        <v>34092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34092</v>
      </c>
      <c r="P28" s="44">
        <f>(O28/P$32)</f>
        <v>67.91235059760956</v>
      </c>
      <c r="Q28" s="9"/>
    </row>
    <row r="29" spans="1:17" ht="15.75" thickBot="1">
      <c r="A29" s="12"/>
      <c r="B29" s="23">
        <v>388.2</v>
      </c>
      <c r="C29" s="19" t="s">
        <v>105</v>
      </c>
      <c r="D29" s="43">
        <v>3017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3017</v>
      </c>
      <c r="P29" s="44">
        <f>(O29/P$32)</f>
        <v>6.00996015936255</v>
      </c>
      <c r="Q29" s="9"/>
    </row>
    <row r="30" spans="1:120" ht="16.5" thickBot="1">
      <c r="A30" s="13" t="s">
        <v>18</v>
      </c>
      <c r="B30" s="21"/>
      <c r="C30" s="20"/>
      <c r="D30" s="14">
        <f>SUM(D5,D8,D10,D19,D24,D27)</f>
        <v>449838</v>
      </c>
      <c r="E30" s="14">
        <f aca="true" t="shared" si="0" ref="E30:N30">SUM(E5,E8,E10,E19,E24,E27)</f>
        <v>14106</v>
      </c>
      <c r="F30" s="14">
        <f t="shared" si="0"/>
        <v>0</v>
      </c>
      <c r="G30" s="14">
        <f t="shared" si="0"/>
        <v>0</v>
      </c>
      <c r="H30" s="14">
        <f t="shared" si="0"/>
        <v>0</v>
      </c>
      <c r="I30" s="14">
        <f t="shared" si="0"/>
        <v>409563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0</v>
      </c>
      <c r="N30" s="14">
        <f t="shared" si="0"/>
        <v>0</v>
      </c>
      <c r="O30" s="14">
        <f>SUM(D30:N30)</f>
        <v>873507</v>
      </c>
      <c r="P30" s="36">
        <f>(O30/P$32)</f>
        <v>1740.0537848605577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6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45" t="s">
        <v>106</v>
      </c>
      <c r="N32" s="45"/>
      <c r="O32" s="45"/>
      <c r="P32" s="40">
        <v>502</v>
      </c>
    </row>
    <row r="33" spans="1:16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15.75" customHeight="1" thickBot="1">
      <c r="A34" s="49" t="s">
        <v>42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134694</v>
      </c>
      <c r="E5" s="25">
        <f t="shared" si="0"/>
        <v>6294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140988</v>
      </c>
      <c r="O5" s="31">
        <f aca="true" t="shared" si="2" ref="O5:O24">(N5/O$26)</f>
        <v>253.57553956834533</v>
      </c>
      <c r="P5" s="6"/>
    </row>
    <row r="6" spans="1:16" ht="15">
      <c r="A6" s="12"/>
      <c r="B6" s="23">
        <v>319</v>
      </c>
      <c r="C6" s="19" t="s">
        <v>8</v>
      </c>
      <c r="D6" s="43">
        <v>134694</v>
      </c>
      <c r="E6" s="43">
        <v>6294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140988</v>
      </c>
      <c r="O6" s="44">
        <f t="shared" si="2"/>
        <v>253.57553956834533</v>
      </c>
      <c r="P6" s="9"/>
    </row>
    <row r="7" spans="1:16" ht="15.75">
      <c r="A7" s="27" t="s">
        <v>34</v>
      </c>
      <c r="B7" s="28"/>
      <c r="C7" s="29"/>
      <c r="D7" s="30">
        <f aca="true" t="shared" si="3" ref="D7:M7">SUM(D8:D8)</f>
        <v>2620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2620</v>
      </c>
      <c r="O7" s="42">
        <f t="shared" si="2"/>
        <v>4.712230215827338</v>
      </c>
      <c r="P7" s="10"/>
    </row>
    <row r="8" spans="1:16" ht="15">
      <c r="A8" s="12"/>
      <c r="B8" s="23">
        <v>329</v>
      </c>
      <c r="C8" s="19" t="s">
        <v>35</v>
      </c>
      <c r="D8" s="43">
        <v>2620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2620</v>
      </c>
      <c r="O8" s="44">
        <f t="shared" si="2"/>
        <v>4.712230215827338</v>
      </c>
      <c r="P8" s="9"/>
    </row>
    <row r="9" spans="1:16" ht="15.75">
      <c r="A9" s="27" t="s">
        <v>9</v>
      </c>
      <c r="B9" s="28"/>
      <c r="C9" s="29"/>
      <c r="D9" s="30">
        <f aca="true" t="shared" si="4" ref="D9:M9">SUM(D10:D13)</f>
        <v>551681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79487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631168</v>
      </c>
      <c r="O9" s="42">
        <f t="shared" si="2"/>
        <v>1135.1942446043165</v>
      </c>
      <c r="P9" s="10"/>
    </row>
    <row r="10" spans="1:16" ht="15">
      <c r="A10" s="12"/>
      <c r="B10" s="23">
        <v>331.1</v>
      </c>
      <c r="C10" s="19" t="s">
        <v>46</v>
      </c>
      <c r="D10" s="43">
        <v>245000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245000</v>
      </c>
      <c r="O10" s="44">
        <f t="shared" si="2"/>
        <v>440.6474820143885</v>
      </c>
      <c r="P10" s="9"/>
    </row>
    <row r="11" spans="1:16" ht="15">
      <c r="A11" s="12"/>
      <c r="B11" s="23">
        <v>331.2</v>
      </c>
      <c r="C11" s="19" t="s">
        <v>36</v>
      </c>
      <c r="D11" s="43">
        <v>300181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300181</v>
      </c>
      <c r="O11" s="44">
        <f t="shared" si="2"/>
        <v>539.8938848920864</v>
      </c>
      <c r="P11" s="9"/>
    </row>
    <row r="12" spans="1:16" ht="15">
      <c r="A12" s="12"/>
      <c r="B12" s="23">
        <v>331.31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79487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79487</v>
      </c>
      <c r="O12" s="44">
        <f t="shared" si="2"/>
        <v>142.96223021582733</v>
      </c>
      <c r="P12" s="9"/>
    </row>
    <row r="13" spans="1:16" ht="15">
      <c r="A13" s="12"/>
      <c r="B13" s="23">
        <v>334.2</v>
      </c>
      <c r="C13" s="19" t="s">
        <v>48</v>
      </c>
      <c r="D13" s="43">
        <v>6500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6500</v>
      </c>
      <c r="O13" s="44">
        <f t="shared" si="2"/>
        <v>11.690647482014388</v>
      </c>
      <c r="P13" s="9"/>
    </row>
    <row r="14" spans="1:16" ht="15.75">
      <c r="A14" s="27" t="s">
        <v>15</v>
      </c>
      <c r="B14" s="28"/>
      <c r="C14" s="29"/>
      <c r="D14" s="30">
        <f aca="true" t="shared" si="5" ref="D14:M14">SUM(D15:D16)</f>
        <v>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262946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262946</v>
      </c>
      <c r="O14" s="42">
        <f t="shared" si="2"/>
        <v>472.92446043165467</v>
      </c>
      <c r="P14" s="10"/>
    </row>
    <row r="15" spans="1:16" ht="15">
      <c r="A15" s="12"/>
      <c r="B15" s="23">
        <v>343.3</v>
      </c>
      <c r="C15" s="19" t="s">
        <v>17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100329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100329</v>
      </c>
      <c r="O15" s="44">
        <f t="shared" si="2"/>
        <v>180.4478417266187</v>
      </c>
      <c r="P15" s="9"/>
    </row>
    <row r="16" spans="1:16" ht="15">
      <c r="A16" s="12"/>
      <c r="B16" s="23">
        <v>343.5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162617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162617</v>
      </c>
      <c r="O16" s="44">
        <f t="shared" si="2"/>
        <v>292.47661870503595</v>
      </c>
      <c r="P16" s="9"/>
    </row>
    <row r="17" spans="1:16" ht="15.75">
      <c r="A17" s="27" t="s">
        <v>1</v>
      </c>
      <c r="B17" s="28"/>
      <c r="C17" s="29"/>
      <c r="D17" s="30">
        <f aca="true" t="shared" si="6" ref="D17:M17">SUM(D18:D20)</f>
        <v>34324</v>
      </c>
      <c r="E17" s="30">
        <f t="shared" si="6"/>
        <v>2659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5836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42819</v>
      </c>
      <c r="O17" s="42">
        <f t="shared" si="2"/>
        <v>77.01258992805755</v>
      </c>
      <c r="P17" s="10"/>
    </row>
    <row r="18" spans="1:16" ht="15">
      <c r="A18" s="12"/>
      <c r="B18" s="23">
        <v>361.1</v>
      </c>
      <c r="C18" s="19" t="s">
        <v>40</v>
      </c>
      <c r="D18" s="43">
        <v>0</v>
      </c>
      <c r="E18" s="43">
        <v>2659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2659</v>
      </c>
      <c r="O18" s="44">
        <f t="shared" si="2"/>
        <v>4.782374100719425</v>
      </c>
      <c r="P18" s="9"/>
    </row>
    <row r="19" spans="1:16" ht="15">
      <c r="A19" s="12"/>
      <c r="B19" s="23">
        <v>362</v>
      </c>
      <c r="C19" s="19" t="s">
        <v>20</v>
      </c>
      <c r="D19" s="43">
        <v>12587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12587</v>
      </c>
      <c r="O19" s="44">
        <f t="shared" si="2"/>
        <v>22.638489208633093</v>
      </c>
      <c r="P19" s="9"/>
    </row>
    <row r="20" spans="1:16" ht="15">
      <c r="A20" s="12"/>
      <c r="B20" s="23">
        <v>369.9</v>
      </c>
      <c r="C20" s="19" t="s">
        <v>21</v>
      </c>
      <c r="D20" s="43">
        <v>21737</v>
      </c>
      <c r="E20" s="43">
        <v>0</v>
      </c>
      <c r="F20" s="43">
        <v>0</v>
      </c>
      <c r="G20" s="43">
        <v>0</v>
      </c>
      <c r="H20" s="43">
        <v>0</v>
      </c>
      <c r="I20" s="43">
        <v>5836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27573</v>
      </c>
      <c r="O20" s="44">
        <f t="shared" si="2"/>
        <v>49.59172661870504</v>
      </c>
      <c r="P20" s="9"/>
    </row>
    <row r="21" spans="1:16" ht="15.75">
      <c r="A21" s="27" t="s">
        <v>16</v>
      </c>
      <c r="B21" s="28"/>
      <c r="C21" s="29"/>
      <c r="D21" s="30">
        <f aca="true" t="shared" si="7" ref="D21:M21">SUM(D22:D23)</f>
        <v>261012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1"/>
        <v>261012</v>
      </c>
      <c r="O21" s="42">
        <f t="shared" si="2"/>
        <v>469.44604316546764</v>
      </c>
      <c r="P21" s="9"/>
    </row>
    <row r="22" spans="1:16" ht="15">
      <c r="A22" s="12"/>
      <c r="B22" s="23">
        <v>381</v>
      </c>
      <c r="C22" s="19" t="s">
        <v>22</v>
      </c>
      <c r="D22" s="43">
        <v>6416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6416</v>
      </c>
      <c r="O22" s="44">
        <f t="shared" si="2"/>
        <v>11.53956834532374</v>
      </c>
      <c r="P22" s="9"/>
    </row>
    <row r="23" spans="1:16" ht="15.75" thickBot="1">
      <c r="A23" s="12"/>
      <c r="B23" s="23">
        <v>384</v>
      </c>
      <c r="C23" s="19" t="s">
        <v>23</v>
      </c>
      <c r="D23" s="43">
        <v>254596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254596</v>
      </c>
      <c r="O23" s="44">
        <f t="shared" si="2"/>
        <v>457.9064748201439</v>
      </c>
      <c r="P23" s="9"/>
    </row>
    <row r="24" spans="1:119" ht="16.5" thickBot="1">
      <c r="A24" s="13" t="s">
        <v>18</v>
      </c>
      <c r="B24" s="21"/>
      <c r="C24" s="20"/>
      <c r="D24" s="14">
        <f>SUM(D5,D7,D9,D14,D17,D21)</f>
        <v>984331</v>
      </c>
      <c r="E24" s="14">
        <f aca="true" t="shared" si="8" ref="E24:M24">SUM(E5,E7,E9,E14,E17,E21)</f>
        <v>8953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348269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1341553</v>
      </c>
      <c r="O24" s="36">
        <f t="shared" si="2"/>
        <v>2412.865107913669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49</v>
      </c>
      <c r="M26" s="45"/>
      <c r="N26" s="45"/>
      <c r="O26" s="40">
        <v>556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142771</v>
      </c>
      <c r="E5" s="25">
        <f t="shared" si="0"/>
        <v>6500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149271</v>
      </c>
      <c r="O5" s="31">
        <f aca="true" t="shared" si="2" ref="O5:O22">(N5/O$24)</f>
        <v>253.43123938879458</v>
      </c>
      <c r="P5" s="6"/>
    </row>
    <row r="6" spans="1:16" ht="15">
      <c r="A6" s="12"/>
      <c r="B6" s="23">
        <v>319</v>
      </c>
      <c r="C6" s="19" t="s">
        <v>8</v>
      </c>
      <c r="D6" s="43">
        <v>142771</v>
      </c>
      <c r="E6" s="43">
        <v>6500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149271</v>
      </c>
      <c r="O6" s="44">
        <f t="shared" si="2"/>
        <v>253.43123938879458</v>
      </c>
      <c r="P6" s="9"/>
    </row>
    <row r="7" spans="1:16" ht="15.75">
      <c r="A7" s="27" t="s">
        <v>34</v>
      </c>
      <c r="B7" s="28"/>
      <c r="C7" s="29"/>
      <c r="D7" s="30">
        <f aca="true" t="shared" si="3" ref="D7:M7">SUM(D8:D8)</f>
        <v>3726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3726</v>
      </c>
      <c r="O7" s="42">
        <f t="shared" si="2"/>
        <v>6.325976230899831</v>
      </c>
      <c r="P7" s="10"/>
    </row>
    <row r="8" spans="1:16" ht="15">
      <c r="A8" s="12"/>
      <c r="B8" s="23">
        <v>329</v>
      </c>
      <c r="C8" s="19" t="s">
        <v>35</v>
      </c>
      <c r="D8" s="43">
        <v>3726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3726</v>
      </c>
      <c r="O8" s="44">
        <f t="shared" si="2"/>
        <v>6.325976230899831</v>
      </c>
      <c r="P8" s="9"/>
    </row>
    <row r="9" spans="1:16" ht="15.75">
      <c r="A9" s="27" t="s">
        <v>9</v>
      </c>
      <c r="B9" s="28"/>
      <c r="C9" s="29"/>
      <c r="D9" s="30">
        <f aca="true" t="shared" si="4" ref="D9:M9">SUM(D10:D11)</f>
        <v>34900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34900</v>
      </c>
      <c r="O9" s="42">
        <f t="shared" si="2"/>
        <v>59.25297113752122</v>
      </c>
      <c r="P9" s="10"/>
    </row>
    <row r="10" spans="1:16" ht="15">
      <c r="A10" s="12"/>
      <c r="B10" s="23">
        <v>331.2</v>
      </c>
      <c r="C10" s="19" t="s">
        <v>36</v>
      </c>
      <c r="D10" s="43">
        <v>27400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27400</v>
      </c>
      <c r="O10" s="44">
        <f t="shared" si="2"/>
        <v>46.5195246179966</v>
      </c>
      <c r="P10" s="9"/>
    </row>
    <row r="11" spans="1:16" ht="15">
      <c r="A11" s="12"/>
      <c r="B11" s="23">
        <v>334.62</v>
      </c>
      <c r="C11" s="19" t="s">
        <v>10</v>
      </c>
      <c r="D11" s="43">
        <v>7500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7500</v>
      </c>
      <c r="O11" s="44">
        <f t="shared" si="2"/>
        <v>12.733446519524618</v>
      </c>
      <c r="P11" s="9"/>
    </row>
    <row r="12" spans="1:16" ht="15.75">
      <c r="A12" s="27" t="s">
        <v>15</v>
      </c>
      <c r="B12" s="28"/>
      <c r="C12" s="29"/>
      <c r="D12" s="30">
        <f aca="true" t="shared" si="5" ref="D12:M12">SUM(D13:D14)</f>
        <v>0</v>
      </c>
      <c r="E12" s="30">
        <f t="shared" si="5"/>
        <v>0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276275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276275</v>
      </c>
      <c r="O12" s="42">
        <f t="shared" si="2"/>
        <v>469.0577249575552</v>
      </c>
      <c r="P12" s="10"/>
    </row>
    <row r="13" spans="1:16" ht="15">
      <c r="A13" s="12"/>
      <c r="B13" s="23">
        <v>343.3</v>
      </c>
      <c r="C13" s="19" t="s">
        <v>17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108419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108419</v>
      </c>
      <c r="O13" s="44">
        <f t="shared" si="2"/>
        <v>184.0730050933786</v>
      </c>
      <c r="P13" s="9"/>
    </row>
    <row r="14" spans="1:16" ht="15">
      <c r="A14" s="12"/>
      <c r="B14" s="23">
        <v>343.5</v>
      </c>
      <c r="C14" s="19" t="s">
        <v>39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167856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167856</v>
      </c>
      <c r="O14" s="44">
        <f t="shared" si="2"/>
        <v>284.98471986417655</v>
      </c>
      <c r="P14" s="9"/>
    </row>
    <row r="15" spans="1:16" ht="15.75">
      <c r="A15" s="27" t="s">
        <v>1</v>
      </c>
      <c r="B15" s="28"/>
      <c r="C15" s="29"/>
      <c r="D15" s="30">
        <f aca="true" t="shared" si="6" ref="D15:M15">SUM(D16:D18)</f>
        <v>38690</v>
      </c>
      <c r="E15" s="30">
        <f t="shared" si="6"/>
        <v>2048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-1560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1"/>
        <v>39178</v>
      </c>
      <c r="O15" s="42">
        <f t="shared" si="2"/>
        <v>66.51612903225806</v>
      </c>
      <c r="P15" s="10"/>
    </row>
    <row r="16" spans="1:16" ht="15">
      <c r="A16" s="12"/>
      <c r="B16" s="23">
        <v>361.1</v>
      </c>
      <c r="C16" s="19" t="s">
        <v>40</v>
      </c>
      <c r="D16" s="43">
        <v>0</v>
      </c>
      <c r="E16" s="43">
        <v>2048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2048</v>
      </c>
      <c r="O16" s="44">
        <f t="shared" si="2"/>
        <v>3.4770797962648556</v>
      </c>
      <c r="P16" s="9"/>
    </row>
    <row r="17" spans="1:16" ht="15">
      <c r="A17" s="12"/>
      <c r="B17" s="23">
        <v>362</v>
      </c>
      <c r="C17" s="19" t="s">
        <v>20</v>
      </c>
      <c r="D17" s="43">
        <v>23844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23844</v>
      </c>
      <c r="O17" s="44">
        <f t="shared" si="2"/>
        <v>40.48217317487266</v>
      </c>
      <c r="P17" s="9"/>
    </row>
    <row r="18" spans="1:16" ht="15">
      <c r="A18" s="12"/>
      <c r="B18" s="23">
        <v>369.9</v>
      </c>
      <c r="C18" s="19" t="s">
        <v>21</v>
      </c>
      <c r="D18" s="43">
        <v>14846</v>
      </c>
      <c r="E18" s="43">
        <v>0</v>
      </c>
      <c r="F18" s="43">
        <v>0</v>
      </c>
      <c r="G18" s="43">
        <v>0</v>
      </c>
      <c r="H18" s="43">
        <v>0</v>
      </c>
      <c r="I18" s="43">
        <v>-1560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13286</v>
      </c>
      <c r="O18" s="44">
        <f t="shared" si="2"/>
        <v>22.556876061120544</v>
      </c>
      <c r="P18" s="9"/>
    </row>
    <row r="19" spans="1:16" ht="15.75">
      <c r="A19" s="27" t="s">
        <v>16</v>
      </c>
      <c r="B19" s="28"/>
      <c r="C19" s="29"/>
      <c r="D19" s="30">
        <f aca="true" t="shared" si="7" ref="D19:M19">SUM(D20:D21)</f>
        <v>26327</v>
      </c>
      <c r="E19" s="30">
        <f t="shared" si="7"/>
        <v>0</v>
      </c>
      <c r="F19" s="30">
        <f t="shared" si="7"/>
        <v>0</v>
      </c>
      <c r="G19" s="30">
        <f t="shared" si="7"/>
        <v>0</v>
      </c>
      <c r="H19" s="30">
        <f t="shared" si="7"/>
        <v>0</v>
      </c>
      <c r="I19" s="30">
        <f t="shared" si="7"/>
        <v>12236</v>
      </c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0</v>
      </c>
      <c r="N19" s="30">
        <f t="shared" si="1"/>
        <v>38563</v>
      </c>
      <c r="O19" s="42">
        <f t="shared" si="2"/>
        <v>65.47198641765705</v>
      </c>
      <c r="P19" s="9"/>
    </row>
    <row r="20" spans="1:16" ht="15">
      <c r="A20" s="12"/>
      <c r="B20" s="23">
        <v>381</v>
      </c>
      <c r="C20" s="19" t="s">
        <v>22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12236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12236</v>
      </c>
      <c r="O20" s="44">
        <f t="shared" si="2"/>
        <v>20.774193548387096</v>
      </c>
      <c r="P20" s="9"/>
    </row>
    <row r="21" spans="1:16" ht="15.75" thickBot="1">
      <c r="A21" s="12"/>
      <c r="B21" s="23">
        <v>384</v>
      </c>
      <c r="C21" s="19" t="s">
        <v>23</v>
      </c>
      <c r="D21" s="43">
        <v>26327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26327</v>
      </c>
      <c r="O21" s="44">
        <f t="shared" si="2"/>
        <v>44.697792869269946</v>
      </c>
      <c r="P21" s="9"/>
    </row>
    <row r="22" spans="1:119" ht="16.5" thickBot="1">
      <c r="A22" s="13" t="s">
        <v>18</v>
      </c>
      <c r="B22" s="21"/>
      <c r="C22" s="20"/>
      <c r="D22" s="14">
        <f>SUM(D5,D7,D9,D12,D15,D19)</f>
        <v>246414</v>
      </c>
      <c r="E22" s="14">
        <f aca="true" t="shared" si="8" ref="E22:M22">SUM(E5,E7,E9,E12,E15,E19)</f>
        <v>8548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286951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541913</v>
      </c>
      <c r="O22" s="36">
        <f t="shared" si="2"/>
        <v>920.0560271646859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44</v>
      </c>
      <c r="M24" s="45"/>
      <c r="N24" s="45"/>
      <c r="O24" s="40">
        <v>589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129868</v>
      </c>
      <c r="E5" s="25">
        <f t="shared" si="0"/>
        <v>6998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5">SUM(D5:M5)</f>
        <v>136866</v>
      </c>
      <c r="O5" s="31">
        <f aca="true" t="shared" si="2" ref="O5:O25">(N5/O$27)</f>
        <v>228.87290969899666</v>
      </c>
      <c r="P5" s="6"/>
    </row>
    <row r="6" spans="1:16" ht="15">
      <c r="A6" s="12"/>
      <c r="B6" s="23">
        <v>319</v>
      </c>
      <c r="C6" s="19" t="s">
        <v>8</v>
      </c>
      <c r="D6" s="43">
        <v>129868</v>
      </c>
      <c r="E6" s="43">
        <v>6998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136866</v>
      </c>
      <c r="O6" s="44">
        <f t="shared" si="2"/>
        <v>228.87290969899666</v>
      </c>
      <c r="P6" s="9"/>
    </row>
    <row r="7" spans="1:16" ht="15.75">
      <c r="A7" s="27" t="s">
        <v>34</v>
      </c>
      <c r="B7" s="28"/>
      <c r="C7" s="29"/>
      <c r="D7" s="30">
        <f aca="true" t="shared" si="3" ref="D7:M7">SUM(D8:D8)</f>
        <v>100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100</v>
      </c>
      <c r="O7" s="42">
        <f t="shared" si="2"/>
        <v>0.16722408026755853</v>
      </c>
      <c r="P7" s="10"/>
    </row>
    <row r="8" spans="1:16" ht="15">
      <c r="A8" s="12"/>
      <c r="B8" s="23">
        <v>329</v>
      </c>
      <c r="C8" s="19" t="s">
        <v>35</v>
      </c>
      <c r="D8" s="43">
        <v>100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</v>
      </c>
      <c r="O8" s="44">
        <f t="shared" si="2"/>
        <v>0.16722408026755853</v>
      </c>
      <c r="P8" s="9"/>
    </row>
    <row r="9" spans="1:16" ht="15.75">
      <c r="A9" s="27" t="s">
        <v>9</v>
      </c>
      <c r="B9" s="28"/>
      <c r="C9" s="29"/>
      <c r="D9" s="30">
        <f aca="true" t="shared" si="4" ref="D9:M9">SUM(D10:D13)</f>
        <v>308447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453753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762200</v>
      </c>
      <c r="O9" s="42">
        <f t="shared" si="2"/>
        <v>1274.5819397993312</v>
      </c>
      <c r="P9" s="10"/>
    </row>
    <row r="10" spans="1:16" ht="15">
      <c r="A10" s="12"/>
      <c r="B10" s="23">
        <v>331.2</v>
      </c>
      <c r="C10" s="19" t="s">
        <v>36</v>
      </c>
      <c r="D10" s="43">
        <v>106704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106704</v>
      </c>
      <c r="O10" s="44">
        <f t="shared" si="2"/>
        <v>178.43478260869566</v>
      </c>
      <c r="P10" s="9"/>
    </row>
    <row r="11" spans="1:16" ht="15">
      <c r="A11" s="12"/>
      <c r="B11" s="23">
        <v>331.35</v>
      </c>
      <c r="C11" s="19" t="s">
        <v>37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453753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453753</v>
      </c>
      <c r="O11" s="44">
        <f t="shared" si="2"/>
        <v>758.7842809364548</v>
      </c>
      <c r="P11" s="9"/>
    </row>
    <row r="12" spans="1:16" ht="15">
      <c r="A12" s="12"/>
      <c r="B12" s="23">
        <v>334.49</v>
      </c>
      <c r="C12" s="19" t="s">
        <v>38</v>
      </c>
      <c r="D12" s="43">
        <v>71332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71332</v>
      </c>
      <c r="O12" s="44">
        <f t="shared" si="2"/>
        <v>119.28428093645485</v>
      </c>
      <c r="P12" s="9"/>
    </row>
    <row r="13" spans="1:16" ht="15">
      <c r="A13" s="12"/>
      <c r="B13" s="23">
        <v>334.62</v>
      </c>
      <c r="C13" s="19" t="s">
        <v>10</v>
      </c>
      <c r="D13" s="43">
        <v>130411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130411</v>
      </c>
      <c r="O13" s="44">
        <f t="shared" si="2"/>
        <v>218.07859531772576</v>
      </c>
      <c r="P13" s="9"/>
    </row>
    <row r="14" spans="1:16" ht="15.75">
      <c r="A14" s="27" t="s">
        <v>15</v>
      </c>
      <c r="B14" s="28"/>
      <c r="C14" s="29"/>
      <c r="D14" s="30">
        <f aca="true" t="shared" si="5" ref="D14:M14">SUM(D15:D16)</f>
        <v>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275151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275151</v>
      </c>
      <c r="O14" s="42">
        <f t="shared" si="2"/>
        <v>460.11872909698997</v>
      </c>
      <c r="P14" s="10"/>
    </row>
    <row r="15" spans="1:16" ht="15">
      <c r="A15" s="12"/>
      <c r="B15" s="23">
        <v>343.3</v>
      </c>
      <c r="C15" s="19" t="s">
        <v>17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110784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110784</v>
      </c>
      <c r="O15" s="44">
        <f t="shared" si="2"/>
        <v>185.25752508361205</v>
      </c>
      <c r="P15" s="9"/>
    </row>
    <row r="16" spans="1:16" ht="15">
      <c r="A16" s="12"/>
      <c r="B16" s="23">
        <v>343.5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164367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164367</v>
      </c>
      <c r="O16" s="44">
        <f t="shared" si="2"/>
        <v>274.8612040133779</v>
      </c>
      <c r="P16" s="9"/>
    </row>
    <row r="17" spans="1:16" ht="15.75">
      <c r="A17" s="27" t="s">
        <v>1</v>
      </c>
      <c r="B17" s="28"/>
      <c r="C17" s="29"/>
      <c r="D17" s="30">
        <f aca="true" t="shared" si="6" ref="D17:M17">SUM(D18:D20)</f>
        <v>57205</v>
      </c>
      <c r="E17" s="30">
        <f t="shared" si="6"/>
        <v>501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5674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63380</v>
      </c>
      <c r="O17" s="42">
        <f t="shared" si="2"/>
        <v>105.9866220735786</v>
      </c>
      <c r="P17" s="10"/>
    </row>
    <row r="18" spans="1:16" ht="15">
      <c r="A18" s="12"/>
      <c r="B18" s="23">
        <v>361.1</v>
      </c>
      <c r="C18" s="19" t="s">
        <v>40</v>
      </c>
      <c r="D18" s="43">
        <v>0</v>
      </c>
      <c r="E18" s="43">
        <v>501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501</v>
      </c>
      <c r="O18" s="44">
        <f t="shared" si="2"/>
        <v>0.8377926421404682</v>
      </c>
      <c r="P18" s="9"/>
    </row>
    <row r="19" spans="1:16" ht="15">
      <c r="A19" s="12"/>
      <c r="B19" s="23">
        <v>362</v>
      </c>
      <c r="C19" s="19" t="s">
        <v>20</v>
      </c>
      <c r="D19" s="43">
        <v>23254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23254</v>
      </c>
      <c r="O19" s="44">
        <f t="shared" si="2"/>
        <v>38.88628762541806</v>
      </c>
      <c r="P19" s="9"/>
    </row>
    <row r="20" spans="1:16" ht="15">
      <c r="A20" s="12"/>
      <c r="B20" s="23">
        <v>369.9</v>
      </c>
      <c r="C20" s="19" t="s">
        <v>21</v>
      </c>
      <c r="D20" s="43">
        <v>33951</v>
      </c>
      <c r="E20" s="43">
        <v>0</v>
      </c>
      <c r="F20" s="43">
        <v>0</v>
      </c>
      <c r="G20" s="43">
        <v>0</v>
      </c>
      <c r="H20" s="43">
        <v>0</v>
      </c>
      <c r="I20" s="43">
        <v>5674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39625</v>
      </c>
      <c r="O20" s="44">
        <f t="shared" si="2"/>
        <v>66.26254180602007</v>
      </c>
      <c r="P20" s="9"/>
    </row>
    <row r="21" spans="1:16" ht="15.75">
      <c r="A21" s="27" t="s">
        <v>16</v>
      </c>
      <c r="B21" s="28"/>
      <c r="C21" s="29"/>
      <c r="D21" s="30">
        <f aca="true" t="shared" si="7" ref="D21:M21">SUM(D22:D24)</f>
        <v>72395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7884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1"/>
        <v>80279</v>
      </c>
      <c r="O21" s="42">
        <f t="shared" si="2"/>
        <v>134.2458193979933</v>
      </c>
      <c r="P21" s="9"/>
    </row>
    <row r="22" spans="1:16" ht="15">
      <c r="A22" s="12"/>
      <c r="B22" s="23">
        <v>381</v>
      </c>
      <c r="C22" s="19" t="s">
        <v>22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7633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7633</v>
      </c>
      <c r="O22" s="44">
        <f t="shared" si="2"/>
        <v>12.764214046822742</v>
      </c>
      <c r="P22" s="9"/>
    </row>
    <row r="23" spans="1:16" ht="15">
      <c r="A23" s="12"/>
      <c r="B23" s="23">
        <v>384</v>
      </c>
      <c r="C23" s="19" t="s">
        <v>23</v>
      </c>
      <c r="D23" s="43">
        <v>72395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72395</v>
      </c>
      <c r="O23" s="44">
        <f t="shared" si="2"/>
        <v>121.06187290969899</v>
      </c>
      <c r="P23" s="9"/>
    </row>
    <row r="24" spans="1:16" ht="15.75" thickBot="1">
      <c r="A24" s="12"/>
      <c r="B24" s="23">
        <v>389.1</v>
      </c>
      <c r="C24" s="19" t="s">
        <v>24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251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251</v>
      </c>
      <c r="O24" s="44">
        <f t="shared" si="2"/>
        <v>0.4197324414715719</v>
      </c>
      <c r="P24" s="9"/>
    </row>
    <row r="25" spans="1:119" ht="16.5" thickBot="1">
      <c r="A25" s="13" t="s">
        <v>18</v>
      </c>
      <c r="B25" s="21"/>
      <c r="C25" s="20"/>
      <c r="D25" s="14">
        <f>SUM(D5,D7,D9,D14,D17,D21)</f>
        <v>568015</v>
      </c>
      <c r="E25" s="14">
        <f aca="true" t="shared" si="8" ref="E25:M25">SUM(E5,E7,E9,E14,E17,E21)</f>
        <v>7499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742462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1317976</v>
      </c>
      <c r="O25" s="36">
        <f t="shared" si="2"/>
        <v>2203.9732441471574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41</v>
      </c>
      <c r="M27" s="45"/>
      <c r="N27" s="45"/>
      <c r="O27" s="40">
        <v>598</v>
      </c>
    </row>
    <row r="28" spans="1:15" ht="1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5" ht="15.75" thickBot="1">
      <c r="A29" s="49" t="s">
        <v>42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sheetProtection/>
  <mergeCells count="10">
    <mergeCell ref="A29:O29"/>
    <mergeCell ref="L27:N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116638</v>
      </c>
      <c r="E5" s="25">
        <f t="shared" si="0"/>
        <v>6609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8">SUM(D5:M5)</f>
        <v>123247</v>
      </c>
      <c r="O5" s="31">
        <f aca="true" t="shared" si="2" ref="O5:O18">(N5/O$20)</f>
        <v>239.31456310679613</v>
      </c>
      <c r="P5" s="6"/>
    </row>
    <row r="6" spans="1:16" ht="15">
      <c r="A6" s="12"/>
      <c r="B6" s="23">
        <v>319</v>
      </c>
      <c r="C6" s="19" t="s">
        <v>8</v>
      </c>
      <c r="D6" s="43">
        <v>116638</v>
      </c>
      <c r="E6" s="43">
        <v>6609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123247</v>
      </c>
      <c r="O6" s="44">
        <f t="shared" si="2"/>
        <v>239.31456310679613</v>
      </c>
      <c r="P6" s="9"/>
    </row>
    <row r="7" spans="1:16" ht="15.75">
      <c r="A7" s="27" t="s">
        <v>9</v>
      </c>
      <c r="B7" s="28"/>
      <c r="C7" s="29"/>
      <c r="D7" s="30">
        <f aca="true" t="shared" si="3" ref="D7:M7">SUM(D8:D8)</f>
        <v>20200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146248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166448</v>
      </c>
      <c r="O7" s="42">
        <f t="shared" si="2"/>
        <v>323.2</v>
      </c>
      <c r="P7" s="10"/>
    </row>
    <row r="8" spans="1:16" ht="15">
      <c r="A8" s="12"/>
      <c r="B8" s="23">
        <v>334.62</v>
      </c>
      <c r="C8" s="19" t="s">
        <v>10</v>
      </c>
      <c r="D8" s="43">
        <v>20200</v>
      </c>
      <c r="E8" s="43">
        <v>0</v>
      </c>
      <c r="F8" s="43">
        <v>0</v>
      </c>
      <c r="G8" s="43">
        <v>0</v>
      </c>
      <c r="H8" s="43">
        <v>0</v>
      </c>
      <c r="I8" s="43">
        <v>146248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166448</v>
      </c>
      <c r="O8" s="44">
        <f t="shared" si="2"/>
        <v>323.2</v>
      </c>
      <c r="P8" s="9"/>
    </row>
    <row r="9" spans="1:16" ht="15.75">
      <c r="A9" s="27" t="s">
        <v>15</v>
      </c>
      <c r="B9" s="28"/>
      <c r="C9" s="29"/>
      <c r="D9" s="30">
        <f aca="true" t="shared" si="4" ref="D9:M9">SUM(D10:D10)</f>
        <v>0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275715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275715</v>
      </c>
      <c r="O9" s="42">
        <f t="shared" si="2"/>
        <v>535.3689320388349</v>
      </c>
      <c r="P9" s="10"/>
    </row>
    <row r="10" spans="1:16" ht="15">
      <c r="A10" s="12"/>
      <c r="B10" s="23">
        <v>343.3</v>
      </c>
      <c r="C10" s="19" t="s">
        <v>17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275715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275715</v>
      </c>
      <c r="O10" s="44">
        <f t="shared" si="2"/>
        <v>535.3689320388349</v>
      </c>
      <c r="P10" s="9"/>
    </row>
    <row r="11" spans="1:16" ht="15.75">
      <c r="A11" s="27" t="s">
        <v>1</v>
      </c>
      <c r="B11" s="28"/>
      <c r="C11" s="29"/>
      <c r="D11" s="30">
        <f aca="true" t="shared" si="5" ref="D11:M11">SUM(D12:D13)</f>
        <v>50211</v>
      </c>
      <c r="E11" s="30">
        <f t="shared" si="5"/>
        <v>0</v>
      </c>
      <c r="F11" s="30">
        <f t="shared" si="5"/>
        <v>0</v>
      </c>
      <c r="G11" s="30">
        <f t="shared" si="5"/>
        <v>0</v>
      </c>
      <c r="H11" s="30">
        <f t="shared" si="5"/>
        <v>0</v>
      </c>
      <c r="I11" s="30">
        <f t="shared" si="5"/>
        <v>30581</v>
      </c>
      <c r="J11" s="30">
        <f t="shared" si="5"/>
        <v>0</v>
      </c>
      <c r="K11" s="30">
        <f t="shared" si="5"/>
        <v>0</v>
      </c>
      <c r="L11" s="30">
        <f t="shared" si="5"/>
        <v>0</v>
      </c>
      <c r="M11" s="30">
        <f t="shared" si="5"/>
        <v>0</v>
      </c>
      <c r="N11" s="30">
        <f t="shared" si="1"/>
        <v>80792</v>
      </c>
      <c r="O11" s="42">
        <f t="shared" si="2"/>
        <v>156.87766990291263</v>
      </c>
      <c r="P11" s="10"/>
    </row>
    <row r="12" spans="1:16" ht="15">
      <c r="A12" s="12"/>
      <c r="B12" s="23">
        <v>362</v>
      </c>
      <c r="C12" s="19" t="s">
        <v>20</v>
      </c>
      <c r="D12" s="43">
        <v>23498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23498</v>
      </c>
      <c r="O12" s="44">
        <f t="shared" si="2"/>
        <v>45.627184466019415</v>
      </c>
      <c r="P12" s="9"/>
    </row>
    <row r="13" spans="1:16" ht="15">
      <c r="A13" s="12"/>
      <c r="B13" s="23">
        <v>369.9</v>
      </c>
      <c r="C13" s="19" t="s">
        <v>21</v>
      </c>
      <c r="D13" s="43">
        <v>26713</v>
      </c>
      <c r="E13" s="43">
        <v>0</v>
      </c>
      <c r="F13" s="43">
        <v>0</v>
      </c>
      <c r="G13" s="43">
        <v>0</v>
      </c>
      <c r="H13" s="43">
        <v>0</v>
      </c>
      <c r="I13" s="43">
        <v>30581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57294</v>
      </c>
      <c r="O13" s="44">
        <f t="shared" si="2"/>
        <v>111.2504854368932</v>
      </c>
      <c r="P13" s="9"/>
    </row>
    <row r="14" spans="1:16" ht="15.75">
      <c r="A14" s="27" t="s">
        <v>16</v>
      </c>
      <c r="B14" s="28"/>
      <c r="C14" s="29"/>
      <c r="D14" s="30">
        <f aca="true" t="shared" si="6" ref="D14:M14">SUM(D15:D17)</f>
        <v>12700</v>
      </c>
      <c r="E14" s="30">
        <f t="shared" si="6"/>
        <v>0</v>
      </c>
      <c r="F14" s="30">
        <f t="shared" si="6"/>
        <v>0</v>
      </c>
      <c r="G14" s="30">
        <f t="shared" si="6"/>
        <v>0</v>
      </c>
      <c r="H14" s="30">
        <f t="shared" si="6"/>
        <v>0</v>
      </c>
      <c r="I14" s="30">
        <f t="shared" si="6"/>
        <v>12829</v>
      </c>
      <c r="J14" s="30">
        <f t="shared" si="6"/>
        <v>0</v>
      </c>
      <c r="K14" s="30">
        <f t="shared" si="6"/>
        <v>0</v>
      </c>
      <c r="L14" s="30">
        <f t="shared" si="6"/>
        <v>0</v>
      </c>
      <c r="M14" s="30">
        <f t="shared" si="6"/>
        <v>0</v>
      </c>
      <c r="N14" s="30">
        <f t="shared" si="1"/>
        <v>25529</v>
      </c>
      <c r="O14" s="42">
        <f t="shared" si="2"/>
        <v>49.570873786407766</v>
      </c>
      <c r="P14" s="9"/>
    </row>
    <row r="15" spans="1:16" ht="15">
      <c r="A15" s="12"/>
      <c r="B15" s="23">
        <v>381</v>
      </c>
      <c r="C15" s="19" t="s">
        <v>22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12377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12377</v>
      </c>
      <c r="O15" s="44">
        <f t="shared" si="2"/>
        <v>24.033009708737865</v>
      </c>
      <c r="P15" s="9"/>
    </row>
    <row r="16" spans="1:16" ht="15">
      <c r="A16" s="12"/>
      <c r="B16" s="23">
        <v>384</v>
      </c>
      <c r="C16" s="19" t="s">
        <v>23</v>
      </c>
      <c r="D16" s="43">
        <v>12700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12700</v>
      </c>
      <c r="O16" s="44">
        <f t="shared" si="2"/>
        <v>24.660194174757283</v>
      </c>
      <c r="P16" s="9"/>
    </row>
    <row r="17" spans="1:16" ht="15.75" thickBot="1">
      <c r="A17" s="12"/>
      <c r="B17" s="23">
        <v>389.1</v>
      </c>
      <c r="C17" s="19" t="s">
        <v>24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452</v>
      </c>
      <c r="O17" s="44">
        <f t="shared" si="2"/>
        <v>0.8776699029126214</v>
      </c>
      <c r="P17" s="9"/>
    </row>
    <row r="18" spans="1:119" ht="16.5" thickBot="1">
      <c r="A18" s="13" t="s">
        <v>18</v>
      </c>
      <c r="B18" s="21"/>
      <c r="C18" s="20"/>
      <c r="D18" s="14">
        <f>SUM(D5,D7,D9,D11,D14)</f>
        <v>199749</v>
      </c>
      <c r="E18" s="14">
        <f aca="true" t="shared" si="7" ref="E18:M18">SUM(E5,E7,E9,E11,E14)</f>
        <v>6609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465373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671731</v>
      </c>
      <c r="O18" s="36">
        <f t="shared" si="2"/>
        <v>1304.3320388349514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45" t="s">
        <v>31</v>
      </c>
      <c r="M20" s="45"/>
      <c r="N20" s="45"/>
      <c r="O20" s="40">
        <v>515</v>
      </c>
    </row>
    <row r="21" spans="1:15" ht="1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5" ht="15.75" thickBot="1">
      <c r="A22" s="49" t="s">
        <v>42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</sheetData>
  <sheetProtection/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118473</v>
      </c>
      <c r="E5" s="25">
        <f t="shared" si="0"/>
        <v>6558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125031</v>
      </c>
      <c r="O5" s="31">
        <f aca="true" t="shared" si="2" ref="O5:O19">(N5/O$21)</f>
        <v>245.15882352941176</v>
      </c>
      <c r="P5" s="6"/>
    </row>
    <row r="6" spans="1:16" ht="15">
      <c r="A6" s="12"/>
      <c r="B6" s="23">
        <v>319</v>
      </c>
      <c r="C6" s="19" t="s">
        <v>8</v>
      </c>
      <c r="D6" s="43">
        <v>118473</v>
      </c>
      <c r="E6" s="43">
        <v>6558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125031</v>
      </c>
      <c r="O6" s="44">
        <f t="shared" si="2"/>
        <v>245.15882352941176</v>
      </c>
      <c r="P6" s="9"/>
    </row>
    <row r="7" spans="1:16" ht="15.75">
      <c r="A7" s="27" t="s">
        <v>9</v>
      </c>
      <c r="B7" s="28"/>
      <c r="C7" s="29"/>
      <c r="D7" s="30">
        <f aca="true" t="shared" si="3" ref="D7:M7">SUM(D8:D8)</f>
        <v>207395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61500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268895</v>
      </c>
      <c r="O7" s="42">
        <f t="shared" si="2"/>
        <v>527.2450980392157</v>
      </c>
      <c r="P7" s="10"/>
    </row>
    <row r="8" spans="1:16" ht="15">
      <c r="A8" s="12"/>
      <c r="B8" s="23">
        <v>334.62</v>
      </c>
      <c r="C8" s="19" t="s">
        <v>10</v>
      </c>
      <c r="D8" s="43">
        <v>207395</v>
      </c>
      <c r="E8" s="43">
        <v>0</v>
      </c>
      <c r="F8" s="43">
        <v>0</v>
      </c>
      <c r="G8" s="43">
        <v>0</v>
      </c>
      <c r="H8" s="43">
        <v>0</v>
      </c>
      <c r="I8" s="43">
        <v>61500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268895</v>
      </c>
      <c r="O8" s="44">
        <f t="shared" si="2"/>
        <v>527.2450980392157</v>
      </c>
      <c r="P8" s="9"/>
    </row>
    <row r="9" spans="1:16" ht="15.75">
      <c r="A9" s="27" t="s">
        <v>15</v>
      </c>
      <c r="B9" s="28"/>
      <c r="C9" s="29"/>
      <c r="D9" s="30">
        <f aca="true" t="shared" si="4" ref="D9:M9">SUM(D10:D11)</f>
        <v>7758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243263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251021</v>
      </c>
      <c r="O9" s="42">
        <f t="shared" si="2"/>
        <v>492.19803921568626</v>
      </c>
      <c r="P9" s="10"/>
    </row>
    <row r="10" spans="1:16" ht="15">
      <c r="A10" s="12"/>
      <c r="B10" s="23">
        <v>341.9</v>
      </c>
      <c r="C10" s="19" t="s">
        <v>53</v>
      </c>
      <c r="D10" s="43">
        <v>7758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7758</v>
      </c>
      <c r="O10" s="44">
        <f t="shared" si="2"/>
        <v>15.211764705882352</v>
      </c>
      <c r="P10" s="9"/>
    </row>
    <row r="11" spans="1:16" ht="15">
      <c r="A11" s="12"/>
      <c r="B11" s="23">
        <v>343.3</v>
      </c>
      <c r="C11" s="19" t="s">
        <v>17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243263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243263</v>
      </c>
      <c r="O11" s="44">
        <f t="shared" si="2"/>
        <v>476.98627450980393</v>
      </c>
      <c r="P11" s="9"/>
    </row>
    <row r="12" spans="1:16" ht="15.75">
      <c r="A12" s="27" t="s">
        <v>1</v>
      </c>
      <c r="B12" s="28"/>
      <c r="C12" s="29"/>
      <c r="D12" s="30">
        <f aca="true" t="shared" si="5" ref="D12:M12">SUM(D13:D14)</f>
        <v>83727</v>
      </c>
      <c r="E12" s="30">
        <f t="shared" si="5"/>
        <v>0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691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84418</v>
      </c>
      <c r="O12" s="42">
        <f t="shared" si="2"/>
        <v>165.52549019607844</v>
      </c>
      <c r="P12" s="10"/>
    </row>
    <row r="13" spans="1:16" ht="15">
      <c r="A13" s="12"/>
      <c r="B13" s="23">
        <v>362</v>
      </c>
      <c r="C13" s="19" t="s">
        <v>20</v>
      </c>
      <c r="D13" s="43">
        <v>22123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22123</v>
      </c>
      <c r="O13" s="44">
        <f t="shared" si="2"/>
        <v>43.37843137254902</v>
      </c>
      <c r="P13" s="9"/>
    </row>
    <row r="14" spans="1:16" ht="15">
      <c r="A14" s="12"/>
      <c r="B14" s="23">
        <v>369.9</v>
      </c>
      <c r="C14" s="19" t="s">
        <v>21</v>
      </c>
      <c r="D14" s="43">
        <v>61604</v>
      </c>
      <c r="E14" s="43">
        <v>0</v>
      </c>
      <c r="F14" s="43">
        <v>0</v>
      </c>
      <c r="G14" s="43">
        <v>0</v>
      </c>
      <c r="H14" s="43">
        <v>0</v>
      </c>
      <c r="I14" s="43">
        <v>691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62295</v>
      </c>
      <c r="O14" s="44">
        <f t="shared" si="2"/>
        <v>122.1470588235294</v>
      </c>
      <c r="P14" s="9"/>
    </row>
    <row r="15" spans="1:16" ht="15.75">
      <c r="A15" s="27" t="s">
        <v>16</v>
      </c>
      <c r="B15" s="28"/>
      <c r="C15" s="29"/>
      <c r="D15" s="30">
        <f aca="true" t="shared" si="6" ref="D15:M15">SUM(D16:D18)</f>
        <v>238681</v>
      </c>
      <c r="E15" s="30">
        <f t="shared" si="6"/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18452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1"/>
        <v>257133</v>
      </c>
      <c r="O15" s="42">
        <f t="shared" si="2"/>
        <v>504.1823529411765</v>
      </c>
      <c r="P15" s="9"/>
    </row>
    <row r="16" spans="1:16" ht="15">
      <c r="A16" s="12"/>
      <c r="B16" s="23">
        <v>381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17679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17679</v>
      </c>
      <c r="O16" s="44">
        <f t="shared" si="2"/>
        <v>34.66470588235294</v>
      </c>
      <c r="P16" s="9"/>
    </row>
    <row r="17" spans="1:16" ht="15">
      <c r="A17" s="12"/>
      <c r="B17" s="23">
        <v>384</v>
      </c>
      <c r="C17" s="19" t="s">
        <v>23</v>
      </c>
      <c r="D17" s="43">
        <v>238681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238681</v>
      </c>
      <c r="O17" s="44">
        <f t="shared" si="2"/>
        <v>468.0019607843137</v>
      </c>
      <c r="P17" s="9"/>
    </row>
    <row r="18" spans="1:16" ht="15.75" thickBot="1">
      <c r="A18" s="12"/>
      <c r="B18" s="23">
        <v>389.1</v>
      </c>
      <c r="C18" s="19" t="s">
        <v>24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773</v>
      </c>
      <c r="O18" s="44">
        <f t="shared" si="2"/>
        <v>1.5156862745098039</v>
      </c>
      <c r="P18" s="9"/>
    </row>
    <row r="19" spans="1:119" ht="16.5" thickBot="1">
      <c r="A19" s="13" t="s">
        <v>18</v>
      </c>
      <c r="B19" s="21"/>
      <c r="C19" s="20"/>
      <c r="D19" s="14">
        <f>SUM(D5,D7,D9,D12,D15)</f>
        <v>656034</v>
      </c>
      <c r="E19" s="14">
        <f aca="true" t="shared" si="7" ref="E19:M19">SUM(E5,E7,E9,E12,E15)</f>
        <v>6558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323906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986498</v>
      </c>
      <c r="O19" s="36">
        <f t="shared" si="2"/>
        <v>1934.3098039215686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54</v>
      </c>
      <c r="M21" s="45"/>
      <c r="N21" s="45"/>
      <c r="O21" s="40">
        <v>510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customHeight="1" thickBot="1">
      <c r="A23" s="49" t="s">
        <v>42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119586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0">SUM(D5:M5)</f>
        <v>119586</v>
      </c>
      <c r="O5" s="31">
        <f aca="true" t="shared" si="2" ref="O5:O29">(N5/O$31)</f>
        <v>221.04621072088725</v>
      </c>
      <c r="P5" s="6"/>
    </row>
    <row r="6" spans="1:16" ht="15">
      <c r="A6" s="12"/>
      <c r="B6" s="23">
        <v>312.41</v>
      </c>
      <c r="C6" s="19" t="s">
        <v>62</v>
      </c>
      <c r="D6" s="43">
        <v>16940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16940</v>
      </c>
      <c r="O6" s="44">
        <f t="shared" si="2"/>
        <v>31.31238447319778</v>
      </c>
      <c r="P6" s="9"/>
    </row>
    <row r="7" spans="1:16" ht="15">
      <c r="A7" s="12"/>
      <c r="B7" s="23">
        <v>314.1</v>
      </c>
      <c r="C7" s="19" t="s">
        <v>64</v>
      </c>
      <c r="D7" s="43">
        <v>98044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98044</v>
      </c>
      <c r="O7" s="44">
        <f t="shared" si="2"/>
        <v>181.22735674676525</v>
      </c>
      <c r="P7" s="9"/>
    </row>
    <row r="8" spans="1:16" ht="15">
      <c r="A8" s="12"/>
      <c r="B8" s="23">
        <v>315</v>
      </c>
      <c r="C8" s="19" t="s">
        <v>65</v>
      </c>
      <c r="D8" s="43">
        <v>4602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4602</v>
      </c>
      <c r="O8" s="44">
        <f t="shared" si="2"/>
        <v>8.506469500924215</v>
      </c>
      <c r="P8" s="9"/>
    </row>
    <row r="9" spans="1:16" ht="15.75">
      <c r="A9" s="27" t="s">
        <v>9</v>
      </c>
      <c r="B9" s="28"/>
      <c r="C9" s="29"/>
      <c r="D9" s="30">
        <f aca="true" t="shared" si="3" ref="D9:M9">SUM(D10:D18)</f>
        <v>384647</v>
      </c>
      <c r="E9" s="30">
        <f t="shared" si="3"/>
        <v>11517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396164</v>
      </c>
      <c r="O9" s="42">
        <f t="shared" si="2"/>
        <v>732.2809611829945</v>
      </c>
      <c r="P9" s="10"/>
    </row>
    <row r="10" spans="1:16" ht="15">
      <c r="A10" s="12"/>
      <c r="B10" s="23">
        <v>334.35</v>
      </c>
      <c r="C10" s="19" t="s">
        <v>87</v>
      </c>
      <c r="D10" s="43">
        <v>277510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277510</v>
      </c>
      <c r="O10" s="44">
        <f t="shared" si="2"/>
        <v>512.9574861367837</v>
      </c>
      <c r="P10" s="9"/>
    </row>
    <row r="11" spans="1:16" ht="15">
      <c r="A11" s="12"/>
      <c r="B11" s="23">
        <v>334.62</v>
      </c>
      <c r="C11" s="19" t="s">
        <v>10</v>
      </c>
      <c r="D11" s="43">
        <v>34223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aca="true" t="shared" si="4" ref="N11:N17">SUM(D11:M11)</f>
        <v>34223</v>
      </c>
      <c r="O11" s="44">
        <f t="shared" si="2"/>
        <v>63.258780036968574</v>
      </c>
      <c r="P11" s="9"/>
    </row>
    <row r="12" spans="1:16" ht="15">
      <c r="A12" s="12"/>
      <c r="B12" s="23">
        <v>335.14</v>
      </c>
      <c r="C12" s="19" t="s">
        <v>69</v>
      </c>
      <c r="D12" s="43">
        <v>361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4"/>
        <v>361</v>
      </c>
      <c r="O12" s="44">
        <f t="shared" si="2"/>
        <v>0.66728280961183</v>
      </c>
      <c r="P12" s="9"/>
    </row>
    <row r="13" spans="1:16" ht="15">
      <c r="A13" s="12"/>
      <c r="B13" s="23">
        <v>335.15</v>
      </c>
      <c r="C13" s="19" t="s">
        <v>70</v>
      </c>
      <c r="D13" s="43">
        <v>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84</v>
      </c>
      <c r="O13" s="44">
        <f t="shared" si="2"/>
        <v>0.15526802218114602</v>
      </c>
      <c r="P13" s="9"/>
    </row>
    <row r="14" spans="1:16" ht="15">
      <c r="A14" s="12"/>
      <c r="B14" s="23">
        <v>335.19</v>
      </c>
      <c r="C14" s="19" t="s">
        <v>88</v>
      </c>
      <c r="D14" s="43">
        <v>39294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39294</v>
      </c>
      <c r="O14" s="44">
        <f t="shared" si="2"/>
        <v>72.63216266173752</v>
      </c>
      <c r="P14" s="9"/>
    </row>
    <row r="15" spans="1:16" ht="15">
      <c r="A15" s="12"/>
      <c r="B15" s="23">
        <v>335.42</v>
      </c>
      <c r="C15" s="19" t="s">
        <v>89</v>
      </c>
      <c r="D15" s="43">
        <v>0</v>
      </c>
      <c r="E15" s="43">
        <v>11517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11517</v>
      </c>
      <c r="O15" s="44">
        <f t="shared" si="2"/>
        <v>21.288354898336415</v>
      </c>
      <c r="P15" s="9"/>
    </row>
    <row r="16" spans="1:16" ht="15">
      <c r="A16" s="12"/>
      <c r="B16" s="23">
        <v>335.9</v>
      </c>
      <c r="C16" s="19" t="s">
        <v>90</v>
      </c>
      <c r="D16" s="43">
        <v>3600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3600</v>
      </c>
      <c r="O16" s="44">
        <f t="shared" si="2"/>
        <v>6.654343807763401</v>
      </c>
      <c r="P16" s="9"/>
    </row>
    <row r="17" spans="1:16" ht="15">
      <c r="A17" s="12"/>
      <c r="B17" s="23">
        <v>336</v>
      </c>
      <c r="C17" s="19" t="s">
        <v>73</v>
      </c>
      <c r="D17" s="43">
        <v>22075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22075</v>
      </c>
      <c r="O17" s="44">
        <f t="shared" si="2"/>
        <v>40.804066543438076</v>
      </c>
      <c r="P17" s="9"/>
    </row>
    <row r="18" spans="1:16" ht="15">
      <c r="A18" s="12"/>
      <c r="B18" s="23">
        <v>338</v>
      </c>
      <c r="C18" s="19" t="s">
        <v>74</v>
      </c>
      <c r="D18" s="43">
        <v>7500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5" ref="N18:N29">SUM(D18:M18)</f>
        <v>7500</v>
      </c>
      <c r="O18" s="44">
        <f t="shared" si="2"/>
        <v>13.863216266173753</v>
      </c>
      <c r="P18" s="9"/>
    </row>
    <row r="19" spans="1:16" ht="15.75">
      <c r="A19" s="27" t="s">
        <v>15</v>
      </c>
      <c r="B19" s="28"/>
      <c r="C19" s="29"/>
      <c r="D19" s="30">
        <f aca="true" t="shared" si="6" ref="D19:M19">SUM(D20:D22)</f>
        <v>21338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350952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5"/>
        <v>372290</v>
      </c>
      <c r="O19" s="42">
        <f t="shared" si="2"/>
        <v>688.1515711645102</v>
      </c>
      <c r="P19" s="10"/>
    </row>
    <row r="20" spans="1:16" ht="15">
      <c r="A20" s="12"/>
      <c r="B20" s="23">
        <v>343.3</v>
      </c>
      <c r="C20" s="19" t="s">
        <v>17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175476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175476</v>
      </c>
      <c r="O20" s="44">
        <f t="shared" si="2"/>
        <v>324.35489833641407</v>
      </c>
      <c r="P20" s="9"/>
    </row>
    <row r="21" spans="1:16" ht="15">
      <c r="A21" s="12"/>
      <c r="B21" s="23">
        <v>343.5</v>
      </c>
      <c r="C21" s="19" t="s">
        <v>39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175476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175476</v>
      </c>
      <c r="O21" s="44">
        <f t="shared" si="2"/>
        <v>324.35489833641407</v>
      </c>
      <c r="P21" s="9"/>
    </row>
    <row r="22" spans="1:16" ht="15">
      <c r="A22" s="12"/>
      <c r="B22" s="23">
        <v>344.9</v>
      </c>
      <c r="C22" s="19" t="s">
        <v>91</v>
      </c>
      <c r="D22" s="43">
        <v>21338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21338</v>
      </c>
      <c r="O22" s="44">
        <f t="shared" si="2"/>
        <v>39.44177449168207</v>
      </c>
      <c r="P22" s="9"/>
    </row>
    <row r="23" spans="1:16" ht="15.75">
      <c r="A23" s="27" t="s">
        <v>1</v>
      </c>
      <c r="B23" s="28"/>
      <c r="C23" s="29"/>
      <c r="D23" s="30">
        <f aca="true" t="shared" si="7" ref="D23:M23">SUM(D24:D28)</f>
        <v>76511</v>
      </c>
      <c r="E23" s="30">
        <f t="shared" si="7"/>
        <v>202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1642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5"/>
        <v>78355</v>
      </c>
      <c r="O23" s="42">
        <f t="shared" si="2"/>
        <v>144.83364140480592</v>
      </c>
      <c r="P23" s="10"/>
    </row>
    <row r="24" spans="1:16" ht="15">
      <c r="A24" s="12"/>
      <c r="B24" s="23">
        <v>361.1</v>
      </c>
      <c r="C24" s="19" t="s">
        <v>40</v>
      </c>
      <c r="D24" s="43">
        <v>0</v>
      </c>
      <c r="E24" s="43">
        <v>202</v>
      </c>
      <c r="F24" s="43">
        <v>0</v>
      </c>
      <c r="G24" s="43">
        <v>0</v>
      </c>
      <c r="H24" s="43">
        <v>0</v>
      </c>
      <c r="I24" s="43">
        <v>281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5"/>
        <v>483</v>
      </c>
      <c r="O24" s="44">
        <f t="shared" si="2"/>
        <v>0.8927911275415896</v>
      </c>
      <c r="P24" s="9"/>
    </row>
    <row r="25" spans="1:16" ht="15">
      <c r="A25" s="12"/>
      <c r="B25" s="23">
        <v>362</v>
      </c>
      <c r="C25" s="19" t="s">
        <v>20</v>
      </c>
      <c r="D25" s="43">
        <v>31567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5"/>
        <v>31567</v>
      </c>
      <c r="O25" s="44">
        <f t="shared" si="2"/>
        <v>58.34935304990758</v>
      </c>
      <c r="P25" s="9"/>
    </row>
    <row r="26" spans="1:16" ht="15">
      <c r="A26" s="12"/>
      <c r="B26" s="23">
        <v>364</v>
      </c>
      <c r="C26" s="19" t="s">
        <v>92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1361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5"/>
        <v>1361</v>
      </c>
      <c r="O26" s="44">
        <f t="shared" si="2"/>
        <v>2.5157116451016637</v>
      </c>
      <c r="P26" s="9"/>
    </row>
    <row r="27" spans="1:16" ht="15">
      <c r="A27" s="12"/>
      <c r="B27" s="23">
        <v>366</v>
      </c>
      <c r="C27" s="19" t="s">
        <v>79</v>
      </c>
      <c r="D27" s="43">
        <v>43455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5"/>
        <v>43455</v>
      </c>
      <c r="O27" s="44">
        <f t="shared" si="2"/>
        <v>80.32347504621072</v>
      </c>
      <c r="P27" s="9"/>
    </row>
    <row r="28" spans="1:16" ht="15.75" thickBot="1">
      <c r="A28" s="12"/>
      <c r="B28" s="23">
        <v>369.9</v>
      </c>
      <c r="C28" s="19" t="s">
        <v>21</v>
      </c>
      <c r="D28" s="43">
        <v>1489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5"/>
        <v>1489</v>
      </c>
      <c r="O28" s="44">
        <f t="shared" si="2"/>
        <v>2.7523105360443623</v>
      </c>
      <c r="P28" s="9"/>
    </row>
    <row r="29" spans="1:119" ht="16.5" thickBot="1">
      <c r="A29" s="13" t="s">
        <v>18</v>
      </c>
      <c r="B29" s="21"/>
      <c r="C29" s="20"/>
      <c r="D29" s="14">
        <f>SUM(D5,D9,D19,D23)</f>
        <v>602082</v>
      </c>
      <c r="E29" s="14">
        <f aca="true" t="shared" si="8" ref="E29:M29">SUM(E5,E9,E19,E23)</f>
        <v>11719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352594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5"/>
        <v>966395</v>
      </c>
      <c r="O29" s="36">
        <f t="shared" si="2"/>
        <v>1786.3123844731979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93</v>
      </c>
      <c r="M31" s="45"/>
      <c r="N31" s="45"/>
      <c r="O31" s="40">
        <v>541</v>
      </c>
    </row>
    <row r="32" spans="1:15" ht="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42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82288</v>
      </c>
      <c r="E5" s="25">
        <f t="shared" si="0"/>
        <v>10560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4">SUM(D5:M5)</f>
        <v>92848</v>
      </c>
      <c r="O5" s="31">
        <f aca="true" t="shared" si="2" ref="O5:O34">(N5/O$36)</f>
        <v>174.52631578947367</v>
      </c>
      <c r="P5" s="6"/>
    </row>
    <row r="6" spans="1:16" ht="15">
      <c r="A6" s="12"/>
      <c r="B6" s="23">
        <v>312.41</v>
      </c>
      <c r="C6" s="19" t="s">
        <v>62</v>
      </c>
      <c r="D6" s="43">
        <v>0</v>
      </c>
      <c r="E6" s="43">
        <v>10560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10560</v>
      </c>
      <c r="O6" s="44">
        <f t="shared" si="2"/>
        <v>19.849624060150376</v>
      </c>
      <c r="P6" s="9"/>
    </row>
    <row r="7" spans="1:16" ht="15">
      <c r="A7" s="12"/>
      <c r="B7" s="23">
        <v>312.6</v>
      </c>
      <c r="C7" s="19" t="s">
        <v>63</v>
      </c>
      <c r="D7" s="43">
        <v>31544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31544</v>
      </c>
      <c r="O7" s="44">
        <f t="shared" si="2"/>
        <v>59.29323308270677</v>
      </c>
      <c r="P7" s="9"/>
    </row>
    <row r="8" spans="1:16" ht="15">
      <c r="A8" s="12"/>
      <c r="B8" s="23">
        <v>314.1</v>
      </c>
      <c r="C8" s="19" t="s">
        <v>64</v>
      </c>
      <c r="D8" s="43">
        <v>46461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46461</v>
      </c>
      <c r="O8" s="44">
        <f t="shared" si="2"/>
        <v>87.3327067669173</v>
      </c>
      <c r="P8" s="9"/>
    </row>
    <row r="9" spans="1:16" ht="15">
      <c r="A9" s="12"/>
      <c r="B9" s="23">
        <v>315</v>
      </c>
      <c r="C9" s="19" t="s">
        <v>65</v>
      </c>
      <c r="D9" s="43">
        <v>4283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4283</v>
      </c>
      <c r="O9" s="44">
        <f t="shared" si="2"/>
        <v>8.050751879699249</v>
      </c>
      <c r="P9" s="9"/>
    </row>
    <row r="10" spans="1:16" ht="15.75">
      <c r="A10" s="27" t="s">
        <v>34</v>
      </c>
      <c r="B10" s="28"/>
      <c r="C10" s="29"/>
      <c r="D10" s="30">
        <f aca="true" t="shared" si="3" ref="D10:M10">SUM(D11:D12)</f>
        <v>42265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42265</v>
      </c>
      <c r="O10" s="42">
        <f t="shared" si="2"/>
        <v>79.44548872180451</v>
      </c>
      <c r="P10" s="10"/>
    </row>
    <row r="11" spans="1:16" ht="15">
      <c r="A11" s="12"/>
      <c r="B11" s="23">
        <v>323.1</v>
      </c>
      <c r="C11" s="19" t="s">
        <v>66</v>
      </c>
      <c r="D11" s="43">
        <v>39295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39295</v>
      </c>
      <c r="O11" s="44">
        <f t="shared" si="2"/>
        <v>73.86278195488721</v>
      </c>
      <c r="P11" s="9"/>
    </row>
    <row r="12" spans="1:16" ht="15">
      <c r="A12" s="12"/>
      <c r="B12" s="23">
        <v>367</v>
      </c>
      <c r="C12" s="19" t="s">
        <v>67</v>
      </c>
      <c r="D12" s="43">
        <v>2970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2970</v>
      </c>
      <c r="O12" s="44">
        <f t="shared" si="2"/>
        <v>5.582706766917293</v>
      </c>
      <c r="P12" s="9"/>
    </row>
    <row r="13" spans="1:16" ht="15.75">
      <c r="A13" s="27" t="s">
        <v>9</v>
      </c>
      <c r="B13" s="28"/>
      <c r="C13" s="29"/>
      <c r="D13" s="30">
        <f aca="true" t="shared" si="4" ref="D13:M13">SUM(D14:D21)</f>
        <v>101433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530547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631980</v>
      </c>
      <c r="O13" s="42">
        <f t="shared" si="2"/>
        <v>1187.9323308270677</v>
      </c>
      <c r="P13" s="10"/>
    </row>
    <row r="14" spans="1:16" ht="15">
      <c r="A14" s="12"/>
      <c r="B14" s="23">
        <v>334.1</v>
      </c>
      <c r="C14" s="19" t="s">
        <v>82</v>
      </c>
      <c r="D14" s="43">
        <v>38124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38124</v>
      </c>
      <c r="O14" s="44">
        <f t="shared" si="2"/>
        <v>71.66165413533835</v>
      </c>
      <c r="P14" s="9"/>
    </row>
    <row r="15" spans="1:16" ht="15">
      <c r="A15" s="12"/>
      <c r="B15" s="23">
        <v>335.12</v>
      </c>
      <c r="C15" s="19" t="s">
        <v>68</v>
      </c>
      <c r="D15" s="43">
        <v>22689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aca="true" t="shared" si="5" ref="N15:N20">SUM(D15:M15)</f>
        <v>22689</v>
      </c>
      <c r="O15" s="44">
        <f t="shared" si="2"/>
        <v>42.6484962406015</v>
      </c>
      <c r="P15" s="9"/>
    </row>
    <row r="16" spans="1:16" ht="15">
      <c r="A16" s="12"/>
      <c r="B16" s="23">
        <v>335.14</v>
      </c>
      <c r="C16" s="19" t="s">
        <v>69</v>
      </c>
      <c r="D16" s="43">
        <v>308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308</v>
      </c>
      <c r="O16" s="44">
        <f t="shared" si="2"/>
        <v>0.5789473684210527</v>
      </c>
      <c r="P16" s="9"/>
    </row>
    <row r="17" spans="1:16" ht="15">
      <c r="A17" s="12"/>
      <c r="B17" s="23">
        <v>335.15</v>
      </c>
      <c r="C17" s="19" t="s">
        <v>70</v>
      </c>
      <c r="D17" s="43">
        <v>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73</v>
      </c>
      <c r="O17" s="44">
        <f t="shared" si="2"/>
        <v>0.13721804511278196</v>
      </c>
      <c r="P17" s="9"/>
    </row>
    <row r="18" spans="1:16" ht="15">
      <c r="A18" s="12"/>
      <c r="B18" s="23">
        <v>335.18</v>
      </c>
      <c r="C18" s="19" t="s">
        <v>71</v>
      </c>
      <c r="D18" s="43">
        <v>13623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13623</v>
      </c>
      <c r="O18" s="44">
        <f t="shared" si="2"/>
        <v>25.607142857142858</v>
      </c>
      <c r="P18" s="9"/>
    </row>
    <row r="19" spans="1:16" ht="15">
      <c r="A19" s="12"/>
      <c r="B19" s="23">
        <v>335.49</v>
      </c>
      <c r="C19" s="19" t="s">
        <v>72</v>
      </c>
      <c r="D19" s="43">
        <v>9909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9909</v>
      </c>
      <c r="O19" s="44">
        <f t="shared" si="2"/>
        <v>18.62593984962406</v>
      </c>
      <c r="P19" s="9"/>
    </row>
    <row r="20" spans="1:16" ht="15">
      <c r="A20" s="12"/>
      <c r="B20" s="23">
        <v>336</v>
      </c>
      <c r="C20" s="19" t="s">
        <v>73</v>
      </c>
      <c r="D20" s="43">
        <v>7582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7582</v>
      </c>
      <c r="O20" s="44">
        <f t="shared" si="2"/>
        <v>14.25187969924812</v>
      </c>
      <c r="P20" s="9"/>
    </row>
    <row r="21" spans="1:16" ht="15">
      <c r="A21" s="12"/>
      <c r="B21" s="23">
        <v>338</v>
      </c>
      <c r="C21" s="19" t="s">
        <v>74</v>
      </c>
      <c r="D21" s="43">
        <v>9125</v>
      </c>
      <c r="E21" s="43">
        <v>0</v>
      </c>
      <c r="F21" s="43">
        <v>0</v>
      </c>
      <c r="G21" s="43">
        <v>0</v>
      </c>
      <c r="H21" s="43">
        <v>0</v>
      </c>
      <c r="I21" s="43">
        <v>530547</v>
      </c>
      <c r="J21" s="43">
        <v>0</v>
      </c>
      <c r="K21" s="43">
        <v>0</v>
      </c>
      <c r="L21" s="43">
        <v>0</v>
      </c>
      <c r="M21" s="43">
        <v>0</v>
      </c>
      <c r="N21" s="43">
        <f aca="true" t="shared" si="6" ref="N21:N34">SUM(D21:M21)</f>
        <v>539672</v>
      </c>
      <c r="O21" s="44">
        <f t="shared" si="2"/>
        <v>1014.421052631579</v>
      </c>
      <c r="P21" s="9"/>
    </row>
    <row r="22" spans="1:16" ht="15.75">
      <c r="A22" s="27" t="s">
        <v>15</v>
      </c>
      <c r="B22" s="28"/>
      <c r="C22" s="29"/>
      <c r="D22" s="30">
        <f aca="true" t="shared" si="7" ref="D22:M22">SUM(D23:D26)</f>
        <v>2293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346412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6"/>
        <v>348705</v>
      </c>
      <c r="O22" s="42">
        <f t="shared" si="2"/>
        <v>655.4605263157895</v>
      </c>
      <c r="P22" s="10"/>
    </row>
    <row r="23" spans="1:16" ht="15">
      <c r="A23" s="12"/>
      <c r="B23" s="23">
        <v>341.9</v>
      </c>
      <c r="C23" s="19" t="s">
        <v>75</v>
      </c>
      <c r="D23" s="43">
        <v>418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418</v>
      </c>
      <c r="O23" s="44">
        <f t="shared" si="2"/>
        <v>0.7857142857142857</v>
      </c>
      <c r="P23" s="9"/>
    </row>
    <row r="24" spans="1:16" ht="15">
      <c r="A24" s="12"/>
      <c r="B24" s="23">
        <v>343.6</v>
      </c>
      <c r="C24" s="19" t="s">
        <v>76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346412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346412</v>
      </c>
      <c r="O24" s="44">
        <f t="shared" si="2"/>
        <v>651.1503759398496</v>
      </c>
      <c r="P24" s="9"/>
    </row>
    <row r="25" spans="1:16" ht="15">
      <c r="A25" s="12"/>
      <c r="B25" s="23">
        <v>343.8</v>
      </c>
      <c r="C25" s="19" t="s">
        <v>77</v>
      </c>
      <c r="D25" s="43">
        <v>600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600</v>
      </c>
      <c r="O25" s="44">
        <f t="shared" si="2"/>
        <v>1.1278195488721805</v>
      </c>
      <c r="P25" s="9"/>
    </row>
    <row r="26" spans="1:16" ht="15">
      <c r="A26" s="12"/>
      <c r="B26" s="23">
        <v>347.9</v>
      </c>
      <c r="C26" s="19" t="s">
        <v>78</v>
      </c>
      <c r="D26" s="43">
        <v>1275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1275</v>
      </c>
      <c r="O26" s="44">
        <f t="shared" si="2"/>
        <v>2.3966165413533833</v>
      </c>
      <c r="P26" s="9"/>
    </row>
    <row r="27" spans="1:16" ht="15.75">
      <c r="A27" s="27" t="s">
        <v>1</v>
      </c>
      <c r="B27" s="28"/>
      <c r="C27" s="29"/>
      <c r="D27" s="30">
        <f aca="true" t="shared" si="8" ref="D27:M27">SUM(D28:D31)</f>
        <v>58368</v>
      </c>
      <c r="E27" s="30">
        <f t="shared" si="8"/>
        <v>823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362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6"/>
        <v>59553</v>
      </c>
      <c r="O27" s="42">
        <f t="shared" si="2"/>
        <v>111.94172932330827</v>
      </c>
      <c r="P27" s="10"/>
    </row>
    <row r="28" spans="1:16" ht="15">
      <c r="A28" s="12"/>
      <c r="B28" s="23">
        <v>361.1</v>
      </c>
      <c r="C28" s="19" t="s">
        <v>40</v>
      </c>
      <c r="D28" s="43">
        <v>0</v>
      </c>
      <c r="E28" s="43">
        <v>216</v>
      </c>
      <c r="F28" s="43">
        <v>0</v>
      </c>
      <c r="G28" s="43">
        <v>0</v>
      </c>
      <c r="H28" s="43">
        <v>0</v>
      </c>
      <c r="I28" s="43">
        <v>362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578</v>
      </c>
      <c r="O28" s="44">
        <f t="shared" si="2"/>
        <v>1.086466165413534</v>
      </c>
      <c r="P28" s="9"/>
    </row>
    <row r="29" spans="1:16" ht="15">
      <c r="A29" s="12"/>
      <c r="B29" s="23">
        <v>362</v>
      </c>
      <c r="C29" s="19" t="s">
        <v>20</v>
      </c>
      <c r="D29" s="43">
        <v>25213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25213</v>
      </c>
      <c r="O29" s="44">
        <f t="shared" si="2"/>
        <v>47.392857142857146</v>
      </c>
      <c r="P29" s="9"/>
    </row>
    <row r="30" spans="1:16" ht="15">
      <c r="A30" s="12"/>
      <c r="B30" s="23">
        <v>366</v>
      </c>
      <c r="C30" s="19" t="s">
        <v>79</v>
      </c>
      <c r="D30" s="43">
        <v>26247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26247</v>
      </c>
      <c r="O30" s="44">
        <f t="shared" si="2"/>
        <v>49.33646616541353</v>
      </c>
      <c r="P30" s="9"/>
    </row>
    <row r="31" spans="1:16" ht="15">
      <c r="A31" s="12"/>
      <c r="B31" s="23">
        <v>369.9</v>
      </c>
      <c r="C31" s="19" t="s">
        <v>21</v>
      </c>
      <c r="D31" s="43">
        <v>6908</v>
      </c>
      <c r="E31" s="43">
        <v>607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7515</v>
      </c>
      <c r="O31" s="44">
        <f t="shared" si="2"/>
        <v>14.12593984962406</v>
      </c>
      <c r="P31" s="9"/>
    </row>
    <row r="32" spans="1:16" ht="15.75">
      <c r="A32" s="27" t="s">
        <v>16</v>
      </c>
      <c r="B32" s="28"/>
      <c r="C32" s="29"/>
      <c r="D32" s="30">
        <f aca="true" t="shared" si="9" ref="D32:M32">SUM(D33:D33)</f>
        <v>0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25987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6"/>
        <v>25987</v>
      </c>
      <c r="O32" s="42">
        <f t="shared" si="2"/>
        <v>48.847744360902254</v>
      </c>
      <c r="P32" s="9"/>
    </row>
    <row r="33" spans="1:16" ht="15.75" thickBot="1">
      <c r="A33" s="12"/>
      <c r="B33" s="23">
        <v>381</v>
      </c>
      <c r="C33" s="19" t="s">
        <v>22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25987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25987</v>
      </c>
      <c r="O33" s="44">
        <f t="shared" si="2"/>
        <v>48.847744360902254</v>
      </c>
      <c r="P33" s="9"/>
    </row>
    <row r="34" spans="1:119" ht="16.5" thickBot="1">
      <c r="A34" s="13" t="s">
        <v>18</v>
      </c>
      <c r="B34" s="21"/>
      <c r="C34" s="20"/>
      <c r="D34" s="14">
        <f>SUM(D5,D10,D13,D22,D27,D32)</f>
        <v>286647</v>
      </c>
      <c r="E34" s="14">
        <f aca="true" t="shared" si="10" ref="E34:M34">SUM(E5,E10,E13,E22,E27,E32)</f>
        <v>11383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903308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6"/>
        <v>1201338</v>
      </c>
      <c r="O34" s="36">
        <f t="shared" si="2"/>
        <v>2258.154135338346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5" t="s">
        <v>85</v>
      </c>
      <c r="M36" s="45"/>
      <c r="N36" s="45"/>
      <c r="O36" s="40">
        <v>532</v>
      </c>
    </row>
    <row r="37" spans="1:15" ht="1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</row>
    <row r="38" spans="1:15" ht="15.75" customHeight="1" thickBot="1">
      <c r="A38" s="49" t="s">
        <v>42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82288</v>
      </c>
      <c r="E5" s="25">
        <f t="shared" si="0"/>
        <v>10560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4">SUM(D5:M5)</f>
        <v>92848</v>
      </c>
      <c r="O5" s="31">
        <f aca="true" t="shared" si="2" ref="O5:O31">(N5/O$33)</f>
        <v>167.5956678700361</v>
      </c>
      <c r="P5" s="6"/>
    </row>
    <row r="6" spans="1:16" ht="15">
      <c r="A6" s="12"/>
      <c r="B6" s="23">
        <v>312.41</v>
      </c>
      <c r="C6" s="19" t="s">
        <v>62</v>
      </c>
      <c r="D6" s="43">
        <v>0</v>
      </c>
      <c r="E6" s="43">
        <v>10560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10560</v>
      </c>
      <c r="O6" s="44">
        <f t="shared" si="2"/>
        <v>19.061371841155236</v>
      </c>
      <c r="P6" s="9"/>
    </row>
    <row r="7" spans="1:16" ht="15">
      <c r="A7" s="12"/>
      <c r="B7" s="23">
        <v>312.6</v>
      </c>
      <c r="C7" s="19" t="s">
        <v>63</v>
      </c>
      <c r="D7" s="43">
        <v>31544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31544</v>
      </c>
      <c r="O7" s="44">
        <f t="shared" si="2"/>
        <v>56.938628158844764</v>
      </c>
      <c r="P7" s="9"/>
    </row>
    <row r="8" spans="1:16" ht="15">
      <c r="A8" s="12"/>
      <c r="B8" s="23">
        <v>314.1</v>
      </c>
      <c r="C8" s="19" t="s">
        <v>64</v>
      </c>
      <c r="D8" s="43">
        <v>46461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46461</v>
      </c>
      <c r="O8" s="44">
        <f t="shared" si="2"/>
        <v>83.86462093862816</v>
      </c>
      <c r="P8" s="9"/>
    </row>
    <row r="9" spans="1:16" ht="15">
      <c r="A9" s="12"/>
      <c r="B9" s="23">
        <v>315</v>
      </c>
      <c r="C9" s="19" t="s">
        <v>65</v>
      </c>
      <c r="D9" s="43">
        <v>4283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4283</v>
      </c>
      <c r="O9" s="44">
        <f t="shared" si="2"/>
        <v>7.731046931407942</v>
      </c>
      <c r="P9" s="9"/>
    </row>
    <row r="10" spans="1:16" ht="15.75">
      <c r="A10" s="27" t="s">
        <v>34</v>
      </c>
      <c r="B10" s="28"/>
      <c r="C10" s="29"/>
      <c r="D10" s="30">
        <f aca="true" t="shared" si="3" ref="D10:M10">SUM(D11:D12)</f>
        <v>42265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42265</v>
      </c>
      <c r="O10" s="42">
        <f t="shared" si="2"/>
        <v>76.29061371841155</v>
      </c>
      <c r="P10" s="10"/>
    </row>
    <row r="11" spans="1:16" ht="15">
      <c r="A11" s="12"/>
      <c r="B11" s="23">
        <v>323.1</v>
      </c>
      <c r="C11" s="19" t="s">
        <v>66</v>
      </c>
      <c r="D11" s="43">
        <v>39295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39295</v>
      </c>
      <c r="O11" s="44">
        <f t="shared" si="2"/>
        <v>70.92960288808665</v>
      </c>
      <c r="P11" s="9"/>
    </row>
    <row r="12" spans="1:16" ht="15">
      <c r="A12" s="12"/>
      <c r="B12" s="23">
        <v>367</v>
      </c>
      <c r="C12" s="19" t="s">
        <v>67</v>
      </c>
      <c r="D12" s="43">
        <v>2970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2970</v>
      </c>
      <c r="O12" s="44">
        <f t="shared" si="2"/>
        <v>5.3610108303249095</v>
      </c>
      <c r="P12" s="9"/>
    </row>
    <row r="13" spans="1:16" ht="15.75">
      <c r="A13" s="27" t="s">
        <v>9</v>
      </c>
      <c r="B13" s="28"/>
      <c r="C13" s="29"/>
      <c r="D13" s="30">
        <f aca="true" t="shared" si="4" ref="D13:M13">SUM(D14:D21)</f>
        <v>170433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530547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700980</v>
      </c>
      <c r="O13" s="42">
        <f t="shared" si="2"/>
        <v>1265.3068592057762</v>
      </c>
      <c r="P13" s="10"/>
    </row>
    <row r="14" spans="1:16" ht="15">
      <c r="A14" s="12"/>
      <c r="B14" s="23">
        <v>334.1</v>
      </c>
      <c r="C14" s="19" t="s">
        <v>82</v>
      </c>
      <c r="D14" s="43">
        <v>107124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107124</v>
      </c>
      <c r="O14" s="44">
        <f t="shared" si="2"/>
        <v>193.36462093862815</v>
      </c>
      <c r="P14" s="9"/>
    </row>
    <row r="15" spans="1:16" ht="15">
      <c r="A15" s="12"/>
      <c r="B15" s="23">
        <v>335.12</v>
      </c>
      <c r="C15" s="19" t="s">
        <v>68</v>
      </c>
      <c r="D15" s="43">
        <v>22689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aca="true" t="shared" si="5" ref="N15:N20">SUM(D15:M15)</f>
        <v>22689</v>
      </c>
      <c r="O15" s="44">
        <f t="shared" si="2"/>
        <v>40.954873646209386</v>
      </c>
      <c r="P15" s="9"/>
    </row>
    <row r="16" spans="1:16" ht="15">
      <c r="A16" s="12"/>
      <c r="B16" s="23">
        <v>335.14</v>
      </c>
      <c r="C16" s="19" t="s">
        <v>69</v>
      </c>
      <c r="D16" s="43">
        <v>308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308</v>
      </c>
      <c r="O16" s="44">
        <f t="shared" si="2"/>
        <v>0.555956678700361</v>
      </c>
      <c r="P16" s="9"/>
    </row>
    <row r="17" spans="1:16" ht="15">
      <c r="A17" s="12"/>
      <c r="B17" s="23">
        <v>335.15</v>
      </c>
      <c r="C17" s="19" t="s">
        <v>70</v>
      </c>
      <c r="D17" s="43">
        <v>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73</v>
      </c>
      <c r="O17" s="44">
        <f t="shared" si="2"/>
        <v>0.13176895306859207</v>
      </c>
      <c r="P17" s="9"/>
    </row>
    <row r="18" spans="1:16" ht="15">
      <c r="A18" s="12"/>
      <c r="B18" s="23">
        <v>335.18</v>
      </c>
      <c r="C18" s="19" t="s">
        <v>71</v>
      </c>
      <c r="D18" s="43">
        <v>13623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13623</v>
      </c>
      <c r="O18" s="44">
        <f t="shared" si="2"/>
        <v>24.59025270758123</v>
      </c>
      <c r="P18" s="9"/>
    </row>
    <row r="19" spans="1:16" ht="15">
      <c r="A19" s="12"/>
      <c r="B19" s="23">
        <v>335.49</v>
      </c>
      <c r="C19" s="19" t="s">
        <v>72</v>
      </c>
      <c r="D19" s="43">
        <v>9909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9909</v>
      </c>
      <c r="O19" s="44">
        <f t="shared" si="2"/>
        <v>17.886281588447652</v>
      </c>
      <c r="P19" s="9"/>
    </row>
    <row r="20" spans="1:16" ht="15">
      <c r="A20" s="12"/>
      <c r="B20" s="23">
        <v>336</v>
      </c>
      <c r="C20" s="19" t="s">
        <v>73</v>
      </c>
      <c r="D20" s="43">
        <v>7582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7582</v>
      </c>
      <c r="O20" s="44">
        <f t="shared" si="2"/>
        <v>13.68592057761733</v>
      </c>
      <c r="P20" s="9"/>
    </row>
    <row r="21" spans="1:16" ht="15">
      <c r="A21" s="12"/>
      <c r="B21" s="23">
        <v>338</v>
      </c>
      <c r="C21" s="19" t="s">
        <v>74</v>
      </c>
      <c r="D21" s="43">
        <v>9125</v>
      </c>
      <c r="E21" s="43">
        <v>0</v>
      </c>
      <c r="F21" s="43">
        <v>0</v>
      </c>
      <c r="G21" s="43">
        <v>0</v>
      </c>
      <c r="H21" s="43">
        <v>0</v>
      </c>
      <c r="I21" s="43">
        <v>530547</v>
      </c>
      <c r="J21" s="43">
        <v>0</v>
      </c>
      <c r="K21" s="43">
        <v>0</v>
      </c>
      <c r="L21" s="43">
        <v>0</v>
      </c>
      <c r="M21" s="43">
        <v>0</v>
      </c>
      <c r="N21" s="43">
        <f aca="true" t="shared" si="6" ref="N21:N31">SUM(D21:M21)</f>
        <v>539672</v>
      </c>
      <c r="O21" s="44">
        <f t="shared" si="2"/>
        <v>974.1371841155235</v>
      </c>
      <c r="P21" s="9"/>
    </row>
    <row r="22" spans="1:16" ht="15.75">
      <c r="A22" s="27" t="s">
        <v>15</v>
      </c>
      <c r="B22" s="28"/>
      <c r="C22" s="29"/>
      <c r="D22" s="30">
        <f aca="true" t="shared" si="7" ref="D22:M22">SUM(D23:D25)</f>
        <v>1634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346412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6"/>
        <v>348046</v>
      </c>
      <c r="O22" s="42">
        <f t="shared" si="2"/>
        <v>628.2418772563177</v>
      </c>
      <c r="P22" s="10"/>
    </row>
    <row r="23" spans="1:16" ht="15">
      <c r="A23" s="12"/>
      <c r="B23" s="23">
        <v>341.9</v>
      </c>
      <c r="C23" s="19" t="s">
        <v>75</v>
      </c>
      <c r="D23" s="43">
        <v>359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359</v>
      </c>
      <c r="O23" s="44">
        <f t="shared" si="2"/>
        <v>0.648014440433213</v>
      </c>
      <c r="P23" s="9"/>
    </row>
    <row r="24" spans="1:16" ht="15">
      <c r="A24" s="12"/>
      <c r="B24" s="23">
        <v>343.6</v>
      </c>
      <c r="C24" s="19" t="s">
        <v>76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346412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346412</v>
      </c>
      <c r="O24" s="44">
        <f t="shared" si="2"/>
        <v>625.2924187725632</v>
      </c>
      <c r="P24" s="9"/>
    </row>
    <row r="25" spans="1:16" ht="15">
      <c r="A25" s="12"/>
      <c r="B25" s="23">
        <v>347.9</v>
      </c>
      <c r="C25" s="19" t="s">
        <v>78</v>
      </c>
      <c r="D25" s="43">
        <v>1275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1275</v>
      </c>
      <c r="O25" s="44">
        <f t="shared" si="2"/>
        <v>2.3014440433212995</v>
      </c>
      <c r="P25" s="9"/>
    </row>
    <row r="26" spans="1:16" ht="15.75">
      <c r="A26" s="27" t="s">
        <v>1</v>
      </c>
      <c r="B26" s="28"/>
      <c r="C26" s="29"/>
      <c r="D26" s="30">
        <f aca="true" t="shared" si="8" ref="D26:M26">SUM(D27:D30)</f>
        <v>58168</v>
      </c>
      <c r="E26" s="30">
        <f t="shared" si="8"/>
        <v>823</v>
      </c>
      <c r="F26" s="30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362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6"/>
        <v>59353</v>
      </c>
      <c r="O26" s="42">
        <f t="shared" si="2"/>
        <v>107.13537906137184</v>
      </c>
      <c r="P26" s="10"/>
    </row>
    <row r="27" spans="1:16" ht="15">
      <c r="A27" s="12"/>
      <c r="B27" s="23">
        <v>361.1</v>
      </c>
      <c r="C27" s="19" t="s">
        <v>40</v>
      </c>
      <c r="D27" s="43">
        <v>0</v>
      </c>
      <c r="E27" s="43">
        <v>216</v>
      </c>
      <c r="F27" s="43">
        <v>0</v>
      </c>
      <c r="G27" s="43">
        <v>0</v>
      </c>
      <c r="H27" s="43">
        <v>0</v>
      </c>
      <c r="I27" s="43">
        <v>362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578</v>
      </c>
      <c r="O27" s="44">
        <f t="shared" si="2"/>
        <v>1.0433212996389891</v>
      </c>
      <c r="P27" s="9"/>
    </row>
    <row r="28" spans="1:16" ht="15">
      <c r="A28" s="12"/>
      <c r="B28" s="23">
        <v>362</v>
      </c>
      <c r="C28" s="19" t="s">
        <v>20</v>
      </c>
      <c r="D28" s="43">
        <v>25213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25213</v>
      </c>
      <c r="O28" s="44">
        <f t="shared" si="2"/>
        <v>45.51083032490975</v>
      </c>
      <c r="P28" s="9"/>
    </row>
    <row r="29" spans="1:16" ht="15">
      <c r="A29" s="12"/>
      <c r="B29" s="23">
        <v>366</v>
      </c>
      <c r="C29" s="19" t="s">
        <v>79</v>
      </c>
      <c r="D29" s="43">
        <v>26247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26247</v>
      </c>
      <c r="O29" s="44">
        <f t="shared" si="2"/>
        <v>47.37725631768953</v>
      </c>
      <c r="P29" s="9"/>
    </row>
    <row r="30" spans="1:16" ht="15.75" thickBot="1">
      <c r="A30" s="12"/>
      <c r="B30" s="23">
        <v>369.9</v>
      </c>
      <c r="C30" s="19" t="s">
        <v>21</v>
      </c>
      <c r="D30" s="43">
        <v>6708</v>
      </c>
      <c r="E30" s="43">
        <v>607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7315</v>
      </c>
      <c r="O30" s="44">
        <f t="shared" si="2"/>
        <v>13.203971119133573</v>
      </c>
      <c r="P30" s="9"/>
    </row>
    <row r="31" spans="1:119" ht="16.5" thickBot="1">
      <c r="A31" s="13" t="s">
        <v>18</v>
      </c>
      <c r="B31" s="21"/>
      <c r="C31" s="20"/>
      <c r="D31" s="14">
        <f aca="true" t="shared" si="9" ref="D31:M31">SUM(D5,D10,D13,D22,D26)</f>
        <v>354788</v>
      </c>
      <c r="E31" s="14">
        <f t="shared" si="9"/>
        <v>11383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877321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6"/>
        <v>1243492</v>
      </c>
      <c r="O31" s="36">
        <f t="shared" si="2"/>
        <v>2244.5703971119133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83</v>
      </c>
      <c r="M33" s="45"/>
      <c r="N33" s="45"/>
      <c r="O33" s="40">
        <v>554</v>
      </c>
    </row>
    <row r="34" spans="1:15" ht="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42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79121</v>
      </c>
      <c r="E5" s="25">
        <f t="shared" si="0"/>
        <v>6520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3">SUM(D5:M5)</f>
        <v>85641</v>
      </c>
      <c r="O5" s="31">
        <f aca="true" t="shared" si="2" ref="O5:O33">(N5/O$35)</f>
        <v>152.93035714285713</v>
      </c>
      <c r="P5" s="6"/>
    </row>
    <row r="6" spans="1:16" ht="15">
      <c r="A6" s="12"/>
      <c r="B6" s="23">
        <v>312.41</v>
      </c>
      <c r="C6" s="19" t="s">
        <v>62</v>
      </c>
      <c r="D6" s="43">
        <v>0</v>
      </c>
      <c r="E6" s="43">
        <v>6520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6520</v>
      </c>
      <c r="O6" s="44">
        <f t="shared" si="2"/>
        <v>11.642857142857142</v>
      </c>
      <c r="P6" s="9"/>
    </row>
    <row r="7" spans="1:16" ht="15">
      <c r="A7" s="12"/>
      <c r="B7" s="23">
        <v>312.6</v>
      </c>
      <c r="C7" s="19" t="s">
        <v>63</v>
      </c>
      <c r="D7" s="43">
        <v>30552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30552</v>
      </c>
      <c r="O7" s="44">
        <f t="shared" si="2"/>
        <v>54.55714285714286</v>
      </c>
      <c r="P7" s="9"/>
    </row>
    <row r="8" spans="1:16" ht="15">
      <c r="A8" s="12"/>
      <c r="B8" s="23">
        <v>314.1</v>
      </c>
      <c r="C8" s="19" t="s">
        <v>64</v>
      </c>
      <c r="D8" s="43">
        <v>41799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41799</v>
      </c>
      <c r="O8" s="44">
        <f t="shared" si="2"/>
        <v>74.64107142857142</v>
      </c>
      <c r="P8" s="9"/>
    </row>
    <row r="9" spans="1:16" ht="15">
      <c r="A9" s="12"/>
      <c r="B9" s="23">
        <v>315</v>
      </c>
      <c r="C9" s="19" t="s">
        <v>65</v>
      </c>
      <c r="D9" s="43">
        <v>6770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6770</v>
      </c>
      <c r="O9" s="44">
        <f t="shared" si="2"/>
        <v>12.089285714285714</v>
      </c>
      <c r="P9" s="9"/>
    </row>
    <row r="10" spans="1:16" ht="15.75">
      <c r="A10" s="27" t="s">
        <v>34</v>
      </c>
      <c r="B10" s="28"/>
      <c r="C10" s="29"/>
      <c r="D10" s="30">
        <f aca="true" t="shared" si="3" ref="D10:M10">SUM(D11:D12)</f>
        <v>42247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42247</v>
      </c>
      <c r="O10" s="42">
        <f t="shared" si="2"/>
        <v>75.44107142857143</v>
      </c>
      <c r="P10" s="10"/>
    </row>
    <row r="11" spans="1:16" ht="15">
      <c r="A11" s="12"/>
      <c r="B11" s="23">
        <v>323.1</v>
      </c>
      <c r="C11" s="19" t="s">
        <v>66</v>
      </c>
      <c r="D11" s="43">
        <v>41648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41648</v>
      </c>
      <c r="O11" s="44">
        <f t="shared" si="2"/>
        <v>74.37142857142857</v>
      </c>
      <c r="P11" s="9"/>
    </row>
    <row r="12" spans="1:16" ht="15">
      <c r="A12" s="12"/>
      <c r="B12" s="23">
        <v>367</v>
      </c>
      <c r="C12" s="19" t="s">
        <v>67</v>
      </c>
      <c r="D12" s="43">
        <v>599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599</v>
      </c>
      <c r="O12" s="44">
        <f t="shared" si="2"/>
        <v>1.0696428571428571</v>
      </c>
      <c r="P12" s="9"/>
    </row>
    <row r="13" spans="1:16" ht="15.75">
      <c r="A13" s="27" t="s">
        <v>9</v>
      </c>
      <c r="B13" s="28"/>
      <c r="C13" s="29"/>
      <c r="D13" s="30">
        <f aca="true" t="shared" si="4" ref="D13:M13">SUM(D14:D20)</f>
        <v>50532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50532</v>
      </c>
      <c r="O13" s="42">
        <f t="shared" si="2"/>
        <v>90.23571428571428</v>
      </c>
      <c r="P13" s="10"/>
    </row>
    <row r="14" spans="1:16" ht="15">
      <c r="A14" s="12"/>
      <c r="B14" s="23">
        <v>335.12</v>
      </c>
      <c r="C14" s="19" t="s">
        <v>68</v>
      </c>
      <c r="D14" s="43">
        <v>16352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aca="true" t="shared" si="5" ref="N14:N19">SUM(D14:M14)</f>
        <v>16352</v>
      </c>
      <c r="O14" s="44">
        <f t="shared" si="2"/>
        <v>29.2</v>
      </c>
      <c r="P14" s="9"/>
    </row>
    <row r="15" spans="1:16" ht="15">
      <c r="A15" s="12"/>
      <c r="B15" s="23">
        <v>335.14</v>
      </c>
      <c r="C15" s="19" t="s">
        <v>69</v>
      </c>
      <c r="D15" s="43">
        <v>399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399</v>
      </c>
      <c r="O15" s="44">
        <f t="shared" si="2"/>
        <v>0.7125</v>
      </c>
      <c r="P15" s="9"/>
    </row>
    <row r="16" spans="1:16" ht="15">
      <c r="A16" s="12"/>
      <c r="B16" s="23">
        <v>335.15</v>
      </c>
      <c r="C16" s="19" t="s">
        <v>70</v>
      </c>
      <c r="D16" s="43">
        <v>154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154</v>
      </c>
      <c r="O16" s="44">
        <f t="shared" si="2"/>
        <v>0.275</v>
      </c>
      <c r="P16" s="9"/>
    </row>
    <row r="17" spans="1:16" ht="15">
      <c r="A17" s="12"/>
      <c r="B17" s="23">
        <v>335.18</v>
      </c>
      <c r="C17" s="19" t="s">
        <v>71</v>
      </c>
      <c r="D17" s="43">
        <v>12436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12436</v>
      </c>
      <c r="O17" s="44">
        <f t="shared" si="2"/>
        <v>22.207142857142856</v>
      </c>
      <c r="P17" s="9"/>
    </row>
    <row r="18" spans="1:16" ht="15">
      <c r="A18" s="12"/>
      <c r="B18" s="23">
        <v>335.49</v>
      </c>
      <c r="C18" s="19" t="s">
        <v>72</v>
      </c>
      <c r="D18" s="43">
        <v>12204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12204</v>
      </c>
      <c r="O18" s="44">
        <f t="shared" si="2"/>
        <v>21.792857142857144</v>
      </c>
      <c r="P18" s="9"/>
    </row>
    <row r="19" spans="1:16" ht="15">
      <c r="A19" s="12"/>
      <c r="B19" s="23">
        <v>336</v>
      </c>
      <c r="C19" s="19" t="s">
        <v>73</v>
      </c>
      <c r="D19" s="43">
        <v>2487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2487</v>
      </c>
      <c r="O19" s="44">
        <f t="shared" si="2"/>
        <v>4.441071428571429</v>
      </c>
      <c r="P19" s="9"/>
    </row>
    <row r="20" spans="1:16" ht="15">
      <c r="A20" s="12"/>
      <c r="B20" s="23">
        <v>338</v>
      </c>
      <c r="C20" s="19" t="s">
        <v>74</v>
      </c>
      <c r="D20" s="43">
        <v>6500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aca="true" t="shared" si="6" ref="N20:N33">SUM(D20:M20)</f>
        <v>6500</v>
      </c>
      <c r="O20" s="44">
        <f t="shared" si="2"/>
        <v>11.607142857142858</v>
      </c>
      <c r="P20" s="9"/>
    </row>
    <row r="21" spans="1:16" ht="15.75">
      <c r="A21" s="27" t="s">
        <v>15</v>
      </c>
      <c r="B21" s="28"/>
      <c r="C21" s="29"/>
      <c r="D21" s="30">
        <f aca="true" t="shared" si="7" ref="D21:M21">SUM(D22:D25)</f>
        <v>1531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268067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6"/>
        <v>269598</v>
      </c>
      <c r="O21" s="42">
        <f t="shared" si="2"/>
        <v>481.425</v>
      </c>
      <c r="P21" s="10"/>
    </row>
    <row r="22" spans="1:16" ht="15">
      <c r="A22" s="12"/>
      <c r="B22" s="23">
        <v>341.9</v>
      </c>
      <c r="C22" s="19" t="s">
        <v>75</v>
      </c>
      <c r="D22" s="43">
        <v>361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361</v>
      </c>
      <c r="O22" s="44">
        <f t="shared" si="2"/>
        <v>0.6446428571428572</v>
      </c>
      <c r="P22" s="9"/>
    </row>
    <row r="23" spans="1:16" ht="15">
      <c r="A23" s="12"/>
      <c r="B23" s="23">
        <v>343.6</v>
      </c>
      <c r="C23" s="19" t="s">
        <v>76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268067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268067</v>
      </c>
      <c r="O23" s="44">
        <f t="shared" si="2"/>
        <v>478.69107142857143</v>
      </c>
      <c r="P23" s="9"/>
    </row>
    <row r="24" spans="1:16" ht="15">
      <c r="A24" s="12"/>
      <c r="B24" s="23">
        <v>343.8</v>
      </c>
      <c r="C24" s="19" t="s">
        <v>77</v>
      </c>
      <c r="D24" s="43">
        <v>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50</v>
      </c>
      <c r="O24" s="44">
        <f t="shared" si="2"/>
        <v>0.08928571428571429</v>
      </c>
      <c r="P24" s="9"/>
    </row>
    <row r="25" spans="1:16" ht="15">
      <c r="A25" s="12"/>
      <c r="B25" s="23">
        <v>347.9</v>
      </c>
      <c r="C25" s="19" t="s">
        <v>78</v>
      </c>
      <c r="D25" s="43">
        <v>1120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1120</v>
      </c>
      <c r="O25" s="44">
        <f t="shared" si="2"/>
        <v>2</v>
      </c>
      <c r="P25" s="9"/>
    </row>
    <row r="26" spans="1:16" ht="15.75">
      <c r="A26" s="27" t="s">
        <v>1</v>
      </c>
      <c r="B26" s="28"/>
      <c r="C26" s="29"/>
      <c r="D26" s="30">
        <f aca="true" t="shared" si="8" ref="D26:M26">SUM(D27:D30)</f>
        <v>57239</v>
      </c>
      <c r="E26" s="30">
        <f t="shared" si="8"/>
        <v>159</v>
      </c>
      <c r="F26" s="30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0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6"/>
        <v>57398</v>
      </c>
      <c r="O26" s="42">
        <f t="shared" si="2"/>
        <v>102.49642857142857</v>
      </c>
      <c r="P26" s="10"/>
    </row>
    <row r="27" spans="1:16" ht="15">
      <c r="A27" s="12"/>
      <c r="B27" s="23">
        <v>361.1</v>
      </c>
      <c r="C27" s="19" t="s">
        <v>40</v>
      </c>
      <c r="D27" s="43">
        <v>0</v>
      </c>
      <c r="E27" s="43">
        <v>159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159</v>
      </c>
      <c r="O27" s="44">
        <f t="shared" si="2"/>
        <v>0.2839285714285714</v>
      </c>
      <c r="P27" s="9"/>
    </row>
    <row r="28" spans="1:16" ht="15">
      <c r="A28" s="12"/>
      <c r="B28" s="23">
        <v>362</v>
      </c>
      <c r="C28" s="19" t="s">
        <v>20</v>
      </c>
      <c r="D28" s="43">
        <v>47617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47617</v>
      </c>
      <c r="O28" s="44">
        <f t="shared" si="2"/>
        <v>85.03035714285714</v>
      </c>
      <c r="P28" s="9"/>
    </row>
    <row r="29" spans="1:16" ht="15">
      <c r="A29" s="12"/>
      <c r="B29" s="23">
        <v>366</v>
      </c>
      <c r="C29" s="19" t="s">
        <v>79</v>
      </c>
      <c r="D29" s="43">
        <v>5410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5410</v>
      </c>
      <c r="O29" s="44">
        <f t="shared" si="2"/>
        <v>9.660714285714286</v>
      </c>
      <c r="P29" s="9"/>
    </row>
    <row r="30" spans="1:16" ht="15">
      <c r="A30" s="12"/>
      <c r="B30" s="23">
        <v>369.9</v>
      </c>
      <c r="C30" s="19" t="s">
        <v>21</v>
      </c>
      <c r="D30" s="43">
        <v>4212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4212</v>
      </c>
      <c r="O30" s="44">
        <f t="shared" si="2"/>
        <v>7.521428571428571</v>
      </c>
      <c r="P30" s="9"/>
    </row>
    <row r="31" spans="1:16" ht="15.75">
      <c r="A31" s="27" t="s">
        <v>16</v>
      </c>
      <c r="B31" s="28"/>
      <c r="C31" s="29"/>
      <c r="D31" s="30">
        <f aca="true" t="shared" si="9" ref="D31:M31">SUM(D32:D32)</f>
        <v>0</v>
      </c>
      <c r="E31" s="30">
        <f t="shared" si="9"/>
        <v>0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44861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6"/>
        <v>44861</v>
      </c>
      <c r="O31" s="42">
        <f t="shared" si="2"/>
        <v>80.10892857142858</v>
      </c>
      <c r="P31" s="9"/>
    </row>
    <row r="32" spans="1:16" ht="15.75" thickBot="1">
      <c r="A32" s="12"/>
      <c r="B32" s="23">
        <v>381</v>
      </c>
      <c r="C32" s="19" t="s">
        <v>22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44861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44861</v>
      </c>
      <c r="O32" s="44">
        <f t="shared" si="2"/>
        <v>80.10892857142858</v>
      </c>
      <c r="P32" s="9"/>
    </row>
    <row r="33" spans="1:119" ht="16.5" thickBot="1">
      <c r="A33" s="13" t="s">
        <v>18</v>
      </c>
      <c r="B33" s="21"/>
      <c r="C33" s="20"/>
      <c r="D33" s="14">
        <f>SUM(D5,D10,D13,D21,D26,D31)</f>
        <v>230670</v>
      </c>
      <c r="E33" s="14">
        <f aca="true" t="shared" si="10" ref="E33:M33">SUM(E5,E10,E13,E21,E26,E31)</f>
        <v>6679</v>
      </c>
      <c r="F33" s="14">
        <f t="shared" si="10"/>
        <v>0</v>
      </c>
      <c r="G33" s="14">
        <f t="shared" si="10"/>
        <v>0</v>
      </c>
      <c r="H33" s="14">
        <f t="shared" si="10"/>
        <v>0</v>
      </c>
      <c r="I33" s="14">
        <f t="shared" si="10"/>
        <v>312928</v>
      </c>
      <c r="J33" s="14">
        <f t="shared" si="10"/>
        <v>0</v>
      </c>
      <c r="K33" s="14">
        <f t="shared" si="10"/>
        <v>0</v>
      </c>
      <c r="L33" s="14">
        <f t="shared" si="10"/>
        <v>0</v>
      </c>
      <c r="M33" s="14">
        <f t="shared" si="10"/>
        <v>0</v>
      </c>
      <c r="N33" s="14">
        <f t="shared" si="6"/>
        <v>550277</v>
      </c>
      <c r="O33" s="36">
        <f t="shared" si="2"/>
        <v>982.6375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5" t="s">
        <v>80</v>
      </c>
      <c r="M35" s="45"/>
      <c r="N35" s="45"/>
      <c r="O35" s="40">
        <v>560</v>
      </c>
    </row>
    <row r="36" spans="1:15" ht="1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1:15" ht="15.75" customHeight="1" thickBot="1">
      <c r="A37" s="49" t="s">
        <v>42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162828</v>
      </c>
      <c r="E5" s="25">
        <f t="shared" si="0"/>
        <v>5780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168608</v>
      </c>
      <c r="O5" s="31">
        <f aca="true" t="shared" si="2" ref="O5:O19">(N5/O$21)</f>
        <v>306.56</v>
      </c>
      <c r="P5" s="6"/>
    </row>
    <row r="6" spans="1:16" ht="15">
      <c r="A6" s="12"/>
      <c r="B6" s="23">
        <v>319</v>
      </c>
      <c r="C6" s="19" t="s">
        <v>8</v>
      </c>
      <c r="D6" s="43">
        <v>162828</v>
      </c>
      <c r="E6" s="43">
        <v>5780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168608</v>
      </c>
      <c r="O6" s="44">
        <f t="shared" si="2"/>
        <v>306.56</v>
      </c>
      <c r="P6" s="9"/>
    </row>
    <row r="7" spans="1:16" ht="15.75">
      <c r="A7" s="27" t="s">
        <v>34</v>
      </c>
      <c r="B7" s="28"/>
      <c r="C7" s="29"/>
      <c r="D7" s="30">
        <f aca="true" t="shared" si="3" ref="D7:M7">SUM(D8:D8)</f>
        <v>4427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4427</v>
      </c>
      <c r="O7" s="42">
        <f t="shared" si="2"/>
        <v>8.049090909090909</v>
      </c>
      <c r="P7" s="10"/>
    </row>
    <row r="8" spans="1:16" ht="15">
      <c r="A8" s="12"/>
      <c r="B8" s="23">
        <v>329</v>
      </c>
      <c r="C8" s="19" t="s">
        <v>35</v>
      </c>
      <c r="D8" s="43">
        <v>4427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4427</v>
      </c>
      <c r="O8" s="44">
        <f t="shared" si="2"/>
        <v>8.049090909090909</v>
      </c>
      <c r="P8" s="9"/>
    </row>
    <row r="9" spans="1:16" ht="15.75">
      <c r="A9" s="27" t="s">
        <v>9</v>
      </c>
      <c r="B9" s="28"/>
      <c r="C9" s="29"/>
      <c r="D9" s="30">
        <f aca="true" t="shared" si="4" ref="D9:M9">SUM(D10:D10)</f>
        <v>6500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6500</v>
      </c>
      <c r="O9" s="42">
        <f t="shared" si="2"/>
        <v>11.818181818181818</v>
      </c>
      <c r="P9" s="10"/>
    </row>
    <row r="10" spans="1:16" ht="15">
      <c r="A10" s="12"/>
      <c r="B10" s="23">
        <v>334.2</v>
      </c>
      <c r="C10" s="19" t="s">
        <v>48</v>
      </c>
      <c r="D10" s="43">
        <v>6500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6500</v>
      </c>
      <c r="O10" s="44">
        <f t="shared" si="2"/>
        <v>11.818181818181818</v>
      </c>
      <c r="P10" s="9"/>
    </row>
    <row r="11" spans="1:16" ht="15.75">
      <c r="A11" s="27" t="s">
        <v>15</v>
      </c>
      <c r="B11" s="28"/>
      <c r="C11" s="29"/>
      <c r="D11" s="30">
        <f aca="true" t="shared" si="5" ref="D11:M11">SUM(D12:D13)</f>
        <v>0</v>
      </c>
      <c r="E11" s="30">
        <f t="shared" si="5"/>
        <v>0</v>
      </c>
      <c r="F11" s="30">
        <f t="shared" si="5"/>
        <v>0</v>
      </c>
      <c r="G11" s="30">
        <f t="shared" si="5"/>
        <v>0</v>
      </c>
      <c r="H11" s="30">
        <f t="shared" si="5"/>
        <v>0</v>
      </c>
      <c r="I11" s="30">
        <f t="shared" si="5"/>
        <v>246475</v>
      </c>
      <c r="J11" s="30">
        <f t="shared" si="5"/>
        <v>0</v>
      </c>
      <c r="K11" s="30">
        <f t="shared" si="5"/>
        <v>0</v>
      </c>
      <c r="L11" s="30">
        <f t="shared" si="5"/>
        <v>0</v>
      </c>
      <c r="M11" s="30">
        <f t="shared" si="5"/>
        <v>0</v>
      </c>
      <c r="N11" s="30">
        <f t="shared" si="1"/>
        <v>246475</v>
      </c>
      <c r="O11" s="42">
        <f t="shared" si="2"/>
        <v>448.1363636363636</v>
      </c>
      <c r="P11" s="10"/>
    </row>
    <row r="12" spans="1:16" ht="15">
      <c r="A12" s="12"/>
      <c r="B12" s="23">
        <v>343.3</v>
      </c>
      <c r="C12" s="19" t="s">
        <v>17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93063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93063</v>
      </c>
      <c r="O12" s="44">
        <f t="shared" si="2"/>
        <v>169.20545454545456</v>
      </c>
      <c r="P12" s="9"/>
    </row>
    <row r="13" spans="1:16" ht="15">
      <c r="A13" s="12"/>
      <c r="B13" s="23">
        <v>343.5</v>
      </c>
      <c r="C13" s="19" t="s">
        <v>39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153412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153412</v>
      </c>
      <c r="O13" s="44">
        <f t="shared" si="2"/>
        <v>278.9309090909091</v>
      </c>
      <c r="P13" s="9"/>
    </row>
    <row r="14" spans="1:16" ht="15.75">
      <c r="A14" s="27" t="s">
        <v>1</v>
      </c>
      <c r="B14" s="28"/>
      <c r="C14" s="29"/>
      <c r="D14" s="30">
        <f aca="true" t="shared" si="6" ref="D14:M14">SUM(D15:D16)</f>
        <v>31518</v>
      </c>
      <c r="E14" s="30">
        <f t="shared" si="6"/>
        <v>216</v>
      </c>
      <c r="F14" s="30">
        <f t="shared" si="6"/>
        <v>0</v>
      </c>
      <c r="G14" s="30">
        <f t="shared" si="6"/>
        <v>0</v>
      </c>
      <c r="H14" s="30">
        <f t="shared" si="6"/>
        <v>0</v>
      </c>
      <c r="I14" s="30">
        <f t="shared" si="6"/>
        <v>1548</v>
      </c>
      <c r="J14" s="30">
        <f t="shared" si="6"/>
        <v>0</v>
      </c>
      <c r="K14" s="30">
        <f t="shared" si="6"/>
        <v>0</v>
      </c>
      <c r="L14" s="30">
        <f t="shared" si="6"/>
        <v>0</v>
      </c>
      <c r="M14" s="30">
        <f t="shared" si="6"/>
        <v>0</v>
      </c>
      <c r="N14" s="30">
        <f t="shared" si="1"/>
        <v>33282</v>
      </c>
      <c r="O14" s="42">
        <f t="shared" si="2"/>
        <v>60.512727272727275</v>
      </c>
      <c r="P14" s="10"/>
    </row>
    <row r="15" spans="1:16" ht="15">
      <c r="A15" s="12"/>
      <c r="B15" s="23">
        <v>362</v>
      </c>
      <c r="C15" s="19" t="s">
        <v>20</v>
      </c>
      <c r="D15" s="43">
        <v>17333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17333</v>
      </c>
      <c r="O15" s="44">
        <f t="shared" si="2"/>
        <v>31.514545454545456</v>
      </c>
      <c r="P15" s="9"/>
    </row>
    <row r="16" spans="1:16" ht="15">
      <c r="A16" s="12"/>
      <c r="B16" s="23">
        <v>369.9</v>
      </c>
      <c r="C16" s="19" t="s">
        <v>21</v>
      </c>
      <c r="D16" s="43">
        <v>14185</v>
      </c>
      <c r="E16" s="43">
        <v>216</v>
      </c>
      <c r="F16" s="43">
        <v>0</v>
      </c>
      <c r="G16" s="43">
        <v>0</v>
      </c>
      <c r="H16" s="43">
        <v>0</v>
      </c>
      <c r="I16" s="43">
        <v>1548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15949</v>
      </c>
      <c r="O16" s="44">
        <f t="shared" si="2"/>
        <v>28.99818181818182</v>
      </c>
      <c r="P16" s="9"/>
    </row>
    <row r="17" spans="1:16" ht="15.75">
      <c r="A17" s="27" t="s">
        <v>16</v>
      </c>
      <c r="B17" s="28"/>
      <c r="C17" s="29"/>
      <c r="D17" s="30">
        <f aca="true" t="shared" si="7" ref="D17:M17">SUM(D18:D18)</f>
        <v>0</v>
      </c>
      <c r="E17" s="30">
        <f t="shared" si="7"/>
        <v>0</v>
      </c>
      <c r="F17" s="30">
        <f t="shared" si="7"/>
        <v>0</v>
      </c>
      <c r="G17" s="30">
        <f t="shared" si="7"/>
        <v>0</v>
      </c>
      <c r="H17" s="30">
        <f t="shared" si="7"/>
        <v>0</v>
      </c>
      <c r="I17" s="30">
        <f t="shared" si="7"/>
        <v>25000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0</v>
      </c>
      <c r="N17" s="30">
        <f t="shared" si="1"/>
        <v>25000</v>
      </c>
      <c r="O17" s="42">
        <f t="shared" si="2"/>
        <v>45.45454545454545</v>
      </c>
      <c r="P17" s="9"/>
    </row>
    <row r="18" spans="1:16" ht="15.75" thickBot="1">
      <c r="A18" s="12"/>
      <c r="B18" s="23">
        <v>381</v>
      </c>
      <c r="C18" s="19" t="s">
        <v>22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25000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25000</v>
      </c>
      <c r="O18" s="44">
        <f t="shared" si="2"/>
        <v>45.45454545454545</v>
      </c>
      <c r="P18" s="9"/>
    </row>
    <row r="19" spans="1:119" ht="16.5" thickBot="1">
      <c r="A19" s="13" t="s">
        <v>18</v>
      </c>
      <c r="B19" s="21"/>
      <c r="C19" s="20"/>
      <c r="D19" s="14">
        <f>SUM(D5,D7,D9,D11,D14,D17)</f>
        <v>205273</v>
      </c>
      <c r="E19" s="14">
        <f aca="true" t="shared" si="8" ref="E19:M19">SUM(E5,E7,E9,E11,E14,E17)</f>
        <v>5996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273023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484292</v>
      </c>
      <c r="O19" s="36">
        <f t="shared" si="2"/>
        <v>880.5309090909091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60</v>
      </c>
      <c r="M21" s="45"/>
      <c r="N21" s="45"/>
      <c r="O21" s="40">
        <v>550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customHeight="1" thickBot="1">
      <c r="A23" s="49" t="s">
        <v>42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159396</v>
      </c>
      <c r="E5" s="25">
        <f t="shared" si="0"/>
        <v>6204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165600</v>
      </c>
      <c r="O5" s="31">
        <f aca="true" t="shared" si="2" ref="O5:O20">(N5/O$22)</f>
        <v>297.30700179533216</v>
      </c>
      <c r="P5" s="6"/>
    </row>
    <row r="6" spans="1:16" ht="15">
      <c r="A6" s="12"/>
      <c r="B6" s="23">
        <v>319</v>
      </c>
      <c r="C6" s="19" t="s">
        <v>8</v>
      </c>
      <c r="D6" s="43">
        <v>159396</v>
      </c>
      <c r="E6" s="43">
        <v>6204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165600</v>
      </c>
      <c r="O6" s="44">
        <f t="shared" si="2"/>
        <v>297.30700179533216</v>
      </c>
      <c r="P6" s="9"/>
    </row>
    <row r="7" spans="1:16" ht="15.75">
      <c r="A7" s="27" t="s">
        <v>34</v>
      </c>
      <c r="B7" s="28"/>
      <c r="C7" s="29"/>
      <c r="D7" s="30">
        <f aca="true" t="shared" si="3" ref="D7:M7">SUM(D8:D8)</f>
        <v>7123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7123</v>
      </c>
      <c r="O7" s="42">
        <f t="shared" si="2"/>
        <v>12.788150807899461</v>
      </c>
      <c r="P7" s="10"/>
    </row>
    <row r="8" spans="1:16" ht="15">
      <c r="A8" s="12"/>
      <c r="B8" s="23">
        <v>329</v>
      </c>
      <c r="C8" s="19" t="s">
        <v>35</v>
      </c>
      <c r="D8" s="43">
        <v>7123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7123</v>
      </c>
      <c r="O8" s="44">
        <f t="shared" si="2"/>
        <v>12.788150807899461</v>
      </c>
      <c r="P8" s="9"/>
    </row>
    <row r="9" spans="1:16" ht="15.75">
      <c r="A9" s="27" t="s">
        <v>9</v>
      </c>
      <c r="B9" s="28"/>
      <c r="C9" s="29"/>
      <c r="D9" s="30">
        <f aca="true" t="shared" si="4" ref="D9:M9">SUM(D10:D10)</f>
        <v>6500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6500</v>
      </c>
      <c r="O9" s="42">
        <f t="shared" si="2"/>
        <v>11.669658886894075</v>
      </c>
      <c r="P9" s="10"/>
    </row>
    <row r="10" spans="1:16" ht="15">
      <c r="A10" s="12"/>
      <c r="B10" s="23">
        <v>334.2</v>
      </c>
      <c r="C10" s="19" t="s">
        <v>48</v>
      </c>
      <c r="D10" s="43">
        <v>6500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6500</v>
      </c>
      <c r="O10" s="44">
        <f t="shared" si="2"/>
        <v>11.669658886894075</v>
      </c>
      <c r="P10" s="9"/>
    </row>
    <row r="11" spans="1:16" ht="15.75">
      <c r="A11" s="27" t="s">
        <v>15</v>
      </c>
      <c r="B11" s="28"/>
      <c r="C11" s="29"/>
      <c r="D11" s="30">
        <f aca="true" t="shared" si="5" ref="D11:M11">SUM(D12:D13)</f>
        <v>0</v>
      </c>
      <c r="E11" s="30">
        <f t="shared" si="5"/>
        <v>0</v>
      </c>
      <c r="F11" s="30">
        <f t="shared" si="5"/>
        <v>0</v>
      </c>
      <c r="G11" s="30">
        <f t="shared" si="5"/>
        <v>0</v>
      </c>
      <c r="H11" s="30">
        <f t="shared" si="5"/>
        <v>0</v>
      </c>
      <c r="I11" s="30">
        <f t="shared" si="5"/>
        <v>247810</v>
      </c>
      <c r="J11" s="30">
        <f t="shared" si="5"/>
        <v>0</v>
      </c>
      <c r="K11" s="30">
        <f t="shared" si="5"/>
        <v>0</v>
      </c>
      <c r="L11" s="30">
        <f t="shared" si="5"/>
        <v>0</v>
      </c>
      <c r="M11" s="30">
        <f t="shared" si="5"/>
        <v>0</v>
      </c>
      <c r="N11" s="30">
        <f t="shared" si="1"/>
        <v>247810</v>
      </c>
      <c r="O11" s="42">
        <f t="shared" si="2"/>
        <v>444.90125673249554</v>
      </c>
      <c r="P11" s="10"/>
    </row>
    <row r="12" spans="1:16" ht="15">
      <c r="A12" s="12"/>
      <c r="B12" s="23">
        <v>343.3</v>
      </c>
      <c r="C12" s="19" t="s">
        <v>17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93389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93389</v>
      </c>
      <c r="O12" s="44">
        <f t="shared" si="2"/>
        <v>167.66427289048474</v>
      </c>
      <c r="P12" s="9"/>
    </row>
    <row r="13" spans="1:16" ht="15">
      <c r="A13" s="12"/>
      <c r="B13" s="23">
        <v>343.5</v>
      </c>
      <c r="C13" s="19" t="s">
        <v>39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154421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154421</v>
      </c>
      <c r="O13" s="44">
        <f t="shared" si="2"/>
        <v>277.2369838420108</v>
      </c>
      <c r="P13" s="9"/>
    </row>
    <row r="14" spans="1:16" ht="15.75">
      <c r="A14" s="27" t="s">
        <v>1</v>
      </c>
      <c r="B14" s="28"/>
      <c r="C14" s="29"/>
      <c r="D14" s="30">
        <f aca="true" t="shared" si="6" ref="D14:M14">SUM(D15:D17)</f>
        <v>32701</v>
      </c>
      <c r="E14" s="30">
        <f t="shared" si="6"/>
        <v>1210</v>
      </c>
      <c r="F14" s="30">
        <f t="shared" si="6"/>
        <v>0</v>
      </c>
      <c r="G14" s="30">
        <f t="shared" si="6"/>
        <v>0</v>
      </c>
      <c r="H14" s="30">
        <f t="shared" si="6"/>
        <v>0</v>
      </c>
      <c r="I14" s="30">
        <f t="shared" si="6"/>
        <v>673</v>
      </c>
      <c r="J14" s="30">
        <f t="shared" si="6"/>
        <v>0</v>
      </c>
      <c r="K14" s="30">
        <f t="shared" si="6"/>
        <v>0</v>
      </c>
      <c r="L14" s="30">
        <f t="shared" si="6"/>
        <v>0</v>
      </c>
      <c r="M14" s="30">
        <f t="shared" si="6"/>
        <v>0</v>
      </c>
      <c r="N14" s="30">
        <f t="shared" si="1"/>
        <v>34584</v>
      </c>
      <c r="O14" s="42">
        <f t="shared" si="2"/>
        <v>62.08976660682226</v>
      </c>
      <c r="P14" s="10"/>
    </row>
    <row r="15" spans="1:16" ht="15">
      <c r="A15" s="12"/>
      <c r="B15" s="23">
        <v>361.1</v>
      </c>
      <c r="C15" s="19" t="s">
        <v>40</v>
      </c>
      <c r="D15" s="43">
        <v>0</v>
      </c>
      <c r="E15" s="43">
        <v>1210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1210</v>
      </c>
      <c r="O15" s="44">
        <f t="shared" si="2"/>
        <v>2.172351885098743</v>
      </c>
      <c r="P15" s="9"/>
    </row>
    <row r="16" spans="1:16" ht="15">
      <c r="A16" s="12"/>
      <c r="B16" s="23">
        <v>362</v>
      </c>
      <c r="C16" s="19" t="s">
        <v>20</v>
      </c>
      <c r="D16" s="43">
        <v>16778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16778</v>
      </c>
      <c r="O16" s="44">
        <f t="shared" si="2"/>
        <v>30.122082585278278</v>
      </c>
      <c r="P16" s="9"/>
    </row>
    <row r="17" spans="1:16" ht="15">
      <c r="A17" s="12"/>
      <c r="B17" s="23">
        <v>369.9</v>
      </c>
      <c r="C17" s="19" t="s">
        <v>21</v>
      </c>
      <c r="D17" s="43">
        <v>15923</v>
      </c>
      <c r="E17" s="43">
        <v>0</v>
      </c>
      <c r="F17" s="43">
        <v>0</v>
      </c>
      <c r="G17" s="43">
        <v>0</v>
      </c>
      <c r="H17" s="43">
        <v>0</v>
      </c>
      <c r="I17" s="43">
        <v>673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16596</v>
      </c>
      <c r="O17" s="44">
        <f t="shared" si="2"/>
        <v>29.795332136445243</v>
      </c>
      <c r="P17" s="9"/>
    </row>
    <row r="18" spans="1:16" ht="15.75">
      <c r="A18" s="27" t="s">
        <v>16</v>
      </c>
      <c r="B18" s="28"/>
      <c r="C18" s="29"/>
      <c r="D18" s="30">
        <f aca="true" t="shared" si="7" ref="D18:M18">SUM(D19:D19)</f>
        <v>0</v>
      </c>
      <c r="E18" s="30">
        <f t="shared" si="7"/>
        <v>0</v>
      </c>
      <c r="F18" s="30">
        <f t="shared" si="7"/>
        <v>0</v>
      </c>
      <c r="G18" s="30">
        <f t="shared" si="7"/>
        <v>0</v>
      </c>
      <c r="H18" s="30">
        <f t="shared" si="7"/>
        <v>0</v>
      </c>
      <c r="I18" s="30">
        <f t="shared" si="7"/>
        <v>59834</v>
      </c>
      <c r="J18" s="30">
        <f t="shared" si="7"/>
        <v>0</v>
      </c>
      <c r="K18" s="30">
        <f t="shared" si="7"/>
        <v>0</v>
      </c>
      <c r="L18" s="30">
        <f t="shared" si="7"/>
        <v>0</v>
      </c>
      <c r="M18" s="30">
        <f t="shared" si="7"/>
        <v>0</v>
      </c>
      <c r="N18" s="30">
        <f t="shared" si="1"/>
        <v>59834</v>
      </c>
      <c r="O18" s="42">
        <f t="shared" si="2"/>
        <v>107.42190305206464</v>
      </c>
      <c r="P18" s="9"/>
    </row>
    <row r="19" spans="1:16" ht="15.75" thickBot="1">
      <c r="A19" s="12"/>
      <c r="B19" s="23">
        <v>381</v>
      </c>
      <c r="C19" s="19" t="s">
        <v>22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59834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59834</v>
      </c>
      <c r="O19" s="44">
        <f t="shared" si="2"/>
        <v>107.42190305206464</v>
      </c>
      <c r="P19" s="9"/>
    </row>
    <row r="20" spans="1:119" ht="16.5" thickBot="1">
      <c r="A20" s="13" t="s">
        <v>18</v>
      </c>
      <c r="B20" s="21"/>
      <c r="C20" s="20"/>
      <c r="D20" s="14">
        <f>SUM(D5,D7,D9,D11,D14,D18)</f>
        <v>205720</v>
      </c>
      <c r="E20" s="14">
        <f aca="true" t="shared" si="8" ref="E20:M20">SUM(E5,E7,E9,E11,E14,E18)</f>
        <v>7414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308317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521451</v>
      </c>
      <c r="O20" s="36">
        <f t="shared" si="2"/>
        <v>936.177737881508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58</v>
      </c>
      <c r="M22" s="45"/>
      <c r="N22" s="45"/>
      <c r="O22" s="40">
        <v>557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customHeight="1" thickBot="1">
      <c r="A24" s="49" t="s">
        <v>42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152763</v>
      </c>
      <c r="E5" s="25">
        <f t="shared" si="0"/>
        <v>6226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158989</v>
      </c>
      <c r="O5" s="31">
        <f aca="true" t="shared" si="2" ref="O5:O20">(N5/O$22)</f>
        <v>286.98375451263536</v>
      </c>
      <c r="P5" s="6"/>
    </row>
    <row r="6" spans="1:16" ht="15">
      <c r="A6" s="12"/>
      <c r="B6" s="23">
        <v>319</v>
      </c>
      <c r="C6" s="19" t="s">
        <v>8</v>
      </c>
      <c r="D6" s="43">
        <v>152763</v>
      </c>
      <c r="E6" s="43">
        <v>6226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158989</v>
      </c>
      <c r="O6" s="44">
        <f t="shared" si="2"/>
        <v>286.98375451263536</v>
      </c>
      <c r="P6" s="9"/>
    </row>
    <row r="7" spans="1:16" ht="15.75">
      <c r="A7" s="27" t="s">
        <v>34</v>
      </c>
      <c r="B7" s="28"/>
      <c r="C7" s="29"/>
      <c r="D7" s="30">
        <f aca="true" t="shared" si="3" ref="D7:M7">SUM(D8:D8)</f>
        <v>6593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6593</v>
      </c>
      <c r="O7" s="42">
        <f t="shared" si="2"/>
        <v>11.90072202166065</v>
      </c>
      <c r="P7" s="10"/>
    </row>
    <row r="8" spans="1:16" ht="15">
      <c r="A8" s="12"/>
      <c r="B8" s="23">
        <v>329</v>
      </c>
      <c r="C8" s="19" t="s">
        <v>35</v>
      </c>
      <c r="D8" s="43">
        <v>6593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6593</v>
      </c>
      <c r="O8" s="44">
        <f t="shared" si="2"/>
        <v>11.90072202166065</v>
      </c>
      <c r="P8" s="9"/>
    </row>
    <row r="9" spans="1:16" ht="15.75">
      <c r="A9" s="27" t="s">
        <v>9</v>
      </c>
      <c r="B9" s="28"/>
      <c r="C9" s="29"/>
      <c r="D9" s="30">
        <f aca="true" t="shared" si="4" ref="D9:M9">SUM(D10:D10)</f>
        <v>6500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6500</v>
      </c>
      <c r="O9" s="42">
        <f t="shared" si="2"/>
        <v>11.732851985559567</v>
      </c>
      <c r="P9" s="10"/>
    </row>
    <row r="10" spans="1:16" ht="15">
      <c r="A10" s="12"/>
      <c r="B10" s="23">
        <v>334.2</v>
      </c>
      <c r="C10" s="19" t="s">
        <v>48</v>
      </c>
      <c r="D10" s="43">
        <v>6500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6500</v>
      </c>
      <c r="O10" s="44">
        <f t="shared" si="2"/>
        <v>11.732851985559567</v>
      </c>
      <c r="P10" s="9"/>
    </row>
    <row r="11" spans="1:16" ht="15.75">
      <c r="A11" s="27" t="s">
        <v>15</v>
      </c>
      <c r="B11" s="28"/>
      <c r="C11" s="29"/>
      <c r="D11" s="30">
        <f aca="true" t="shared" si="5" ref="D11:M11">SUM(D12:D13)</f>
        <v>0</v>
      </c>
      <c r="E11" s="30">
        <f t="shared" si="5"/>
        <v>0</v>
      </c>
      <c r="F11" s="30">
        <f t="shared" si="5"/>
        <v>0</v>
      </c>
      <c r="G11" s="30">
        <f t="shared" si="5"/>
        <v>0</v>
      </c>
      <c r="H11" s="30">
        <f t="shared" si="5"/>
        <v>0</v>
      </c>
      <c r="I11" s="30">
        <f t="shared" si="5"/>
        <v>257520</v>
      </c>
      <c r="J11" s="30">
        <f t="shared" si="5"/>
        <v>0</v>
      </c>
      <c r="K11" s="30">
        <f t="shared" si="5"/>
        <v>0</v>
      </c>
      <c r="L11" s="30">
        <f t="shared" si="5"/>
        <v>0</v>
      </c>
      <c r="M11" s="30">
        <f t="shared" si="5"/>
        <v>0</v>
      </c>
      <c r="N11" s="30">
        <f t="shared" si="1"/>
        <v>257520</v>
      </c>
      <c r="O11" s="42">
        <f t="shared" si="2"/>
        <v>464.8375451263538</v>
      </c>
      <c r="P11" s="10"/>
    </row>
    <row r="12" spans="1:16" ht="15">
      <c r="A12" s="12"/>
      <c r="B12" s="23">
        <v>343.3</v>
      </c>
      <c r="C12" s="19" t="s">
        <v>17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97929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97929</v>
      </c>
      <c r="O12" s="44">
        <f t="shared" si="2"/>
        <v>176.76714801444044</v>
      </c>
      <c r="P12" s="9"/>
    </row>
    <row r="13" spans="1:16" ht="15">
      <c r="A13" s="12"/>
      <c r="B13" s="23">
        <v>343.5</v>
      </c>
      <c r="C13" s="19" t="s">
        <v>39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159591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159591</v>
      </c>
      <c r="O13" s="44">
        <f t="shared" si="2"/>
        <v>288.07039711191334</v>
      </c>
      <c r="P13" s="9"/>
    </row>
    <row r="14" spans="1:16" ht="15.75">
      <c r="A14" s="27" t="s">
        <v>1</v>
      </c>
      <c r="B14" s="28"/>
      <c r="C14" s="29"/>
      <c r="D14" s="30">
        <f aca="true" t="shared" si="6" ref="D14:M14">SUM(D15:D17)</f>
        <v>40452</v>
      </c>
      <c r="E14" s="30">
        <f t="shared" si="6"/>
        <v>2816</v>
      </c>
      <c r="F14" s="30">
        <f t="shared" si="6"/>
        <v>0</v>
      </c>
      <c r="G14" s="30">
        <f t="shared" si="6"/>
        <v>0</v>
      </c>
      <c r="H14" s="30">
        <f t="shared" si="6"/>
        <v>0</v>
      </c>
      <c r="I14" s="30">
        <f t="shared" si="6"/>
        <v>2171</v>
      </c>
      <c r="J14" s="30">
        <f t="shared" si="6"/>
        <v>0</v>
      </c>
      <c r="K14" s="30">
        <f t="shared" si="6"/>
        <v>0</v>
      </c>
      <c r="L14" s="30">
        <f t="shared" si="6"/>
        <v>0</v>
      </c>
      <c r="M14" s="30">
        <f t="shared" si="6"/>
        <v>0</v>
      </c>
      <c r="N14" s="30">
        <f t="shared" si="1"/>
        <v>45439</v>
      </c>
      <c r="O14" s="42">
        <f t="shared" si="2"/>
        <v>82.01985559566786</v>
      </c>
      <c r="P14" s="10"/>
    </row>
    <row r="15" spans="1:16" ht="15">
      <c r="A15" s="12"/>
      <c r="B15" s="23">
        <v>361.1</v>
      </c>
      <c r="C15" s="19" t="s">
        <v>40</v>
      </c>
      <c r="D15" s="43">
        <v>0</v>
      </c>
      <c r="E15" s="43">
        <v>2816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2816</v>
      </c>
      <c r="O15" s="44">
        <f t="shared" si="2"/>
        <v>5.0830324909747295</v>
      </c>
      <c r="P15" s="9"/>
    </row>
    <row r="16" spans="1:16" ht="15">
      <c r="A16" s="12"/>
      <c r="B16" s="23">
        <v>362</v>
      </c>
      <c r="C16" s="19" t="s">
        <v>20</v>
      </c>
      <c r="D16" s="43">
        <v>19577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19577</v>
      </c>
      <c r="O16" s="44">
        <f t="shared" si="2"/>
        <v>35.33754512635379</v>
      </c>
      <c r="P16" s="9"/>
    </row>
    <row r="17" spans="1:16" ht="15">
      <c r="A17" s="12"/>
      <c r="B17" s="23">
        <v>369.9</v>
      </c>
      <c r="C17" s="19" t="s">
        <v>21</v>
      </c>
      <c r="D17" s="43">
        <v>20875</v>
      </c>
      <c r="E17" s="43">
        <v>0</v>
      </c>
      <c r="F17" s="43">
        <v>0</v>
      </c>
      <c r="G17" s="43">
        <v>0</v>
      </c>
      <c r="H17" s="43">
        <v>0</v>
      </c>
      <c r="I17" s="43">
        <v>2171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23046</v>
      </c>
      <c r="O17" s="44">
        <f t="shared" si="2"/>
        <v>41.59927797833935</v>
      </c>
      <c r="P17" s="9"/>
    </row>
    <row r="18" spans="1:16" ht="15.75">
      <c r="A18" s="27" t="s">
        <v>16</v>
      </c>
      <c r="B18" s="28"/>
      <c r="C18" s="29"/>
      <c r="D18" s="30">
        <f aca="true" t="shared" si="7" ref="D18:M18">SUM(D19:D19)</f>
        <v>0</v>
      </c>
      <c r="E18" s="30">
        <f t="shared" si="7"/>
        <v>0</v>
      </c>
      <c r="F18" s="30">
        <f t="shared" si="7"/>
        <v>0</v>
      </c>
      <c r="G18" s="30">
        <f t="shared" si="7"/>
        <v>0</v>
      </c>
      <c r="H18" s="30">
        <f t="shared" si="7"/>
        <v>0</v>
      </c>
      <c r="I18" s="30">
        <f t="shared" si="7"/>
        <v>42916</v>
      </c>
      <c r="J18" s="30">
        <f t="shared" si="7"/>
        <v>0</v>
      </c>
      <c r="K18" s="30">
        <f t="shared" si="7"/>
        <v>0</v>
      </c>
      <c r="L18" s="30">
        <f t="shared" si="7"/>
        <v>0</v>
      </c>
      <c r="M18" s="30">
        <f t="shared" si="7"/>
        <v>0</v>
      </c>
      <c r="N18" s="30">
        <f t="shared" si="1"/>
        <v>42916</v>
      </c>
      <c r="O18" s="42">
        <f t="shared" si="2"/>
        <v>77.46570397111914</v>
      </c>
      <c r="P18" s="9"/>
    </row>
    <row r="19" spans="1:16" ht="15.75" thickBot="1">
      <c r="A19" s="12"/>
      <c r="B19" s="23">
        <v>381</v>
      </c>
      <c r="C19" s="19" t="s">
        <v>22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42916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42916</v>
      </c>
      <c r="O19" s="44">
        <f t="shared" si="2"/>
        <v>77.46570397111914</v>
      </c>
      <c r="P19" s="9"/>
    </row>
    <row r="20" spans="1:119" ht="16.5" thickBot="1">
      <c r="A20" s="13" t="s">
        <v>18</v>
      </c>
      <c r="B20" s="21"/>
      <c r="C20" s="20"/>
      <c r="D20" s="14">
        <f>SUM(D5,D7,D9,D11,D14,D18)</f>
        <v>206308</v>
      </c>
      <c r="E20" s="14">
        <f aca="true" t="shared" si="8" ref="E20:M20">SUM(E5,E7,E9,E11,E14,E18)</f>
        <v>9042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302607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517957</v>
      </c>
      <c r="O20" s="36">
        <f t="shared" si="2"/>
        <v>934.9404332129964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56</v>
      </c>
      <c r="M22" s="45"/>
      <c r="N22" s="45"/>
      <c r="O22" s="40">
        <v>554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customHeight="1" thickBot="1">
      <c r="A24" s="49" t="s">
        <v>42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141967</v>
      </c>
      <c r="E5" s="25">
        <f t="shared" si="0"/>
        <v>5543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147510</v>
      </c>
      <c r="O5" s="31">
        <f aca="true" t="shared" si="2" ref="O5:O22">(N5/O$24)</f>
        <v>261.07964601769913</v>
      </c>
      <c r="P5" s="6"/>
    </row>
    <row r="6" spans="1:16" ht="15">
      <c r="A6" s="12"/>
      <c r="B6" s="23">
        <v>319</v>
      </c>
      <c r="C6" s="19" t="s">
        <v>8</v>
      </c>
      <c r="D6" s="43">
        <v>141967</v>
      </c>
      <c r="E6" s="43">
        <v>5543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147510</v>
      </c>
      <c r="O6" s="44">
        <f t="shared" si="2"/>
        <v>261.07964601769913</v>
      </c>
      <c r="P6" s="9"/>
    </row>
    <row r="7" spans="1:16" ht="15.75">
      <c r="A7" s="27" t="s">
        <v>34</v>
      </c>
      <c r="B7" s="28"/>
      <c r="C7" s="29"/>
      <c r="D7" s="30">
        <f aca="true" t="shared" si="3" ref="D7:M7">SUM(D8:D8)</f>
        <v>1987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1987</v>
      </c>
      <c r="O7" s="42">
        <f t="shared" si="2"/>
        <v>3.5168141592920352</v>
      </c>
      <c r="P7" s="10"/>
    </row>
    <row r="8" spans="1:16" ht="15">
      <c r="A8" s="12"/>
      <c r="B8" s="23">
        <v>329</v>
      </c>
      <c r="C8" s="19" t="s">
        <v>35</v>
      </c>
      <c r="D8" s="43">
        <v>1987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1987</v>
      </c>
      <c r="O8" s="44">
        <f t="shared" si="2"/>
        <v>3.5168141592920352</v>
      </c>
      <c r="P8" s="9"/>
    </row>
    <row r="9" spans="1:16" ht="15.75">
      <c r="A9" s="27" t="s">
        <v>9</v>
      </c>
      <c r="B9" s="28"/>
      <c r="C9" s="29"/>
      <c r="D9" s="30">
        <f aca="true" t="shared" si="4" ref="D9:M9">SUM(D10:D11)</f>
        <v>6500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490067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496567</v>
      </c>
      <c r="O9" s="42">
        <f t="shared" si="2"/>
        <v>878.8796460176991</v>
      </c>
      <c r="P9" s="10"/>
    </row>
    <row r="10" spans="1:16" ht="15">
      <c r="A10" s="12"/>
      <c r="B10" s="23">
        <v>331.31</v>
      </c>
      <c r="C10" s="19" t="s">
        <v>47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490067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490067</v>
      </c>
      <c r="O10" s="44">
        <f t="shared" si="2"/>
        <v>867.375221238938</v>
      </c>
      <c r="P10" s="9"/>
    </row>
    <row r="11" spans="1:16" ht="15">
      <c r="A11" s="12"/>
      <c r="B11" s="23">
        <v>334.2</v>
      </c>
      <c r="C11" s="19" t="s">
        <v>48</v>
      </c>
      <c r="D11" s="43">
        <v>6500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6500</v>
      </c>
      <c r="O11" s="44">
        <f t="shared" si="2"/>
        <v>11.504424778761061</v>
      </c>
      <c r="P11" s="9"/>
    </row>
    <row r="12" spans="1:16" ht="15.75">
      <c r="A12" s="27" t="s">
        <v>15</v>
      </c>
      <c r="B12" s="28"/>
      <c r="C12" s="29"/>
      <c r="D12" s="30">
        <f aca="true" t="shared" si="5" ref="D12:M12">SUM(D13:D14)</f>
        <v>0</v>
      </c>
      <c r="E12" s="30">
        <f t="shared" si="5"/>
        <v>0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267848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267848</v>
      </c>
      <c r="O12" s="42">
        <f t="shared" si="2"/>
        <v>474.06725663716816</v>
      </c>
      <c r="P12" s="10"/>
    </row>
    <row r="13" spans="1:16" ht="15">
      <c r="A13" s="12"/>
      <c r="B13" s="23">
        <v>343.3</v>
      </c>
      <c r="C13" s="19" t="s">
        <v>17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102246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102246</v>
      </c>
      <c r="O13" s="44">
        <f t="shared" si="2"/>
        <v>180.96637168141592</v>
      </c>
      <c r="P13" s="9"/>
    </row>
    <row r="14" spans="1:16" ht="15">
      <c r="A14" s="12"/>
      <c r="B14" s="23">
        <v>343.5</v>
      </c>
      <c r="C14" s="19" t="s">
        <v>39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165602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165602</v>
      </c>
      <c r="O14" s="44">
        <f t="shared" si="2"/>
        <v>293.10088495575224</v>
      </c>
      <c r="P14" s="9"/>
    </row>
    <row r="15" spans="1:16" ht="15.75">
      <c r="A15" s="27" t="s">
        <v>1</v>
      </c>
      <c r="B15" s="28"/>
      <c r="C15" s="29"/>
      <c r="D15" s="30">
        <f aca="true" t="shared" si="6" ref="D15:M15">SUM(D16:D18)</f>
        <v>32970</v>
      </c>
      <c r="E15" s="30">
        <f t="shared" si="6"/>
        <v>1632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10225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1"/>
        <v>44827</v>
      </c>
      <c r="O15" s="42">
        <f t="shared" si="2"/>
        <v>79.33982300884956</v>
      </c>
      <c r="P15" s="10"/>
    </row>
    <row r="16" spans="1:16" ht="15">
      <c r="A16" s="12"/>
      <c r="B16" s="23">
        <v>361.1</v>
      </c>
      <c r="C16" s="19" t="s">
        <v>40</v>
      </c>
      <c r="D16" s="43">
        <v>0</v>
      </c>
      <c r="E16" s="43">
        <v>1632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1632</v>
      </c>
      <c r="O16" s="44">
        <f t="shared" si="2"/>
        <v>2.888495575221239</v>
      </c>
      <c r="P16" s="9"/>
    </row>
    <row r="17" spans="1:16" ht="15">
      <c r="A17" s="12"/>
      <c r="B17" s="23">
        <v>362</v>
      </c>
      <c r="C17" s="19" t="s">
        <v>20</v>
      </c>
      <c r="D17" s="43">
        <v>4530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4530</v>
      </c>
      <c r="O17" s="44">
        <f t="shared" si="2"/>
        <v>8.017699115044248</v>
      </c>
      <c r="P17" s="9"/>
    </row>
    <row r="18" spans="1:16" ht="15">
      <c r="A18" s="12"/>
      <c r="B18" s="23">
        <v>369.9</v>
      </c>
      <c r="C18" s="19" t="s">
        <v>21</v>
      </c>
      <c r="D18" s="43">
        <v>28440</v>
      </c>
      <c r="E18" s="43">
        <v>0</v>
      </c>
      <c r="F18" s="43">
        <v>0</v>
      </c>
      <c r="G18" s="43">
        <v>0</v>
      </c>
      <c r="H18" s="43">
        <v>0</v>
      </c>
      <c r="I18" s="43">
        <v>10225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38665</v>
      </c>
      <c r="O18" s="44">
        <f t="shared" si="2"/>
        <v>68.43362831858407</v>
      </c>
      <c r="P18" s="9"/>
    </row>
    <row r="19" spans="1:16" ht="15.75">
      <c r="A19" s="27" t="s">
        <v>16</v>
      </c>
      <c r="B19" s="28"/>
      <c r="C19" s="29"/>
      <c r="D19" s="30">
        <f aca="true" t="shared" si="7" ref="D19:M19">SUM(D20:D21)</f>
        <v>10228</v>
      </c>
      <c r="E19" s="30">
        <f t="shared" si="7"/>
        <v>0</v>
      </c>
      <c r="F19" s="30">
        <f t="shared" si="7"/>
        <v>0</v>
      </c>
      <c r="G19" s="30">
        <f t="shared" si="7"/>
        <v>0</v>
      </c>
      <c r="H19" s="30">
        <f t="shared" si="7"/>
        <v>0</v>
      </c>
      <c r="I19" s="30">
        <f t="shared" si="7"/>
        <v>11960</v>
      </c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0</v>
      </c>
      <c r="N19" s="30">
        <f t="shared" si="1"/>
        <v>22188</v>
      </c>
      <c r="O19" s="42">
        <f t="shared" si="2"/>
        <v>39.27079646017699</v>
      </c>
      <c r="P19" s="9"/>
    </row>
    <row r="20" spans="1:16" ht="15">
      <c r="A20" s="12"/>
      <c r="B20" s="23">
        <v>381</v>
      </c>
      <c r="C20" s="19" t="s">
        <v>22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11960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11960</v>
      </c>
      <c r="O20" s="44">
        <f t="shared" si="2"/>
        <v>21.168141592920353</v>
      </c>
      <c r="P20" s="9"/>
    </row>
    <row r="21" spans="1:16" ht="15.75" thickBot="1">
      <c r="A21" s="12"/>
      <c r="B21" s="23">
        <v>384</v>
      </c>
      <c r="C21" s="19" t="s">
        <v>23</v>
      </c>
      <c r="D21" s="43">
        <v>10228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10228</v>
      </c>
      <c r="O21" s="44">
        <f t="shared" si="2"/>
        <v>18.102654867256636</v>
      </c>
      <c r="P21" s="9"/>
    </row>
    <row r="22" spans="1:119" ht="16.5" thickBot="1">
      <c r="A22" s="13" t="s">
        <v>18</v>
      </c>
      <c r="B22" s="21"/>
      <c r="C22" s="20"/>
      <c r="D22" s="14">
        <f>SUM(D5,D7,D9,D12,D15,D19)</f>
        <v>193652</v>
      </c>
      <c r="E22" s="14">
        <f aca="true" t="shared" si="8" ref="E22:M22">SUM(E5,E7,E9,E12,E15,E19)</f>
        <v>7175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780100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980927</v>
      </c>
      <c r="O22" s="36">
        <f t="shared" si="2"/>
        <v>1736.153982300885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51</v>
      </c>
      <c r="M24" s="45"/>
      <c r="N24" s="45"/>
      <c r="O24" s="40">
        <v>565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2022-11-04T15:46:59Z</cp:lastPrinted>
  <dcterms:created xsi:type="dcterms:W3CDTF">2000-08-31T21:26:31Z</dcterms:created>
  <dcterms:modified xsi:type="dcterms:W3CDTF">2022-11-04T15:47:01Z</dcterms:modified>
  <cp:category/>
  <cp:version/>
  <cp:contentType/>
  <cp:contentStatus/>
</cp:coreProperties>
</file>