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'2008'!$A$1:$O$28</definedName>
    <definedName name="_xlnm.Print_Area" localSheetId="12">'2009'!$A$1:$O$27</definedName>
    <definedName name="_xlnm.Print_Area" localSheetId="11">'2010'!$A$1:$O$27</definedName>
    <definedName name="_xlnm.Print_Area" localSheetId="10">'2011'!$A$1:$O$28</definedName>
    <definedName name="_xlnm.Print_Area" localSheetId="9">'2012'!$A$1:$O$28</definedName>
    <definedName name="_xlnm.Print_Area" localSheetId="8">'2013'!$A$1:$O$28</definedName>
    <definedName name="_xlnm.Print_Area" localSheetId="7">'2014'!$A$1:$O$28</definedName>
    <definedName name="_xlnm.Print_Area" localSheetId="6">'2015'!$A$1:$O$28</definedName>
    <definedName name="_xlnm.Print_Area" localSheetId="5">'2016'!$A$1:$O$29</definedName>
    <definedName name="_xlnm.Print_Area" localSheetId="4">'2017'!$A$1:$O$29</definedName>
    <definedName name="_xlnm.Print_Area" localSheetId="3">'2018'!$A$1:$O$29</definedName>
    <definedName name="_xlnm.Print_Area" localSheetId="2">'2019'!$A$1:$O$29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<sst xmlns="http://schemas.openxmlformats.org/spreadsheetml/2006/main" count="611" uniqueCount="82">
  <si>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</si>
  <si>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</si>
  <si>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</si>
  <si>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</si>
  <si>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</si>
  <si>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</si>
  <si>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</si>
  <si>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</si>
  <si>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</si>
  <si>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</si>
  <si>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</si>
  <si>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</si>
  <si>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</si>
  <si>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</si>
  <si>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</si>
  <si>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</si>
  <si>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</si>
  <si>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</si>
  <si>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</si>
  <si>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</si>
  <si>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</si>
  <si>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</si>
  <si>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</si>
  <si>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</si>
  <si>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</si>
  <si>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</si>
  <si>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</si>
  <si>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</si>
  <si>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</si>
  <si>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</si>
  <si>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Sewer / Wastewater Services</t>
  </si>
  <si>
    <t>Other Physical Environment</t>
  </si>
  <si>
    <t>Transportation</t>
  </si>
  <si>
    <t>Road and Street Facilities</t>
  </si>
  <si>
    <t>Culture / Recreation</t>
  </si>
  <si>
    <t>Parks and Recreation</t>
  </si>
  <si>
    <t>2009 Municipal Population:</t>
  </si>
  <si>
    <t>Pembroke Park Expenditures Reported by Account Code and Fund Type</t>
  </si>
  <si>
    <t>Local Fiscal Year Ended September 30, 2010</t>
  </si>
  <si>
    <t>2010 Municipal Census Population:</t>
  </si>
  <si>
    <t>Local Fiscal Year Ended September 30, 2011</t>
  </si>
  <si>
    <t>Pension Benefits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</si>
  <si>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</si>
  <si>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</si>
  <si>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</si>
  <si>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</si>
  <si>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</si>
  <si>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</si>
  <si>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</si>
  <si>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Flood Control / Stormwater Management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</si>
  <si>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</si>
  <si>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</si>
  <si>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</si>
  <si>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</si>
  <si>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</si>
  <si>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</si>
  <si>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</si>
  <si>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</si>
  <si>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</si>
  <si>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Other Uses and Non-Operating</t>
  </si>
  <si>
    <t>Inter-Fund Group Transfers Out</t>
  </si>
  <si>
    <t>2007 Municipal Population:</t>
  </si>
  <si>
    <t>Local Fiscal Year Ended September 30, 2016</t>
  </si>
  <si>
    <t>Executive</t>
  </si>
  <si>
    <t>Flood Control / Stormwater Control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</si>
  <si>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</si>
  <si>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</si>
  <si>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</si>
  <si>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</si>
  <si>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</si>
  <si>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</si>
  <si>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</si>
  <si>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</si>
  <si>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Uses</t>
  </si>
  <si>
    <t>Interfund Transfers Out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</si>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</sst>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SUM(D6:D12)</f>
        <v>3466633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102710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3569343</v>
      </c>
      <c r="P5" s="30">
        <f>(O5/P$29)</f>
        <v>573.6648987463838</v>
      </c>
      <c r="Q5" s="6"/>
    </row>
    <row r="6" spans="1:17" ht="15">
      <c r="A6" s="12"/>
      <c r="B6" s="42">
        <v>511</v>
      </c>
      <c r="C6" s="19" t="s">
        <v>19</v>
      </c>
      <c r="D6" s="43">
        <v>371671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371671</v>
      </c>
      <c r="P6" s="44">
        <f>(O6/P$29)</f>
        <v>59.73497267759563</v>
      </c>
      <c r="Q6" s="9"/>
    </row>
    <row r="7" spans="1:17" ht="15">
      <c r="A7" s="12"/>
      <c r="B7" s="42">
        <v>512</v>
      </c>
      <c r="C7" s="19" t="s">
        <v>63</v>
      </c>
      <c r="D7" s="43">
        <v>1054940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2">SUM(D7:N7)</f>
        <v>1054940</v>
      </c>
      <c r="P7" s="44">
        <f>(O7/P$29)</f>
        <v>169.54998392799743</v>
      </c>
      <c r="Q7" s="9"/>
    </row>
    <row r="8" spans="1:17" ht="15">
      <c r="A8" s="12"/>
      <c r="B8" s="42">
        <v>513</v>
      </c>
      <c r="C8" s="19" t="s">
        <v>20</v>
      </c>
      <c r="D8" s="43">
        <v>592210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592210</v>
      </c>
      <c r="P8" s="44">
        <f>(O8/P$29)</f>
        <v>95.18000642880102</v>
      </c>
      <c r="Q8" s="9"/>
    </row>
    <row r="9" spans="1:17" ht="15">
      <c r="A9" s="12"/>
      <c r="B9" s="42">
        <v>514</v>
      </c>
      <c r="C9" s="19" t="s">
        <v>21</v>
      </c>
      <c r="D9" s="43">
        <v>424157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424157</v>
      </c>
      <c r="P9" s="44">
        <f>(O9/P$29)</f>
        <v>68.17052394728383</v>
      </c>
      <c r="Q9" s="9"/>
    </row>
    <row r="10" spans="1:17" ht="15">
      <c r="A10" s="12"/>
      <c r="B10" s="42">
        <v>515</v>
      </c>
      <c r="C10" s="19" t="s">
        <v>22</v>
      </c>
      <c r="D10" s="43">
        <v>274620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274620</v>
      </c>
      <c r="P10" s="44">
        <f>(O10/P$29)</f>
        <v>44.13693346190935</v>
      </c>
      <c r="Q10" s="9"/>
    </row>
    <row r="11" spans="1:17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102710</v>
      </c>
      <c r="L11" s="43">
        <v>0</v>
      </c>
      <c r="M11" s="43">
        <v>0</v>
      </c>
      <c r="N11" s="43">
        <v>0</v>
      </c>
      <c r="O11" s="43">
        <f t="shared" si="0"/>
        <v>102710</v>
      </c>
      <c r="P11" s="44">
        <f>(O11/P$29)</f>
        <v>16.507553841208615</v>
      </c>
      <c r="Q11" s="9"/>
    </row>
    <row r="12" spans="1:17" ht="15">
      <c r="A12" s="12"/>
      <c r="B12" s="42">
        <v>519</v>
      </c>
      <c r="C12" s="19" t="s">
        <v>24</v>
      </c>
      <c r="D12" s="43">
        <v>749035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749035</v>
      </c>
      <c r="P12" s="44">
        <f>(O12/P$29)</f>
        <v>120.38492446158791</v>
      </c>
      <c r="Q12" s="9"/>
    </row>
    <row r="13" spans="1:17" ht="15.75">
      <c r="A13" s="26" t="s">
        <v>25</v>
      </c>
      <c r="B13" s="27"/>
      <c r="C13" s="28"/>
      <c r="D13" s="29">
        <f>SUM(D14:D16)</f>
        <v>7100899</v>
      </c>
      <c r="E13" s="29">
        <f>SUM(E14:E16)</f>
        <v>814664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7915563</v>
      </c>
      <c r="P13" s="41">
        <f>(O13/P$29)</f>
        <v>1272.1894889103182</v>
      </c>
      <c r="Q13" s="10"/>
    </row>
    <row r="14" spans="1:17" ht="15">
      <c r="A14" s="12"/>
      <c r="B14" s="42">
        <v>521</v>
      </c>
      <c r="C14" s="19" t="s">
        <v>26</v>
      </c>
      <c r="D14" s="43">
        <v>3632406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3632406</v>
      </c>
      <c r="P14" s="44">
        <f>(O14/P$29)</f>
        <v>583.8003857280618</v>
      </c>
      <c r="Q14" s="9"/>
    </row>
    <row r="15" spans="1:17" ht="15">
      <c r="A15" s="12"/>
      <c r="B15" s="42">
        <v>522</v>
      </c>
      <c r="C15" s="19" t="s">
        <v>27</v>
      </c>
      <c r="D15" s="43">
        <v>3468493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3468493</v>
      </c>
      <c r="P15" s="44">
        <f>(O15/P$29)</f>
        <v>557.4562841530054</v>
      </c>
      <c r="Q15" s="9"/>
    </row>
    <row r="16" spans="1:17" ht="15">
      <c r="A16" s="12"/>
      <c r="B16" s="42">
        <v>524</v>
      </c>
      <c r="C16" s="19" t="s">
        <v>28</v>
      </c>
      <c r="D16" s="43">
        <v>0</v>
      </c>
      <c r="E16" s="43">
        <v>814664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814664</v>
      </c>
      <c r="P16" s="44">
        <f>(O16/P$29)</f>
        <v>130.93281902925105</v>
      </c>
      <c r="Q16" s="9"/>
    </row>
    <row r="17" spans="1:17" ht="15.75">
      <c r="A17" s="26" t="s">
        <v>29</v>
      </c>
      <c r="B17" s="27"/>
      <c r="C17" s="28"/>
      <c r="D17" s="29">
        <f>SUM(D18:D20)</f>
        <v>156252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3193867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3350119</v>
      </c>
      <c r="P17" s="41">
        <f>(O17/P$29)</f>
        <v>538.4312118289939</v>
      </c>
      <c r="Q17" s="10"/>
    </row>
    <row r="18" spans="1:17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2318911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2318911</v>
      </c>
      <c r="P18" s="44">
        <f>(O18/P$29)</f>
        <v>372.69543555126967</v>
      </c>
      <c r="Q18" s="9"/>
    </row>
    <row r="19" spans="1:17" ht="15">
      <c r="A19" s="12"/>
      <c r="B19" s="42">
        <v>538</v>
      </c>
      <c r="C19" s="19" t="s">
        <v>49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874956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874956</v>
      </c>
      <c r="P19" s="44">
        <f>(O19/P$29)</f>
        <v>140.62295081967213</v>
      </c>
      <c r="Q19" s="9"/>
    </row>
    <row r="20" spans="1:17" ht="15">
      <c r="A20" s="12"/>
      <c r="B20" s="42">
        <v>539</v>
      </c>
      <c r="C20" s="19" t="s">
        <v>31</v>
      </c>
      <c r="D20" s="43">
        <v>156252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156252</v>
      </c>
      <c r="P20" s="44">
        <f>(O20/P$29)</f>
        <v>25.112825458052072</v>
      </c>
      <c r="Q20" s="9"/>
    </row>
    <row r="21" spans="1:17" ht="15.75">
      <c r="A21" s="26" t="s">
        <v>32</v>
      </c>
      <c r="B21" s="27"/>
      <c r="C21" s="28"/>
      <c r="D21" s="29">
        <f>SUM(D22:D22)</f>
        <v>521923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>SUM(D21:N21)</f>
        <v>521923</v>
      </c>
      <c r="P21" s="41">
        <f>(O21/P$29)</f>
        <v>83.88347798135648</v>
      </c>
      <c r="Q21" s="10"/>
    </row>
    <row r="22" spans="1:17" ht="15">
      <c r="A22" s="12"/>
      <c r="B22" s="42">
        <v>541</v>
      </c>
      <c r="C22" s="19" t="s">
        <v>33</v>
      </c>
      <c r="D22" s="43">
        <v>521923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521923</v>
      </c>
      <c r="P22" s="44">
        <f>(O22/P$29)</f>
        <v>83.88347798135648</v>
      </c>
      <c r="Q22" s="9"/>
    </row>
    <row r="23" spans="1:17" ht="15.75">
      <c r="A23" s="26" t="s">
        <v>34</v>
      </c>
      <c r="B23" s="27"/>
      <c r="C23" s="28"/>
      <c r="D23" s="29">
        <f>SUM(D24:D24)</f>
        <v>544233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544233</v>
      </c>
      <c r="P23" s="41">
        <f>(O23/P$29)</f>
        <v>87.46914175506268</v>
      </c>
      <c r="Q23" s="9"/>
    </row>
    <row r="24" spans="1:17" ht="15">
      <c r="A24" s="12"/>
      <c r="B24" s="42">
        <v>572</v>
      </c>
      <c r="C24" s="19" t="s">
        <v>35</v>
      </c>
      <c r="D24" s="43">
        <v>544233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544233</v>
      </c>
      <c r="P24" s="44">
        <f>(O24/P$29)</f>
        <v>87.46914175506268</v>
      </c>
      <c r="Q24" s="9"/>
    </row>
    <row r="25" spans="1:17" ht="15.75">
      <c r="A25" s="26" t="s">
        <v>59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593768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593768</v>
      </c>
      <c r="P25" s="41">
        <f>(O25/P$29)</f>
        <v>95.43040822886532</v>
      </c>
      <c r="Q25" s="9"/>
    </row>
    <row r="26" spans="1:17" ht="15.75" thickBot="1">
      <c r="A26" s="12"/>
      <c r="B26" s="42">
        <v>581</v>
      </c>
      <c r="C26" s="19" t="s">
        <v>80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593768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593768</v>
      </c>
      <c r="P26" s="44">
        <f>(O26/P$29)</f>
        <v>95.43040822886532</v>
      </c>
      <c r="Q26" s="9"/>
    </row>
    <row r="27" spans="1:120" ht="16.5" thickBot="1">
      <c r="A27" s="13" t="s">
        <v>10</v>
      </c>
      <c r="B27" s="21"/>
      <c r="C27" s="20"/>
      <c r="D27" s="14">
        <f>SUM(D5,D13,D17,D21,D23,D25)</f>
        <v>11789940</v>
      </c>
      <c r="E27" s="14">
        <f aca="true" t="shared" si="1" ref="E27:N27">SUM(E5,E13,E17,E21,E23,E25)</f>
        <v>814664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3787635</v>
      </c>
      <c r="J27" s="14">
        <f t="shared" si="1"/>
        <v>0</v>
      </c>
      <c r="K27" s="14">
        <f t="shared" si="1"/>
        <v>102710</v>
      </c>
      <c r="L27" s="14">
        <f t="shared" si="1"/>
        <v>0</v>
      </c>
      <c r="M27" s="14">
        <f t="shared" si="1"/>
        <v>0</v>
      </c>
      <c r="N27" s="14">
        <f t="shared" si="1"/>
        <v>0</v>
      </c>
      <c r="O27" s="14">
        <f>SUM(D27:N27)</f>
        <v>16494949</v>
      </c>
      <c r="P27" s="35">
        <f>(O27/P$29)</f>
        <v>2651.0686274509803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81</v>
      </c>
      <c r="N29" s="90"/>
      <c r="O29" s="90"/>
      <c r="P29" s="39">
        <v>6222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2203155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197728</v>
      </c>
      <c r="J5" s="24">
        <f t="shared" si="0"/>
        <v>0</v>
      </c>
      <c r="K5" s="24">
        <f t="shared" si="0"/>
        <v>29411</v>
      </c>
      <c r="L5" s="24">
        <f t="shared" si="0"/>
        <v>0</v>
      </c>
      <c r="M5" s="24">
        <f t="shared" si="0"/>
        <v>0</v>
      </c>
      <c r="N5" s="25">
        <f>SUM(D5:M5)</f>
        <v>2430294</v>
      </c>
      <c r="O5" s="30">
        <f aca="true" t="shared" si="1" ref="O5:O24">(N5/O$26)</f>
        <v>398.2130099950844</v>
      </c>
      <c r="P5" s="6"/>
    </row>
    <row r="6" spans="1:16" ht="15">
      <c r="A6" s="12"/>
      <c r="B6" s="42">
        <v>511</v>
      </c>
      <c r="C6" s="19" t="s">
        <v>19</v>
      </c>
      <c r="D6" s="43">
        <v>339884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339884</v>
      </c>
      <c r="O6" s="44">
        <f t="shared" si="1"/>
        <v>55.691299360970014</v>
      </c>
      <c r="P6" s="9"/>
    </row>
    <row r="7" spans="1:16" ht="15">
      <c r="A7" s="12"/>
      <c r="B7" s="42">
        <v>513</v>
      </c>
      <c r="C7" s="19" t="s">
        <v>20</v>
      </c>
      <c r="D7" s="43">
        <v>1100965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1100965</v>
      </c>
      <c r="O7" s="44">
        <f t="shared" si="1"/>
        <v>180.39734556775358</v>
      </c>
      <c r="P7" s="9"/>
    </row>
    <row r="8" spans="1:16" ht="15">
      <c r="A8" s="12"/>
      <c r="B8" s="42">
        <v>514</v>
      </c>
      <c r="C8" s="19" t="s">
        <v>21</v>
      </c>
      <c r="D8" s="43">
        <v>100177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100177</v>
      </c>
      <c r="O8" s="44">
        <f t="shared" si="1"/>
        <v>16.414386367360315</v>
      </c>
      <c r="P8" s="9"/>
    </row>
    <row r="9" spans="1:16" ht="15">
      <c r="A9" s="12"/>
      <c r="B9" s="42">
        <v>515</v>
      </c>
      <c r="C9" s="19" t="s">
        <v>22</v>
      </c>
      <c r="D9" s="43">
        <v>214227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214227</v>
      </c>
      <c r="O9" s="44">
        <f t="shared" si="1"/>
        <v>35.10191708995576</v>
      </c>
      <c r="P9" s="9"/>
    </row>
    <row r="10" spans="1:16" ht="15">
      <c r="A10" s="12"/>
      <c r="B10" s="42">
        <v>517</v>
      </c>
      <c r="C10" s="19" t="s">
        <v>23</v>
      </c>
      <c r="D10" s="43">
        <v>34550</v>
      </c>
      <c r="E10" s="43">
        <v>0</v>
      </c>
      <c r="F10" s="43">
        <v>0</v>
      </c>
      <c r="G10" s="43">
        <v>0</v>
      </c>
      <c r="H10" s="43">
        <v>0</v>
      </c>
      <c r="I10" s="43">
        <v>197728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232278</v>
      </c>
      <c r="O10" s="44">
        <f t="shared" si="1"/>
        <v>38.05964279862363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29411</v>
      </c>
      <c r="L11" s="43">
        <v>0</v>
      </c>
      <c r="M11" s="43">
        <v>0</v>
      </c>
      <c r="N11" s="43">
        <f t="shared" si="2"/>
        <v>29411</v>
      </c>
      <c r="O11" s="44">
        <f t="shared" si="1"/>
        <v>4.8191053580206455</v>
      </c>
      <c r="P11" s="9"/>
    </row>
    <row r="12" spans="1:16" ht="15">
      <c r="A12" s="12"/>
      <c r="B12" s="42">
        <v>519</v>
      </c>
      <c r="C12" s="19" t="s">
        <v>24</v>
      </c>
      <c r="D12" s="43">
        <v>413352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413352</v>
      </c>
      <c r="O12" s="44">
        <f t="shared" si="1"/>
        <v>67.72931345240046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5851754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5851754</v>
      </c>
      <c r="O13" s="41">
        <f t="shared" si="1"/>
        <v>958.8323775192529</v>
      </c>
      <c r="P13" s="10"/>
    </row>
    <row r="14" spans="1:16" ht="15">
      <c r="A14" s="12"/>
      <c r="B14" s="42">
        <v>521</v>
      </c>
      <c r="C14" s="19" t="s">
        <v>26</v>
      </c>
      <c r="D14" s="43">
        <v>2543264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2543264</v>
      </c>
      <c r="O14" s="44">
        <f t="shared" si="1"/>
        <v>416.7235785679174</v>
      </c>
      <c r="P14" s="9"/>
    </row>
    <row r="15" spans="1:16" ht="15">
      <c r="A15" s="12"/>
      <c r="B15" s="42">
        <v>522</v>
      </c>
      <c r="C15" s="19" t="s">
        <v>27</v>
      </c>
      <c r="D15" s="43">
        <v>2720680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2720680</v>
      </c>
      <c r="O15" s="44">
        <f t="shared" si="1"/>
        <v>445.79387186629526</v>
      </c>
      <c r="P15" s="9"/>
    </row>
    <row r="16" spans="1:16" ht="15">
      <c r="A16" s="12"/>
      <c r="B16" s="42">
        <v>524</v>
      </c>
      <c r="C16" s="19" t="s">
        <v>28</v>
      </c>
      <c r="D16" s="43">
        <v>587810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587810</v>
      </c>
      <c r="O16" s="44">
        <f t="shared" si="1"/>
        <v>96.31492708504014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232503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2950874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3183377</v>
      </c>
      <c r="O17" s="41">
        <f t="shared" si="1"/>
        <v>521.6085531705719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2950874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2950874</v>
      </c>
      <c r="O18" s="44">
        <f t="shared" si="1"/>
        <v>483.5120432574144</v>
      </c>
      <c r="P18" s="9"/>
    </row>
    <row r="19" spans="1:16" ht="15">
      <c r="A19" s="12"/>
      <c r="B19" s="42">
        <v>539</v>
      </c>
      <c r="C19" s="19" t="s">
        <v>31</v>
      </c>
      <c r="D19" s="43">
        <v>232503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232503</v>
      </c>
      <c r="O19" s="44">
        <f t="shared" si="1"/>
        <v>38.09650991315746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363982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363982</v>
      </c>
      <c r="O20" s="41">
        <f t="shared" si="1"/>
        <v>59.63984925446502</v>
      </c>
      <c r="P20" s="10"/>
    </row>
    <row r="21" spans="1:16" ht="15">
      <c r="A21" s="12"/>
      <c r="B21" s="42">
        <v>541</v>
      </c>
      <c r="C21" s="19" t="s">
        <v>33</v>
      </c>
      <c r="D21" s="43">
        <v>363982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363982</v>
      </c>
      <c r="O21" s="44">
        <f t="shared" si="1"/>
        <v>59.63984925446502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378991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378991</v>
      </c>
      <c r="O22" s="41">
        <f t="shared" si="1"/>
        <v>62.09913157463542</v>
      </c>
      <c r="P22" s="9"/>
    </row>
    <row r="23" spans="1:16" ht="15.75" thickBot="1">
      <c r="A23" s="12"/>
      <c r="B23" s="42">
        <v>572</v>
      </c>
      <c r="C23" s="19" t="s">
        <v>35</v>
      </c>
      <c r="D23" s="43">
        <v>378991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378991</v>
      </c>
      <c r="O23" s="44">
        <f t="shared" si="1"/>
        <v>62.09913157463542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9030385</v>
      </c>
      <c r="E24" s="14">
        <f aca="true" t="shared" si="8" ref="E24:M24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3148602</v>
      </c>
      <c r="J24" s="14">
        <f t="shared" si="8"/>
        <v>0</v>
      </c>
      <c r="K24" s="14">
        <f t="shared" si="8"/>
        <v>29411</v>
      </c>
      <c r="L24" s="14">
        <f t="shared" si="8"/>
        <v>0</v>
      </c>
      <c r="M24" s="14">
        <f t="shared" si="8"/>
        <v>0</v>
      </c>
      <c r="N24" s="14">
        <f t="shared" si="4"/>
        <v>12208398</v>
      </c>
      <c r="O24" s="35">
        <f t="shared" si="1"/>
        <v>2000.3929215140095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45</v>
      </c>
      <c r="M26" s="90"/>
      <c r="N26" s="90"/>
      <c r="O26" s="39">
        <v>6103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2286287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212812</v>
      </c>
      <c r="J5" s="24">
        <f t="shared" si="0"/>
        <v>0</v>
      </c>
      <c r="K5" s="24">
        <f t="shared" si="0"/>
        <v>23923</v>
      </c>
      <c r="L5" s="24">
        <f t="shared" si="0"/>
        <v>0</v>
      </c>
      <c r="M5" s="24">
        <f t="shared" si="0"/>
        <v>0</v>
      </c>
      <c r="N5" s="25">
        <f>SUM(D5:M5)</f>
        <v>2523022</v>
      </c>
      <c r="O5" s="30">
        <f aca="true" t="shared" si="1" ref="O5:O24">(N5/O$26)</f>
        <v>413.67797999672075</v>
      </c>
      <c r="P5" s="6"/>
    </row>
    <row r="6" spans="1:16" ht="15">
      <c r="A6" s="12"/>
      <c r="B6" s="42">
        <v>511</v>
      </c>
      <c r="C6" s="19" t="s">
        <v>19</v>
      </c>
      <c r="D6" s="43">
        <v>383829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383829</v>
      </c>
      <c r="O6" s="44">
        <f t="shared" si="1"/>
        <v>62.93310378750615</v>
      </c>
      <c r="P6" s="9"/>
    </row>
    <row r="7" spans="1:16" ht="15">
      <c r="A7" s="12"/>
      <c r="B7" s="42">
        <v>513</v>
      </c>
      <c r="C7" s="19" t="s">
        <v>20</v>
      </c>
      <c r="D7" s="43">
        <v>1147102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1147102</v>
      </c>
      <c r="O7" s="44">
        <f t="shared" si="1"/>
        <v>188.08034103951468</v>
      </c>
      <c r="P7" s="9"/>
    </row>
    <row r="8" spans="1:16" ht="15">
      <c r="A8" s="12"/>
      <c r="B8" s="42">
        <v>514</v>
      </c>
      <c r="C8" s="19" t="s">
        <v>21</v>
      </c>
      <c r="D8" s="43">
        <v>113447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113447</v>
      </c>
      <c r="O8" s="44">
        <f t="shared" si="1"/>
        <v>18.60091818330874</v>
      </c>
      <c r="P8" s="9"/>
    </row>
    <row r="9" spans="1:16" ht="15">
      <c r="A9" s="12"/>
      <c r="B9" s="42">
        <v>515</v>
      </c>
      <c r="C9" s="19" t="s">
        <v>22</v>
      </c>
      <c r="D9" s="43">
        <v>220237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220237</v>
      </c>
      <c r="O9" s="44">
        <f t="shared" si="1"/>
        <v>36.110345958353825</v>
      </c>
      <c r="P9" s="9"/>
    </row>
    <row r="10" spans="1:16" ht="15">
      <c r="A10" s="12"/>
      <c r="B10" s="42">
        <v>517</v>
      </c>
      <c r="C10" s="19" t="s">
        <v>23</v>
      </c>
      <c r="D10" s="43">
        <v>24428</v>
      </c>
      <c r="E10" s="43">
        <v>0</v>
      </c>
      <c r="F10" s="43">
        <v>0</v>
      </c>
      <c r="G10" s="43">
        <v>0</v>
      </c>
      <c r="H10" s="43">
        <v>0</v>
      </c>
      <c r="I10" s="43">
        <v>212812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237240</v>
      </c>
      <c r="O10" s="44">
        <f t="shared" si="1"/>
        <v>38.898180029513036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23923</v>
      </c>
      <c r="L11" s="43">
        <v>0</v>
      </c>
      <c r="M11" s="43">
        <v>0</v>
      </c>
      <c r="N11" s="43">
        <f t="shared" si="2"/>
        <v>23923</v>
      </c>
      <c r="O11" s="44">
        <f t="shared" si="1"/>
        <v>3.922446302672569</v>
      </c>
      <c r="P11" s="9"/>
    </row>
    <row r="12" spans="1:16" ht="15">
      <c r="A12" s="12"/>
      <c r="B12" s="42">
        <v>519</v>
      </c>
      <c r="C12" s="19" t="s">
        <v>24</v>
      </c>
      <c r="D12" s="43">
        <v>397244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397244</v>
      </c>
      <c r="O12" s="44">
        <f t="shared" si="1"/>
        <v>65.13264469585178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6004487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6004487</v>
      </c>
      <c r="O13" s="41">
        <f t="shared" si="1"/>
        <v>984.5035251680604</v>
      </c>
      <c r="P13" s="10"/>
    </row>
    <row r="14" spans="1:16" ht="15">
      <c r="A14" s="12"/>
      <c r="B14" s="42">
        <v>521</v>
      </c>
      <c r="C14" s="19" t="s">
        <v>26</v>
      </c>
      <c r="D14" s="43">
        <v>2678523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2678523</v>
      </c>
      <c r="O14" s="44">
        <f t="shared" si="1"/>
        <v>439.17412690605016</v>
      </c>
      <c r="P14" s="9"/>
    </row>
    <row r="15" spans="1:16" ht="15">
      <c r="A15" s="12"/>
      <c r="B15" s="42">
        <v>522</v>
      </c>
      <c r="C15" s="19" t="s">
        <v>27</v>
      </c>
      <c r="D15" s="43">
        <v>2692163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2692163</v>
      </c>
      <c r="O15" s="44">
        <f t="shared" si="1"/>
        <v>441.4105591080505</v>
      </c>
      <c r="P15" s="9"/>
    </row>
    <row r="16" spans="1:16" ht="15">
      <c r="A16" s="12"/>
      <c r="B16" s="42">
        <v>524</v>
      </c>
      <c r="C16" s="19" t="s">
        <v>28</v>
      </c>
      <c r="D16" s="43">
        <v>633801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633801</v>
      </c>
      <c r="O16" s="44">
        <f t="shared" si="1"/>
        <v>103.91883915395967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226364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2742661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2969025</v>
      </c>
      <c r="O17" s="41">
        <f t="shared" si="1"/>
        <v>486.8052139695032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2742661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2742661</v>
      </c>
      <c r="O18" s="44">
        <f t="shared" si="1"/>
        <v>449.6902770946057</v>
      </c>
      <c r="P18" s="9"/>
    </row>
    <row r="19" spans="1:16" ht="15">
      <c r="A19" s="12"/>
      <c r="B19" s="42">
        <v>539</v>
      </c>
      <c r="C19" s="19" t="s">
        <v>31</v>
      </c>
      <c r="D19" s="43">
        <v>226364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226364</v>
      </c>
      <c r="O19" s="44">
        <f t="shared" si="1"/>
        <v>37.11493687489752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388085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388085</v>
      </c>
      <c r="O20" s="41">
        <f t="shared" si="1"/>
        <v>63.6309231021479</v>
      </c>
      <c r="P20" s="10"/>
    </row>
    <row r="21" spans="1:16" ht="15">
      <c r="A21" s="12"/>
      <c r="B21" s="42">
        <v>541</v>
      </c>
      <c r="C21" s="19" t="s">
        <v>33</v>
      </c>
      <c r="D21" s="43">
        <v>388085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388085</v>
      </c>
      <c r="O21" s="44">
        <f t="shared" si="1"/>
        <v>63.6309231021479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454534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454534</v>
      </c>
      <c r="O22" s="41">
        <f t="shared" si="1"/>
        <v>74.52598786686342</v>
      </c>
      <c r="P22" s="9"/>
    </row>
    <row r="23" spans="1:16" ht="15.75" thickBot="1">
      <c r="A23" s="12"/>
      <c r="B23" s="42">
        <v>572</v>
      </c>
      <c r="C23" s="19" t="s">
        <v>35</v>
      </c>
      <c r="D23" s="43">
        <v>454534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454534</v>
      </c>
      <c r="O23" s="44">
        <f t="shared" si="1"/>
        <v>74.52598786686342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9359757</v>
      </c>
      <c r="E24" s="14">
        <f aca="true" t="shared" si="8" ref="E24:M24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2955473</v>
      </c>
      <c r="J24" s="14">
        <f t="shared" si="8"/>
        <v>0</v>
      </c>
      <c r="K24" s="14">
        <f t="shared" si="8"/>
        <v>23923</v>
      </c>
      <c r="L24" s="14">
        <f t="shared" si="8"/>
        <v>0</v>
      </c>
      <c r="M24" s="14">
        <f t="shared" si="8"/>
        <v>0</v>
      </c>
      <c r="N24" s="14">
        <f t="shared" si="4"/>
        <v>12339153</v>
      </c>
      <c r="O24" s="35">
        <f t="shared" si="1"/>
        <v>2023.1436301032957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42</v>
      </c>
      <c r="M26" s="90"/>
      <c r="N26" s="90"/>
      <c r="O26" s="39">
        <v>6099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2199269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226789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2426058</v>
      </c>
      <c r="O5" s="30">
        <f aca="true" t="shared" si="2" ref="O5:O23">(N5/O$25)</f>
        <v>397.5840707964602</v>
      </c>
      <c r="P5" s="6"/>
    </row>
    <row r="6" spans="1:16" ht="15">
      <c r="A6" s="12"/>
      <c r="B6" s="42">
        <v>511</v>
      </c>
      <c r="C6" s="19" t="s">
        <v>19</v>
      </c>
      <c r="D6" s="43">
        <v>331566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331566</v>
      </c>
      <c r="O6" s="44">
        <f t="shared" si="2"/>
        <v>54.33726647000983</v>
      </c>
      <c r="P6" s="9"/>
    </row>
    <row r="7" spans="1:16" ht="15">
      <c r="A7" s="12"/>
      <c r="B7" s="42">
        <v>513</v>
      </c>
      <c r="C7" s="19" t="s">
        <v>20</v>
      </c>
      <c r="D7" s="43">
        <v>1094751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1094751</v>
      </c>
      <c r="O7" s="44">
        <f t="shared" si="2"/>
        <v>179.40855457227138</v>
      </c>
      <c r="P7" s="9"/>
    </row>
    <row r="8" spans="1:16" ht="15">
      <c r="A8" s="12"/>
      <c r="B8" s="42">
        <v>514</v>
      </c>
      <c r="C8" s="19" t="s">
        <v>21</v>
      </c>
      <c r="D8" s="43">
        <v>122528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122528</v>
      </c>
      <c r="O8" s="44">
        <f t="shared" si="2"/>
        <v>20.079973779088824</v>
      </c>
      <c r="P8" s="9"/>
    </row>
    <row r="9" spans="1:16" ht="15">
      <c r="A9" s="12"/>
      <c r="B9" s="42">
        <v>515</v>
      </c>
      <c r="C9" s="19" t="s">
        <v>22</v>
      </c>
      <c r="D9" s="43">
        <v>231445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231445</v>
      </c>
      <c r="O9" s="44">
        <f t="shared" si="2"/>
        <v>37.92936742051786</v>
      </c>
      <c r="P9" s="9"/>
    </row>
    <row r="10" spans="1:16" ht="15">
      <c r="A10" s="12"/>
      <c r="B10" s="42">
        <v>517</v>
      </c>
      <c r="C10" s="19" t="s">
        <v>23</v>
      </c>
      <c r="D10" s="43">
        <v>24421</v>
      </c>
      <c r="E10" s="43">
        <v>0</v>
      </c>
      <c r="F10" s="43">
        <v>0</v>
      </c>
      <c r="G10" s="43">
        <v>0</v>
      </c>
      <c r="H10" s="43">
        <v>0</v>
      </c>
      <c r="I10" s="43">
        <v>226789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251210</v>
      </c>
      <c r="O10" s="44">
        <f t="shared" si="2"/>
        <v>41.16846935431006</v>
      </c>
      <c r="P10" s="9"/>
    </row>
    <row r="11" spans="1:16" ht="15">
      <c r="A11" s="12"/>
      <c r="B11" s="42">
        <v>519</v>
      </c>
      <c r="C11" s="19" t="s">
        <v>24</v>
      </c>
      <c r="D11" s="43">
        <v>394558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394558</v>
      </c>
      <c r="O11" s="44">
        <f t="shared" si="2"/>
        <v>64.6604392002622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5431933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5431933</v>
      </c>
      <c r="O12" s="41">
        <f t="shared" si="2"/>
        <v>890.1889544411669</v>
      </c>
      <c r="P12" s="10"/>
    </row>
    <row r="13" spans="1:16" ht="15">
      <c r="A13" s="12"/>
      <c r="B13" s="42">
        <v>521</v>
      </c>
      <c r="C13" s="19" t="s">
        <v>26</v>
      </c>
      <c r="D13" s="43">
        <v>2595474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2595474</v>
      </c>
      <c r="O13" s="44">
        <f t="shared" si="2"/>
        <v>425.3480825958702</v>
      </c>
      <c r="P13" s="9"/>
    </row>
    <row r="14" spans="1:16" ht="15">
      <c r="A14" s="12"/>
      <c r="B14" s="42">
        <v>522</v>
      </c>
      <c r="C14" s="19" t="s">
        <v>27</v>
      </c>
      <c r="D14" s="43">
        <v>2211076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2211076</v>
      </c>
      <c r="O14" s="44">
        <f t="shared" si="2"/>
        <v>362.35267125532613</v>
      </c>
      <c r="P14" s="9"/>
    </row>
    <row r="15" spans="1:16" ht="15">
      <c r="A15" s="12"/>
      <c r="B15" s="42">
        <v>524</v>
      </c>
      <c r="C15" s="19" t="s">
        <v>28</v>
      </c>
      <c r="D15" s="43">
        <v>625383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625383</v>
      </c>
      <c r="O15" s="44">
        <f t="shared" si="2"/>
        <v>102.4882005899705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SUM(D17:D18)</f>
        <v>255941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2708335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2964276</v>
      </c>
      <c r="O16" s="41">
        <f t="shared" si="2"/>
        <v>485.78761061946904</v>
      </c>
      <c r="P16" s="10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2708335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2708335</v>
      </c>
      <c r="O17" s="44">
        <f t="shared" si="2"/>
        <v>443.843821697804</v>
      </c>
      <c r="P17" s="9"/>
    </row>
    <row r="18" spans="1:16" ht="15">
      <c r="A18" s="12"/>
      <c r="B18" s="42">
        <v>539</v>
      </c>
      <c r="C18" s="19" t="s">
        <v>31</v>
      </c>
      <c r="D18" s="43">
        <v>255941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255941</v>
      </c>
      <c r="O18" s="44">
        <f t="shared" si="2"/>
        <v>41.943788921665025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283696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283696</v>
      </c>
      <c r="O19" s="41">
        <f t="shared" si="2"/>
        <v>46.492297607341854</v>
      </c>
      <c r="P19" s="10"/>
    </row>
    <row r="20" spans="1:16" ht="15">
      <c r="A20" s="12"/>
      <c r="B20" s="42">
        <v>541</v>
      </c>
      <c r="C20" s="19" t="s">
        <v>33</v>
      </c>
      <c r="D20" s="43">
        <v>283696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283696</v>
      </c>
      <c r="O20" s="44">
        <f t="shared" si="2"/>
        <v>46.492297607341854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406222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406222</v>
      </c>
      <c r="O21" s="41">
        <f t="shared" si="2"/>
        <v>66.57194362504097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406222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406222</v>
      </c>
      <c r="O22" s="44">
        <f t="shared" si="2"/>
        <v>66.57194362504097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8577061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2935124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11512185</v>
      </c>
      <c r="O23" s="35">
        <f t="shared" si="2"/>
        <v>1886.6248770894788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6102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2807866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137101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2944967</v>
      </c>
      <c r="O5" s="30">
        <f aca="true" t="shared" si="2" ref="O5:O23">(N5/O$25)</f>
        <v>481.8336060209424</v>
      </c>
      <c r="P5" s="6"/>
    </row>
    <row r="6" spans="1:16" ht="15">
      <c r="A6" s="12"/>
      <c r="B6" s="42">
        <v>511</v>
      </c>
      <c r="C6" s="19" t="s">
        <v>19</v>
      </c>
      <c r="D6" s="43">
        <v>932177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932177</v>
      </c>
      <c r="O6" s="44">
        <f t="shared" si="2"/>
        <v>152.51587041884818</v>
      </c>
      <c r="P6" s="9"/>
    </row>
    <row r="7" spans="1:16" ht="15">
      <c r="A7" s="12"/>
      <c r="B7" s="42">
        <v>513</v>
      </c>
      <c r="C7" s="19" t="s">
        <v>20</v>
      </c>
      <c r="D7" s="43">
        <v>1125769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1125769</v>
      </c>
      <c r="O7" s="44">
        <f t="shared" si="2"/>
        <v>184.18995418848166</v>
      </c>
      <c r="P7" s="9"/>
    </row>
    <row r="8" spans="1:16" ht="15">
      <c r="A8" s="12"/>
      <c r="B8" s="42">
        <v>514</v>
      </c>
      <c r="C8" s="19" t="s">
        <v>21</v>
      </c>
      <c r="D8" s="43">
        <v>111757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111757</v>
      </c>
      <c r="O8" s="44">
        <f t="shared" si="2"/>
        <v>18.284849476439792</v>
      </c>
      <c r="P8" s="9"/>
    </row>
    <row r="9" spans="1:16" ht="15">
      <c r="A9" s="12"/>
      <c r="B9" s="42">
        <v>515</v>
      </c>
      <c r="C9" s="19" t="s">
        <v>22</v>
      </c>
      <c r="D9" s="43">
        <v>213404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213404</v>
      </c>
      <c r="O9" s="44">
        <f t="shared" si="2"/>
        <v>34.91557591623037</v>
      </c>
      <c r="P9" s="9"/>
    </row>
    <row r="10" spans="1:16" ht="15">
      <c r="A10" s="12"/>
      <c r="B10" s="42">
        <v>517</v>
      </c>
      <c r="C10" s="19" t="s">
        <v>23</v>
      </c>
      <c r="D10" s="43">
        <v>28690</v>
      </c>
      <c r="E10" s="43">
        <v>0</v>
      </c>
      <c r="F10" s="43">
        <v>0</v>
      </c>
      <c r="G10" s="43">
        <v>0</v>
      </c>
      <c r="H10" s="43">
        <v>0</v>
      </c>
      <c r="I10" s="43">
        <v>137101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165791</v>
      </c>
      <c r="O10" s="44">
        <f t="shared" si="2"/>
        <v>27.125490837696336</v>
      </c>
      <c r="P10" s="9"/>
    </row>
    <row r="11" spans="1:16" ht="15">
      <c r="A11" s="12"/>
      <c r="B11" s="42">
        <v>519</v>
      </c>
      <c r="C11" s="19" t="s">
        <v>24</v>
      </c>
      <c r="D11" s="43">
        <v>396069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396069</v>
      </c>
      <c r="O11" s="44">
        <f t="shared" si="2"/>
        <v>64.80186518324608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5495134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5495134</v>
      </c>
      <c r="O12" s="41">
        <f t="shared" si="2"/>
        <v>899.0729712041884</v>
      </c>
      <c r="P12" s="10"/>
    </row>
    <row r="13" spans="1:16" ht="15">
      <c r="A13" s="12"/>
      <c r="B13" s="42">
        <v>521</v>
      </c>
      <c r="C13" s="19" t="s">
        <v>26</v>
      </c>
      <c r="D13" s="43">
        <v>2404123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2404123</v>
      </c>
      <c r="O13" s="44">
        <f t="shared" si="2"/>
        <v>393.34473167539267</v>
      </c>
      <c r="P13" s="9"/>
    </row>
    <row r="14" spans="1:16" ht="15">
      <c r="A14" s="12"/>
      <c r="B14" s="42">
        <v>522</v>
      </c>
      <c r="C14" s="19" t="s">
        <v>27</v>
      </c>
      <c r="D14" s="43">
        <v>2503050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2503050</v>
      </c>
      <c r="O14" s="44">
        <f t="shared" si="2"/>
        <v>409.53043193717275</v>
      </c>
      <c r="P14" s="9"/>
    </row>
    <row r="15" spans="1:16" ht="15">
      <c r="A15" s="12"/>
      <c r="B15" s="42">
        <v>524</v>
      </c>
      <c r="C15" s="19" t="s">
        <v>28</v>
      </c>
      <c r="D15" s="43">
        <v>587961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587961</v>
      </c>
      <c r="O15" s="44">
        <f t="shared" si="2"/>
        <v>96.19780759162303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SUM(D17:D18)</f>
        <v>248624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2208724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2457348</v>
      </c>
      <c r="O16" s="41">
        <f t="shared" si="2"/>
        <v>402.0530104712042</v>
      </c>
      <c r="P16" s="10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2208724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2208724</v>
      </c>
      <c r="O17" s="44">
        <f t="shared" si="2"/>
        <v>361.375</v>
      </c>
      <c r="P17" s="9"/>
    </row>
    <row r="18" spans="1:16" ht="15">
      <c r="A18" s="12"/>
      <c r="B18" s="42">
        <v>539</v>
      </c>
      <c r="C18" s="19" t="s">
        <v>31</v>
      </c>
      <c r="D18" s="43">
        <v>248624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248624</v>
      </c>
      <c r="O18" s="44">
        <f t="shared" si="2"/>
        <v>40.67801047120419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317634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317634</v>
      </c>
      <c r="O19" s="41">
        <f t="shared" si="2"/>
        <v>51.968913612565444</v>
      </c>
      <c r="P19" s="10"/>
    </row>
    <row r="20" spans="1:16" ht="15">
      <c r="A20" s="12"/>
      <c r="B20" s="42">
        <v>541</v>
      </c>
      <c r="C20" s="19" t="s">
        <v>33</v>
      </c>
      <c r="D20" s="43">
        <v>317634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317634</v>
      </c>
      <c r="O20" s="44">
        <f t="shared" si="2"/>
        <v>51.968913612565444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562755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562755</v>
      </c>
      <c r="O21" s="41">
        <f t="shared" si="2"/>
        <v>92.07378926701571</v>
      </c>
      <c r="P21" s="9"/>
    </row>
    <row r="22" spans="1:16" ht="15.75" thickBot="1">
      <c r="A22" s="12"/>
      <c r="B22" s="42">
        <v>572</v>
      </c>
      <c r="C22" s="19" t="s">
        <v>35</v>
      </c>
      <c r="D22" s="43">
        <v>562755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562755</v>
      </c>
      <c r="O22" s="44">
        <f t="shared" si="2"/>
        <v>92.07378926701571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9432013</v>
      </c>
      <c r="E23" s="14">
        <f aca="true" t="shared" si="7" ref="E23:M23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2345825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11777838</v>
      </c>
      <c r="O23" s="35">
        <f t="shared" si="2"/>
        <v>1927.0022905759163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36</v>
      </c>
      <c r="M25" s="90"/>
      <c r="N25" s="90"/>
      <c r="O25" s="39">
        <v>6112</v>
      </c>
    </row>
    <row r="26" spans="1:15" ht="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5" ht="15.75" thickBot="1">
      <c r="A27" s="94" t="s">
        <v>43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sheetProtection/>
  <mergeCells count="10">
    <mergeCell ref="A27:O27"/>
    <mergeCell ref="A26:O26"/>
    <mergeCell ref="L25:N2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2143220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150428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2293648</v>
      </c>
      <c r="O5" s="30">
        <f aca="true" t="shared" si="2" ref="O5:O24">(N5/O$26)</f>
        <v>372.28501866580103</v>
      </c>
      <c r="P5" s="6"/>
    </row>
    <row r="6" spans="1:16" ht="15">
      <c r="A6" s="12"/>
      <c r="B6" s="42">
        <v>511</v>
      </c>
      <c r="C6" s="19" t="s">
        <v>19</v>
      </c>
      <c r="D6" s="43">
        <v>202770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202770</v>
      </c>
      <c r="O6" s="44">
        <f t="shared" si="2"/>
        <v>32.9118649569875</v>
      </c>
      <c r="P6" s="9"/>
    </row>
    <row r="7" spans="1:16" ht="15">
      <c r="A7" s="12"/>
      <c r="B7" s="42">
        <v>513</v>
      </c>
      <c r="C7" s="19" t="s">
        <v>20</v>
      </c>
      <c r="D7" s="43">
        <v>1038666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1038666</v>
      </c>
      <c r="O7" s="44">
        <f t="shared" si="2"/>
        <v>168.58724233079045</v>
      </c>
      <c r="P7" s="9"/>
    </row>
    <row r="8" spans="1:16" ht="15">
      <c r="A8" s="12"/>
      <c r="B8" s="42">
        <v>514</v>
      </c>
      <c r="C8" s="19" t="s">
        <v>21</v>
      </c>
      <c r="D8" s="43">
        <v>108169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108169</v>
      </c>
      <c r="O8" s="44">
        <f t="shared" si="2"/>
        <v>17.55705242655413</v>
      </c>
      <c r="P8" s="9"/>
    </row>
    <row r="9" spans="1:16" ht="15">
      <c r="A9" s="12"/>
      <c r="B9" s="42">
        <v>515</v>
      </c>
      <c r="C9" s="19" t="s">
        <v>22</v>
      </c>
      <c r="D9" s="43">
        <v>187422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187422</v>
      </c>
      <c r="O9" s="44">
        <f t="shared" si="2"/>
        <v>30.420710923551372</v>
      </c>
      <c r="P9" s="9"/>
    </row>
    <row r="10" spans="1:16" ht="15">
      <c r="A10" s="12"/>
      <c r="B10" s="42">
        <v>517</v>
      </c>
      <c r="C10" s="19" t="s">
        <v>23</v>
      </c>
      <c r="D10" s="43">
        <v>14948</v>
      </c>
      <c r="E10" s="43">
        <v>0</v>
      </c>
      <c r="F10" s="43">
        <v>0</v>
      </c>
      <c r="G10" s="43">
        <v>0</v>
      </c>
      <c r="H10" s="43">
        <v>0</v>
      </c>
      <c r="I10" s="43">
        <v>150428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165376</v>
      </c>
      <c r="O10" s="44">
        <f t="shared" si="2"/>
        <v>26.842395714981333</v>
      </c>
      <c r="P10" s="9"/>
    </row>
    <row r="11" spans="1:16" ht="15">
      <c r="A11" s="12"/>
      <c r="B11" s="42">
        <v>519</v>
      </c>
      <c r="C11" s="19" t="s">
        <v>24</v>
      </c>
      <c r="D11" s="43">
        <v>591245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591245</v>
      </c>
      <c r="O11" s="44">
        <f t="shared" si="2"/>
        <v>95.96575231293622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5399877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5399877</v>
      </c>
      <c r="O12" s="41">
        <f t="shared" si="2"/>
        <v>876.4611264405129</v>
      </c>
      <c r="P12" s="10"/>
    </row>
    <row r="13" spans="1:16" ht="15">
      <c r="A13" s="12"/>
      <c r="B13" s="42">
        <v>521</v>
      </c>
      <c r="C13" s="19" t="s">
        <v>26</v>
      </c>
      <c r="D13" s="43">
        <v>2277772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2277772</v>
      </c>
      <c r="O13" s="44">
        <f t="shared" si="2"/>
        <v>369.70816425904883</v>
      </c>
      <c r="P13" s="9"/>
    </row>
    <row r="14" spans="1:16" ht="15">
      <c r="A14" s="12"/>
      <c r="B14" s="42">
        <v>522</v>
      </c>
      <c r="C14" s="19" t="s">
        <v>27</v>
      </c>
      <c r="D14" s="43">
        <v>2384149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2384149</v>
      </c>
      <c r="O14" s="44">
        <f t="shared" si="2"/>
        <v>386.9743548125304</v>
      </c>
      <c r="P14" s="9"/>
    </row>
    <row r="15" spans="1:16" ht="15">
      <c r="A15" s="12"/>
      <c r="B15" s="42">
        <v>524</v>
      </c>
      <c r="C15" s="19" t="s">
        <v>28</v>
      </c>
      <c r="D15" s="43">
        <v>737956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737956</v>
      </c>
      <c r="O15" s="44">
        <f t="shared" si="2"/>
        <v>119.77860736893362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SUM(D17:D19)</f>
        <v>209633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2086507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2296140</v>
      </c>
      <c r="O16" s="41">
        <f t="shared" si="2"/>
        <v>372.6894984580425</v>
      </c>
      <c r="P16" s="10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1590674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1590674</v>
      </c>
      <c r="O17" s="44">
        <f t="shared" si="2"/>
        <v>258.1843856516799</v>
      </c>
      <c r="P17" s="9"/>
    </row>
    <row r="18" spans="1:16" ht="15">
      <c r="A18" s="12"/>
      <c r="B18" s="42">
        <v>538</v>
      </c>
      <c r="C18" s="19" t="s">
        <v>49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495833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495833</v>
      </c>
      <c r="O18" s="44">
        <f t="shared" si="2"/>
        <v>80.47930530757993</v>
      </c>
      <c r="P18" s="9"/>
    </row>
    <row r="19" spans="1:16" ht="15">
      <c r="A19" s="12"/>
      <c r="B19" s="42">
        <v>539</v>
      </c>
      <c r="C19" s="19" t="s">
        <v>31</v>
      </c>
      <c r="D19" s="43">
        <v>209633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209633</v>
      </c>
      <c r="O19" s="44">
        <f t="shared" si="2"/>
        <v>34.02580749878266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903672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903672</v>
      </c>
      <c r="O20" s="41">
        <f t="shared" si="2"/>
        <v>146.67618893036845</v>
      </c>
      <c r="P20" s="10"/>
    </row>
    <row r="21" spans="1:16" ht="15">
      <c r="A21" s="12"/>
      <c r="B21" s="42">
        <v>541</v>
      </c>
      <c r="C21" s="19" t="s">
        <v>33</v>
      </c>
      <c r="D21" s="43">
        <v>903672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903672</v>
      </c>
      <c r="O21" s="44">
        <f t="shared" si="2"/>
        <v>146.67618893036845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619327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619327</v>
      </c>
      <c r="O22" s="41">
        <f t="shared" si="2"/>
        <v>100.52377860736894</v>
      </c>
      <c r="P22" s="9"/>
    </row>
    <row r="23" spans="1:16" ht="15.75" thickBot="1">
      <c r="A23" s="12"/>
      <c r="B23" s="42">
        <v>572</v>
      </c>
      <c r="C23" s="19" t="s">
        <v>35</v>
      </c>
      <c r="D23" s="43">
        <v>619327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619327</v>
      </c>
      <c r="O23" s="44">
        <f t="shared" si="2"/>
        <v>100.52377860736894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9275729</v>
      </c>
      <c r="E24" s="14">
        <f aca="true" t="shared" si="7" ref="E24:M24">SUM(E5,E12,E16,E20,E22)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2236935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11512664</v>
      </c>
      <c r="O24" s="35">
        <f t="shared" si="2"/>
        <v>1868.635611102094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50</v>
      </c>
      <c r="M26" s="90"/>
      <c r="N26" s="90"/>
      <c r="O26" s="39">
        <v>6161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2021748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162787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2184535</v>
      </c>
      <c r="O5" s="30">
        <f aca="true" t="shared" si="2" ref="O5:O26">(N5/O$28)</f>
        <v>375.47868683396354</v>
      </c>
      <c r="P5" s="6"/>
    </row>
    <row r="6" spans="1:16" ht="15">
      <c r="A6" s="12"/>
      <c r="B6" s="42">
        <v>511</v>
      </c>
      <c r="C6" s="19" t="s">
        <v>19</v>
      </c>
      <c r="D6" s="43">
        <v>196569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196569</v>
      </c>
      <c r="O6" s="44">
        <f t="shared" si="2"/>
        <v>33.78635269852183</v>
      </c>
      <c r="P6" s="9"/>
    </row>
    <row r="7" spans="1:16" ht="15">
      <c r="A7" s="12"/>
      <c r="B7" s="42">
        <v>513</v>
      </c>
      <c r="C7" s="19" t="s">
        <v>20</v>
      </c>
      <c r="D7" s="43">
        <v>1003993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1003993</v>
      </c>
      <c r="O7" s="44">
        <f t="shared" si="2"/>
        <v>172.5666895840495</v>
      </c>
      <c r="P7" s="9"/>
    </row>
    <row r="8" spans="1:16" ht="15">
      <c r="A8" s="12"/>
      <c r="B8" s="42">
        <v>514</v>
      </c>
      <c r="C8" s="19" t="s">
        <v>21</v>
      </c>
      <c r="D8" s="43">
        <v>109199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109199</v>
      </c>
      <c r="O8" s="44">
        <f t="shared" si="2"/>
        <v>18.769164661395667</v>
      </c>
      <c r="P8" s="9"/>
    </row>
    <row r="9" spans="1:16" ht="15">
      <c r="A9" s="12"/>
      <c r="B9" s="42">
        <v>515</v>
      </c>
      <c r="C9" s="19" t="s">
        <v>22</v>
      </c>
      <c r="D9" s="43">
        <v>160094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160094</v>
      </c>
      <c r="O9" s="44">
        <f t="shared" si="2"/>
        <v>27.5170161567549</v>
      </c>
      <c r="P9" s="9"/>
    </row>
    <row r="10" spans="1:16" ht="15">
      <c r="A10" s="12"/>
      <c r="B10" s="42">
        <v>517</v>
      </c>
      <c r="C10" s="19" t="s">
        <v>23</v>
      </c>
      <c r="D10" s="43">
        <v>17349</v>
      </c>
      <c r="E10" s="43">
        <v>0</v>
      </c>
      <c r="F10" s="43">
        <v>0</v>
      </c>
      <c r="G10" s="43">
        <v>0</v>
      </c>
      <c r="H10" s="43">
        <v>0</v>
      </c>
      <c r="I10" s="43">
        <v>162787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180136</v>
      </c>
      <c r="O10" s="44">
        <f t="shared" si="2"/>
        <v>30.961842557579924</v>
      </c>
      <c r="P10" s="9"/>
    </row>
    <row r="11" spans="1:16" ht="15">
      <c r="A11" s="12"/>
      <c r="B11" s="42">
        <v>519</v>
      </c>
      <c r="C11" s="19" t="s">
        <v>24</v>
      </c>
      <c r="D11" s="43">
        <v>534544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534544</v>
      </c>
      <c r="O11" s="44">
        <f t="shared" si="2"/>
        <v>91.87762117566174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4325297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4325297</v>
      </c>
      <c r="O12" s="41">
        <f t="shared" si="2"/>
        <v>743.433654176693</v>
      </c>
      <c r="P12" s="10"/>
    </row>
    <row r="13" spans="1:16" ht="15">
      <c r="A13" s="12"/>
      <c r="B13" s="42">
        <v>521</v>
      </c>
      <c r="C13" s="19" t="s">
        <v>26</v>
      </c>
      <c r="D13" s="43">
        <v>1521735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1521735</v>
      </c>
      <c r="O13" s="44">
        <f t="shared" si="2"/>
        <v>261.55637676177383</v>
      </c>
      <c r="P13" s="9"/>
    </row>
    <row r="14" spans="1:16" ht="15">
      <c r="A14" s="12"/>
      <c r="B14" s="42">
        <v>522</v>
      </c>
      <c r="C14" s="19" t="s">
        <v>27</v>
      </c>
      <c r="D14" s="43">
        <v>2271023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2271023</v>
      </c>
      <c r="O14" s="44">
        <f t="shared" si="2"/>
        <v>390.344276383637</v>
      </c>
      <c r="P14" s="9"/>
    </row>
    <row r="15" spans="1:16" ht="15">
      <c r="A15" s="12"/>
      <c r="B15" s="42">
        <v>524</v>
      </c>
      <c r="C15" s="19" t="s">
        <v>28</v>
      </c>
      <c r="D15" s="43">
        <v>532539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532539</v>
      </c>
      <c r="O15" s="44">
        <f t="shared" si="2"/>
        <v>91.53300103128223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SUM(D17:D19)</f>
        <v>286185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1983868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2270053</v>
      </c>
      <c r="O16" s="41">
        <f t="shared" si="2"/>
        <v>390.17755242351325</v>
      </c>
      <c r="P16" s="10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1506706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1506706</v>
      </c>
      <c r="O17" s="44">
        <f t="shared" si="2"/>
        <v>258.9731866620832</v>
      </c>
      <c r="P17" s="9"/>
    </row>
    <row r="18" spans="1:16" ht="15">
      <c r="A18" s="12"/>
      <c r="B18" s="42">
        <v>538</v>
      </c>
      <c r="C18" s="19" t="s">
        <v>49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477162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477162</v>
      </c>
      <c r="O18" s="44">
        <f t="shared" si="2"/>
        <v>82.01478171192849</v>
      </c>
      <c r="P18" s="9"/>
    </row>
    <row r="19" spans="1:16" ht="15">
      <c r="A19" s="12"/>
      <c r="B19" s="42">
        <v>539</v>
      </c>
      <c r="C19" s="19" t="s">
        <v>31</v>
      </c>
      <c r="D19" s="43">
        <v>286185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286185</v>
      </c>
      <c r="O19" s="44">
        <f t="shared" si="2"/>
        <v>49.18958404950155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615145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615145</v>
      </c>
      <c r="O20" s="41">
        <f t="shared" si="2"/>
        <v>105.73135097971812</v>
      </c>
      <c r="P20" s="10"/>
    </row>
    <row r="21" spans="1:16" ht="15">
      <c r="A21" s="12"/>
      <c r="B21" s="42">
        <v>541</v>
      </c>
      <c r="C21" s="19" t="s">
        <v>33</v>
      </c>
      <c r="D21" s="43">
        <v>615145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615145</v>
      </c>
      <c r="O21" s="44">
        <f t="shared" si="2"/>
        <v>105.73135097971812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SUM(D23:D23)</f>
        <v>638888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638888</v>
      </c>
      <c r="O22" s="41">
        <f t="shared" si="2"/>
        <v>109.81230663458233</v>
      </c>
      <c r="P22" s="9"/>
    </row>
    <row r="23" spans="1:16" ht="15">
      <c r="A23" s="12"/>
      <c r="B23" s="42">
        <v>572</v>
      </c>
      <c r="C23" s="19" t="s">
        <v>35</v>
      </c>
      <c r="D23" s="43">
        <v>638888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638888</v>
      </c>
      <c r="O23" s="44">
        <f t="shared" si="2"/>
        <v>109.81230663458233</v>
      </c>
      <c r="P23" s="9"/>
    </row>
    <row r="24" spans="1:16" ht="15.75">
      <c r="A24" s="26" t="s">
        <v>59</v>
      </c>
      <c r="B24" s="27"/>
      <c r="C24" s="28"/>
      <c r="D24" s="29">
        <f aca="true" t="shared" si="7" ref="D24:M24">SUM(D25:D25)</f>
        <v>24083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24083</v>
      </c>
      <c r="O24" s="41">
        <f t="shared" si="2"/>
        <v>4.139394981093159</v>
      </c>
      <c r="P24" s="9"/>
    </row>
    <row r="25" spans="1:16" ht="15.75" thickBot="1">
      <c r="A25" s="12"/>
      <c r="B25" s="42">
        <v>581</v>
      </c>
      <c r="C25" s="19" t="s">
        <v>60</v>
      </c>
      <c r="D25" s="43">
        <v>24083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24083</v>
      </c>
      <c r="O25" s="44">
        <f t="shared" si="2"/>
        <v>4.139394981093159</v>
      </c>
      <c r="P25" s="9"/>
    </row>
    <row r="26" spans="1:119" ht="16.5" thickBot="1">
      <c r="A26" s="13" t="s">
        <v>10</v>
      </c>
      <c r="B26" s="21"/>
      <c r="C26" s="20"/>
      <c r="D26" s="14">
        <f>SUM(D5,D12,D16,D20,D22,D24)</f>
        <v>7911346</v>
      </c>
      <c r="E26" s="14">
        <f aca="true" t="shared" si="8" ref="E26:M26">SUM(E5,E12,E16,E20,E22,E24)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2146655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10058001</v>
      </c>
      <c r="O26" s="35">
        <f t="shared" si="2"/>
        <v>1728.7729460295634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61</v>
      </c>
      <c r="M28" s="90"/>
      <c r="N28" s="90"/>
      <c r="O28" s="39">
        <v>5818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3005614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93032</v>
      </c>
      <c r="L5" s="24">
        <f t="shared" si="0"/>
        <v>0</v>
      </c>
      <c r="M5" s="24">
        <f t="shared" si="0"/>
        <v>0</v>
      </c>
      <c r="N5" s="25">
        <f>SUM(D5:M5)</f>
        <v>3098646</v>
      </c>
      <c r="O5" s="30">
        <f aca="true" t="shared" si="1" ref="O5:O27">(N5/O$29)</f>
        <v>486.21465557822063</v>
      </c>
      <c r="P5" s="6"/>
    </row>
    <row r="6" spans="1:16" ht="15">
      <c r="A6" s="12"/>
      <c r="B6" s="42">
        <v>511</v>
      </c>
      <c r="C6" s="19" t="s">
        <v>19</v>
      </c>
      <c r="D6" s="43">
        <v>398833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398833</v>
      </c>
      <c r="O6" s="44">
        <f t="shared" si="1"/>
        <v>62.581672681625605</v>
      </c>
      <c r="P6" s="9"/>
    </row>
    <row r="7" spans="1:16" ht="15">
      <c r="A7" s="12"/>
      <c r="B7" s="42">
        <v>512</v>
      </c>
      <c r="C7" s="19" t="s">
        <v>63</v>
      </c>
      <c r="D7" s="43">
        <v>995975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995975</v>
      </c>
      <c r="O7" s="44">
        <f t="shared" si="1"/>
        <v>156.2804016946493</v>
      </c>
      <c r="P7" s="9"/>
    </row>
    <row r="8" spans="1:16" ht="15">
      <c r="A8" s="12"/>
      <c r="B8" s="42">
        <v>513</v>
      </c>
      <c r="C8" s="19" t="s">
        <v>20</v>
      </c>
      <c r="D8" s="43">
        <v>440630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440630</v>
      </c>
      <c r="O8" s="44">
        <f t="shared" si="1"/>
        <v>69.14012239133847</v>
      </c>
      <c r="P8" s="9"/>
    </row>
    <row r="9" spans="1:16" ht="15">
      <c r="A9" s="12"/>
      <c r="B9" s="42">
        <v>514</v>
      </c>
      <c r="C9" s="19" t="s">
        <v>21</v>
      </c>
      <c r="D9" s="43">
        <v>283159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283159</v>
      </c>
      <c r="O9" s="44">
        <f t="shared" si="1"/>
        <v>44.43103718813745</v>
      </c>
      <c r="P9" s="9"/>
    </row>
    <row r="10" spans="1:16" ht="15">
      <c r="A10" s="12"/>
      <c r="B10" s="42">
        <v>515</v>
      </c>
      <c r="C10" s="19" t="s">
        <v>22</v>
      </c>
      <c r="D10" s="43">
        <v>265318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265318</v>
      </c>
      <c r="O10" s="44">
        <f t="shared" si="1"/>
        <v>41.63157068884356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93032</v>
      </c>
      <c r="L11" s="43">
        <v>0</v>
      </c>
      <c r="M11" s="43">
        <v>0</v>
      </c>
      <c r="N11" s="43">
        <f t="shared" si="2"/>
        <v>93032</v>
      </c>
      <c r="O11" s="44">
        <f t="shared" si="1"/>
        <v>14.597834614781108</v>
      </c>
      <c r="P11" s="9"/>
    </row>
    <row r="12" spans="1:16" ht="15">
      <c r="A12" s="12"/>
      <c r="B12" s="42">
        <v>519</v>
      </c>
      <c r="C12" s="19" t="s">
        <v>52</v>
      </c>
      <c r="D12" s="43">
        <v>621699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621699</v>
      </c>
      <c r="O12" s="44">
        <f t="shared" si="1"/>
        <v>97.55201631884513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7252711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7252711</v>
      </c>
      <c r="O13" s="41">
        <f t="shared" si="1"/>
        <v>1138.037188137455</v>
      </c>
      <c r="P13" s="10"/>
    </row>
    <row r="14" spans="1:16" ht="15">
      <c r="A14" s="12"/>
      <c r="B14" s="42">
        <v>521</v>
      </c>
      <c r="C14" s="19" t="s">
        <v>26</v>
      </c>
      <c r="D14" s="43">
        <v>3300127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3300127</v>
      </c>
      <c r="O14" s="44">
        <f t="shared" si="1"/>
        <v>517.8294366860191</v>
      </c>
      <c r="P14" s="9"/>
    </row>
    <row r="15" spans="1:16" ht="15">
      <c r="A15" s="12"/>
      <c r="B15" s="42">
        <v>522</v>
      </c>
      <c r="C15" s="19" t="s">
        <v>27</v>
      </c>
      <c r="D15" s="43">
        <v>3545340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3545340</v>
      </c>
      <c r="O15" s="44">
        <f t="shared" si="1"/>
        <v>556.3062921700925</v>
      </c>
      <c r="P15" s="9"/>
    </row>
    <row r="16" spans="1:16" ht="15">
      <c r="A16" s="12"/>
      <c r="B16" s="42">
        <v>524</v>
      </c>
      <c r="C16" s="19" t="s">
        <v>28</v>
      </c>
      <c r="D16" s="43">
        <v>407244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407244</v>
      </c>
      <c r="O16" s="44">
        <f t="shared" si="1"/>
        <v>63.901459281343165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189083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3281568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3470651</v>
      </c>
      <c r="O17" s="41">
        <f t="shared" si="1"/>
        <v>544.5866938647418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2384553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2384553</v>
      </c>
      <c r="O18" s="44">
        <f t="shared" si="1"/>
        <v>374.16491448297506</v>
      </c>
      <c r="P18" s="9"/>
    </row>
    <row r="19" spans="1:16" ht="15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897015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897015</v>
      </c>
      <c r="O19" s="44">
        <f t="shared" si="1"/>
        <v>140.75239290757884</v>
      </c>
      <c r="P19" s="9"/>
    </row>
    <row r="20" spans="1:16" ht="15">
      <c r="A20" s="12"/>
      <c r="B20" s="42">
        <v>539</v>
      </c>
      <c r="C20" s="19" t="s">
        <v>31</v>
      </c>
      <c r="D20" s="43">
        <v>189083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189083</v>
      </c>
      <c r="O20" s="44">
        <f t="shared" si="1"/>
        <v>29.66938647418798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435375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435375</v>
      </c>
      <c r="O21" s="41">
        <f t="shared" si="1"/>
        <v>68.3155499764632</v>
      </c>
      <c r="P21" s="10"/>
    </row>
    <row r="22" spans="1:16" ht="15">
      <c r="A22" s="12"/>
      <c r="B22" s="42">
        <v>541</v>
      </c>
      <c r="C22" s="19" t="s">
        <v>53</v>
      </c>
      <c r="D22" s="43">
        <v>435375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435375</v>
      </c>
      <c r="O22" s="44">
        <f t="shared" si="1"/>
        <v>68.3155499764632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403359</v>
      </c>
      <c r="E23" s="29">
        <f t="shared" si="7"/>
        <v>0</v>
      </c>
      <c r="F23" s="29">
        <f t="shared" si="7"/>
        <v>0</v>
      </c>
      <c r="G23" s="29">
        <f t="shared" si="7"/>
        <v>76142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479501</v>
      </c>
      <c r="O23" s="41">
        <f t="shared" si="1"/>
        <v>75.23944766985721</v>
      </c>
      <c r="P23" s="9"/>
    </row>
    <row r="24" spans="1:16" ht="15">
      <c r="A24" s="12"/>
      <c r="B24" s="42">
        <v>572</v>
      </c>
      <c r="C24" s="19" t="s">
        <v>54</v>
      </c>
      <c r="D24" s="43">
        <v>403359</v>
      </c>
      <c r="E24" s="43">
        <v>0</v>
      </c>
      <c r="F24" s="43">
        <v>0</v>
      </c>
      <c r="G24" s="43">
        <v>76142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479501</v>
      </c>
      <c r="O24" s="44">
        <f t="shared" si="1"/>
        <v>75.23944766985721</v>
      </c>
      <c r="P24" s="9"/>
    </row>
    <row r="25" spans="1:16" ht="15.75">
      <c r="A25" s="26" t="s">
        <v>73</v>
      </c>
      <c r="B25" s="27"/>
      <c r="C25" s="28"/>
      <c r="D25" s="29">
        <f aca="true" t="shared" si="8" ref="D25:M25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635054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635054</v>
      </c>
      <c r="O25" s="41">
        <f t="shared" si="1"/>
        <v>99.64757571002667</v>
      </c>
      <c r="P25" s="9"/>
    </row>
    <row r="26" spans="1:16" ht="15.75" thickBot="1">
      <c r="A26" s="12"/>
      <c r="B26" s="42">
        <v>581</v>
      </c>
      <c r="C26" s="19" t="s">
        <v>74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635054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635054</v>
      </c>
      <c r="O26" s="44">
        <f t="shared" si="1"/>
        <v>99.64757571002667</v>
      </c>
      <c r="P26" s="9"/>
    </row>
    <row r="27" spans="1:119" ht="16.5" thickBot="1">
      <c r="A27" s="13" t="s">
        <v>10</v>
      </c>
      <c r="B27" s="21"/>
      <c r="C27" s="20"/>
      <c r="D27" s="14">
        <f>SUM(D5,D13,D17,D21,D23,D25)</f>
        <v>11286142</v>
      </c>
      <c r="E27" s="14">
        <f aca="true" t="shared" si="9" ref="E27:M27">SUM(E5,E13,E17,E21,E23,E25)</f>
        <v>0</v>
      </c>
      <c r="F27" s="14">
        <f t="shared" si="9"/>
        <v>0</v>
      </c>
      <c r="G27" s="14">
        <f t="shared" si="9"/>
        <v>76142</v>
      </c>
      <c r="H27" s="14">
        <f t="shared" si="9"/>
        <v>0</v>
      </c>
      <c r="I27" s="14">
        <f t="shared" si="9"/>
        <v>3916622</v>
      </c>
      <c r="J27" s="14">
        <f t="shared" si="9"/>
        <v>0</v>
      </c>
      <c r="K27" s="14">
        <f t="shared" si="9"/>
        <v>93032</v>
      </c>
      <c r="L27" s="14">
        <f t="shared" si="9"/>
        <v>0</v>
      </c>
      <c r="M27" s="14">
        <f t="shared" si="9"/>
        <v>0</v>
      </c>
      <c r="N27" s="14">
        <f t="shared" si="4"/>
        <v>15371938</v>
      </c>
      <c r="O27" s="35">
        <f t="shared" si="1"/>
        <v>2412.0411109367647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6373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2260295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91036</v>
      </c>
      <c r="L5" s="24">
        <f t="shared" si="0"/>
        <v>0</v>
      </c>
      <c r="M5" s="24">
        <f t="shared" si="0"/>
        <v>0</v>
      </c>
      <c r="N5" s="25">
        <f>SUM(D5:M5)</f>
        <v>2351331</v>
      </c>
      <c r="O5" s="30">
        <f aca="true" t="shared" si="1" ref="O5:O25">(N5/O$27)</f>
        <v>366.936797752809</v>
      </c>
      <c r="P5" s="6"/>
    </row>
    <row r="6" spans="1:16" ht="15">
      <c r="A6" s="12"/>
      <c r="B6" s="42">
        <v>511</v>
      </c>
      <c r="C6" s="19" t="s">
        <v>19</v>
      </c>
      <c r="D6" s="43">
        <v>310552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310552</v>
      </c>
      <c r="O6" s="44">
        <f t="shared" si="1"/>
        <v>48.46317103620474</v>
      </c>
      <c r="P6" s="9"/>
    </row>
    <row r="7" spans="1:16" ht="15">
      <c r="A7" s="12"/>
      <c r="B7" s="42">
        <v>512</v>
      </c>
      <c r="C7" s="19" t="s">
        <v>63</v>
      </c>
      <c r="D7" s="43">
        <v>466682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466682</v>
      </c>
      <c r="O7" s="44">
        <f t="shared" si="1"/>
        <v>72.82802746566792</v>
      </c>
      <c r="P7" s="9"/>
    </row>
    <row r="8" spans="1:16" ht="15">
      <c r="A8" s="12"/>
      <c r="B8" s="42">
        <v>513</v>
      </c>
      <c r="C8" s="19" t="s">
        <v>20</v>
      </c>
      <c r="D8" s="43">
        <v>446848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446848</v>
      </c>
      <c r="O8" s="44">
        <f t="shared" si="1"/>
        <v>69.73283395755305</v>
      </c>
      <c r="P8" s="9"/>
    </row>
    <row r="9" spans="1:16" ht="15">
      <c r="A9" s="12"/>
      <c r="B9" s="42">
        <v>514</v>
      </c>
      <c r="C9" s="19" t="s">
        <v>21</v>
      </c>
      <c r="D9" s="43">
        <v>239356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239356</v>
      </c>
      <c r="O9" s="44">
        <f t="shared" si="1"/>
        <v>37.35268414481897</v>
      </c>
      <c r="P9" s="9"/>
    </row>
    <row r="10" spans="1:16" ht="15">
      <c r="A10" s="12"/>
      <c r="B10" s="42">
        <v>515</v>
      </c>
      <c r="C10" s="19" t="s">
        <v>22</v>
      </c>
      <c r="D10" s="43">
        <v>262580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262580</v>
      </c>
      <c r="O10" s="44">
        <f t="shared" si="1"/>
        <v>40.976903870162296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91036</v>
      </c>
      <c r="L11" s="43">
        <v>0</v>
      </c>
      <c r="M11" s="43">
        <v>0</v>
      </c>
      <c r="N11" s="43">
        <f t="shared" si="2"/>
        <v>91036</v>
      </c>
      <c r="O11" s="44">
        <f t="shared" si="1"/>
        <v>14.206616729088639</v>
      </c>
      <c r="P11" s="9"/>
    </row>
    <row r="12" spans="1:16" ht="15">
      <c r="A12" s="12"/>
      <c r="B12" s="42">
        <v>519</v>
      </c>
      <c r="C12" s="19" t="s">
        <v>52</v>
      </c>
      <c r="D12" s="43">
        <v>534277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534277</v>
      </c>
      <c r="O12" s="44">
        <f t="shared" si="1"/>
        <v>83.37656054931335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6496973</v>
      </c>
      <c r="E13" s="29">
        <f t="shared" si="3"/>
        <v>0</v>
      </c>
      <c r="F13" s="29">
        <f t="shared" si="3"/>
        <v>0</v>
      </c>
      <c r="G13" s="29">
        <f t="shared" si="3"/>
        <v>2742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6499715</v>
      </c>
      <c r="O13" s="41">
        <f t="shared" si="1"/>
        <v>1014.3125780274656</v>
      </c>
      <c r="P13" s="10"/>
    </row>
    <row r="14" spans="1:16" ht="15">
      <c r="A14" s="12"/>
      <c r="B14" s="42">
        <v>521</v>
      </c>
      <c r="C14" s="19" t="s">
        <v>26</v>
      </c>
      <c r="D14" s="43">
        <v>3028604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3028604</v>
      </c>
      <c r="O14" s="44">
        <f t="shared" si="1"/>
        <v>472.62858926342074</v>
      </c>
      <c r="P14" s="9"/>
    </row>
    <row r="15" spans="1:16" ht="15">
      <c r="A15" s="12"/>
      <c r="B15" s="42">
        <v>522</v>
      </c>
      <c r="C15" s="19" t="s">
        <v>27</v>
      </c>
      <c r="D15" s="43">
        <v>3021482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3021482</v>
      </c>
      <c r="O15" s="44">
        <f t="shared" si="1"/>
        <v>471.51716604244695</v>
      </c>
      <c r="P15" s="9"/>
    </row>
    <row r="16" spans="1:16" ht="15">
      <c r="A16" s="12"/>
      <c r="B16" s="42">
        <v>524</v>
      </c>
      <c r="C16" s="19" t="s">
        <v>28</v>
      </c>
      <c r="D16" s="43">
        <v>446887</v>
      </c>
      <c r="E16" s="43">
        <v>0</v>
      </c>
      <c r="F16" s="43">
        <v>0</v>
      </c>
      <c r="G16" s="43">
        <v>2742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449629</v>
      </c>
      <c r="O16" s="44">
        <f t="shared" si="1"/>
        <v>70.16682272159801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214791</v>
      </c>
      <c r="E17" s="29">
        <f t="shared" si="5"/>
        <v>0</v>
      </c>
      <c r="F17" s="29">
        <f t="shared" si="5"/>
        <v>0</v>
      </c>
      <c r="G17" s="29">
        <f t="shared" si="5"/>
        <v>111</v>
      </c>
      <c r="H17" s="29">
        <f t="shared" si="5"/>
        <v>0</v>
      </c>
      <c r="I17" s="29">
        <f t="shared" si="5"/>
        <v>3348020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3562922</v>
      </c>
      <c r="O17" s="41">
        <f t="shared" si="1"/>
        <v>556.0115480649189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2349429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2349429</v>
      </c>
      <c r="O18" s="44">
        <f t="shared" si="1"/>
        <v>366.63998127340824</v>
      </c>
      <c r="P18" s="9"/>
    </row>
    <row r="19" spans="1:16" ht="15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998591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998591</v>
      </c>
      <c r="O19" s="44">
        <f t="shared" si="1"/>
        <v>155.83504993757802</v>
      </c>
      <c r="P19" s="9"/>
    </row>
    <row r="20" spans="1:16" ht="15">
      <c r="A20" s="12"/>
      <c r="B20" s="42">
        <v>539</v>
      </c>
      <c r="C20" s="19" t="s">
        <v>31</v>
      </c>
      <c r="D20" s="43">
        <v>214791</v>
      </c>
      <c r="E20" s="43">
        <v>0</v>
      </c>
      <c r="F20" s="43">
        <v>0</v>
      </c>
      <c r="G20" s="43">
        <v>111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214902</v>
      </c>
      <c r="O20" s="44">
        <f t="shared" si="1"/>
        <v>33.53651685393258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390077</v>
      </c>
      <c r="E21" s="29">
        <f t="shared" si="6"/>
        <v>0</v>
      </c>
      <c r="F21" s="29">
        <f t="shared" si="6"/>
        <v>0</v>
      </c>
      <c r="G21" s="29">
        <f t="shared" si="6"/>
        <v>4733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394810</v>
      </c>
      <c r="O21" s="41">
        <f t="shared" si="1"/>
        <v>61.61204744069913</v>
      </c>
      <c r="P21" s="10"/>
    </row>
    <row r="22" spans="1:16" ht="15">
      <c r="A22" s="12"/>
      <c r="B22" s="42">
        <v>541</v>
      </c>
      <c r="C22" s="19" t="s">
        <v>53</v>
      </c>
      <c r="D22" s="43">
        <v>390077</v>
      </c>
      <c r="E22" s="43">
        <v>0</v>
      </c>
      <c r="F22" s="43">
        <v>0</v>
      </c>
      <c r="G22" s="43">
        <v>4733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394810</v>
      </c>
      <c r="O22" s="44">
        <f t="shared" si="1"/>
        <v>61.61204744069913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414348</v>
      </c>
      <c r="E23" s="29">
        <f t="shared" si="7"/>
        <v>0</v>
      </c>
      <c r="F23" s="29">
        <f t="shared" si="7"/>
        <v>0</v>
      </c>
      <c r="G23" s="29">
        <f t="shared" si="7"/>
        <v>419498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833846</v>
      </c>
      <c r="O23" s="41">
        <f t="shared" si="1"/>
        <v>130.12578027465668</v>
      </c>
      <c r="P23" s="9"/>
    </row>
    <row r="24" spans="1:16" ht="15.75" thickBot="1">
      <c r="A24" s="12"/>
      <c r="B24" s="42">
        <v>572</v>
      </c>
      <c r="C24" s="19" t="s">
        <v>54</v>
      </c>
      <c r="D24" s="43">
        <v>414348</v>
      </c>
      <c r="E24" s="43">
        <v>0</v>
      </c>
      <c r="F24" s="43">
        <v>0</v>
      </c>
      <c r="G24" s="43">
        <v>419498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833846</v>
      </c>
      <c r="O24" s="44">
        <f t="shared" si="1"/>
        <v>130.12578027465668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9776484</v>
      </c>
      <c r="E25" s="14">
        <f aca="true" t="shared" si="8" ref="E25:M25">SUM(E5,E13,E17,E21,E23)</f>
        <v>0</v>
      </c>
      <c r="F25" s="14">
        <f t="shared" si="8"/>
        <v>0</v>
      </c>
      <c r="G25" s="14">
        <f t="shared" si="8"/>
        <v>427084</v>
      </c>
      <c r="H25" s="14">
        <f t="shared" si="8"/>
        <v>0</v>
      </c>
      <c r="I25" s="14">
        <f t="shared" si="8"/>
        <v>3348020</v>
      </c>
      <c r="J25" s="14">
        <f t="shared" si="8"/>
        <v>0</v>
      </c>
      <c r="K25" s="14">
        <f t="shared" si="8"/>
        <v>91036</v>
      </c>
      <c r="L25" s="14">
        <f t="shared" si="8"/>
        <v>0</v>
      </c>
      <c r="M25" s="14">
        <f t="shared" si="8"/>
        <v>0</v>
      </c>
      <c r="N25" s="14">
        <f t="shared" si="4"/>
        <v>13642624</v>
      </c>
      <c r="O25" s="35">
        <f t="shared" si="1"/>
        <v>2128.9987515605494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6408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3398142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61287</v>
      </c>
      <c r="L5" s="24">
        <f t="shared" si="0"/>
        <v>0</v>
      </c>
      <c r="M5" s="24">
        <f t="shared" si="0"/>
        <v>0</v>
      </c>
      <c r="N5" s="25">
        <f>SUM(D5:M5)</f>
        <v>3459429</v>
      </c>
      <c r="O5" s="30">
        <f aca="true" t="shared" si="1" ref="O5:O25">(N5/O$27)</f>
        <v>541.890507518797</v>
      </c>
      <c r="P5" s="6"/>
    </row>
    <row r="6" spans="1:16" ht="15">
      <c r="A6" s="12"/>
      <c r="B6" s="42">
        <v>511</v>
      </c>
      <c r="C6" s="19" t="s">
        <v>19</v>
      </c>
      <c r="D6" s="43">
        <v>614352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614352</v>
      </c>
      <c r="O6" s="44">
        <f t="shared" si="1"/>
        <v>96.23308270676692</v>
      </c>
      <c r="P6" s="9"/>
    </row>
    <row r="7" spans="1:16" ht="15">
      <c r="A7" s="12"/>
      <c r="B7" s="42">
        <v>512</v>
      </c>
      <c r="C7" s="19" t="s">
        <v>63</v>
      </c>
      <c r="D7" s="43">
        <v>1144616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1144616</v>
      </c>
      <c r="O7" s="44">
        <f t="shared" si="1"/>
        <v>179.29448621553885</v>
      </c>
      <c r="P7" s="9"/>
    </row>
    <row r="8" spans="1:16" ht="15">
      <c r="A8" s="12"/>
      <c r="B8" s="42">
        <v>513</v>
      </c>
      <c r="C8" s="19" t="s">
        <v>20</v>
      </c>
      <c r="D8" s="43">
        <v>492293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492293</v>
      </c>
      <c r="O8" s="44">
        <f t="shared" si="1"/>
        <v>77.11356516290726</v>
      </c>
      <c r="P8" s="9"/>
    </row>
    <row r="9" spans="1:16" ht="15">
      <c r="A9" s="12"/>
      <c r="B9" s="42">
        <v>514</v>
      </c>
      <c r="C9" s="19" t="s">
        <v>21</v>
      </c>
      <c r="D9" s="43">
        <v>286561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286561</v>
      </c>
      <c r="O9" s="44">
        <f t="shared" si="1"/>
        <v>44.88737468671679</v>
      </c>
      <c r="P9" s="9"/>
    </row>
    <row r="10" spans="1:16" ht="15">
      <c r="A10" s="12"/>
      <c r="B10" s="42">
        <v>515</v>
      </c>
      <c r="C10" s="19" t="s">
        <v>22</v>
      </c>
      <c r="D10" s="43">
        <v>311929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311929</v>
      </c>
      <c r="O10" s="44">
        <f t="shared" si="1"/>
        <v>48.861058897243105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61287</v>
      </c>
      <c r="L11" s="43">
        <v>0</v>
      </c>
      <c r="M11" s="43">
        <v>0</v>
      </c>
      <c r="N11" s="43">
        <f t="shared" si="2"/>
        <v>61287</v>
      </c>
      <c r="O11" s="44">
        <f t="shared" si="1"/>
        <v>9.600093984962406</v>
      </c>
      <c r="P11" s="9"/>
    </row>
    <row r="12" spans="1:16" ht="15">
      <c r="A12" s="12"/>
      <c r="B12" s="42">
        <v>519</v>
      </c>
      <c r="C12" s="19" t="s">
        <v>52</v>
      </c>
      <c r="D12" s="43">
        <v>548391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548391</v>
      </c>
      <c r="O12" s="44">
        <f t="shared" si="1"/>
        <v>85.90084586466165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6352827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6352827</v>
      </c>
      <c r="O13" s="41">
        <f t="shared" si="1"/>
        <v>995.1170112781955</v>
      </c>
      <c r="P13" s="10"/>
    </row>
    <row r="14" spans="1:16" ht="15">
      <c r="A14" s="12"/>
      <c r="B14" s="42">
        <v>521</v>
      </c>
      <c r="C14" s="19" t="s">
        <v>26</v>
      </c>
      <c r="D14" s="43">
        <v>2973283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2973283</v>
      </c>
      <c r="O14" s="44">
        <f t="shared" si="1"/>
        <v>465.7398182957393</v>
      </c>
      <c r="P14" s="9"/>
    </row>
    <row r="15" spans="1:16" ht="15">
      <c r="A15" s="12"/>
      <c r="B15" s="42">
        <v>522</v>
      </c>
      <c r="C15" s="19" t="s">
        <v>27</v>
      </c>
      <c r="D15" s="43">
        <v>2917217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2917217</v>
      </c>
      <c r="O15" s="44">
        <f t="shared" si="1"/>
        <v>456.9575501253133</v>
      </c>
      <c r="P15" s="9"/>
    </row>
    <row r="16" spans="1:16" ht="15">
      <c r="A16" s="12"/>
      <c r="B16" s="42">
        <v>524</v>
      </c>
      <c r="C16" s="19" t="s">
        <v>28</v>
      </c>
      <c r="D16" s="43">
        <v>462327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462327</v>
      </c>
      <c r="O16" s="44">
        <f t="shared" si="1"/>
        <v>72.41964285714286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307552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3770679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4078231</v>
      </c>
      <c r="O17" s="41">
        <f t="shared" si="1"/>
        <v>638.8206453634085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2745118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2745118</v>
      </c>
      <c r="O18" s="44">
        <f t="shared" si="1"/>
        <v>429.999686716792</v>
      </c>
      <c r="P18" s="9"/>
    </row>
    <row r="19" spans="1:16" ht="15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1025561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1025561</v>
      </c>
      <c r="O19" s="44">
        <f t="shared" si="1"/>
        <v>160.64552005012533</v>
      </c>
      <c r="P19" s="9"/>
    </row>
    <row r="20" spans="1:16" ht="15">
      <c r="A20" s="12"/>
      <c r="B20" s="42">
        <v>539</v>
      </c>
      <c r="C20" s="19" t="s">
        <v>31</v>
      </c>
      <c r="D20" s="43">
        <v>307552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307552</v>
      </c>
      <c r="O20" s="44">
        <f t="shared" si="1"/>
        <v>48.175438596491226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434134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434134</v>
      </c>
      <c r="O21" s="41">
        <f t="shared" si="1"/>
        <v>68.00344611528823</v>
      </c>
      <c r="P21" s="10"/>
    </row>
    <row r="22" spans="1:16" ht="15">
      <c r="A22" s="12"/>
      <c r="B22" s="42">
        <v>541</v>
      </c>
      <c r="C22" s="19" t="s">
        <v>53</v>
      </c>
      <c r="D22" s="43">
        <v>434134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434134</v>
      </c>
      <c r="O22" s="44">
        <f t="shared" si="1"/>
        <v>68.00344611528823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708895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708895</v>
      </c>
      <c r="O23" s="41">
        <f t="shared" si="1"/>
        <v>111.04244987468671</v>
      </c>
      <c r="P23" s="9"/>
    </row>
    <row r="24" spans="1:16" ht="15.75" thickBot="1">
      <c r="A24" s="12"/>
      <c r="B24" s="42">
        <v>572</v>
      </c>
      <c r="C24" s="19" t="s">
        <v>54</v>
      </c>
      <c r="D24" s="43">
        <v>708895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708895</v>
      </c>
      <c r="O24" s="44">
        <f t="shared" si="1"/>
        <v>111.04244987468671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11201550</v>
      </c>
      <c r="E25" s="14">
        <f aca="true" t="shared" si="8" ref="E25:M25">SUM(E5,E13,E17,E21,E23)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3770679</v>
      </c>
      <c r="J25" s="14">
        <f t="shared" si="8"/>
        <v>0</v>
      </c>
      <c r="K25" s="14">
        <f t="shared" si="8"/>
        <v>61287</v>
      </c>
      <c r="L25" s="14">
        <f t="shared" si="8"/>
        <v>0</v>
      </c>
      <c r="M25" s="14">
        <f t="shared" si="8"/>
        <v>0</v>
      </c>
      <c r="N25" s="14">
        <f t="shared" si="4"/>
        <v>15033516</v>
      </c>
      <c r="O25" s="35">
        <f t="shared" si="1"/>
        <v>2354.874060150376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6384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3035002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72934</v>
      </c>
      <c r="L5" s="24">
        <f t="shared" si="0"/>
        <v>0</v>
      </c>
      <c r="M5" s="24">
        <f t="shared" si="0"/>
        <v>0</v>
      </c>
      <c r="N5" s="25">
        <f>SUM(D5:M5)</f>
        <v>3107936</v>
      </c>
      <c r="O5" s="30">
        <f aca="true" t="shared" si="1" ref="O5:O25">(N5/O$27)</f>
        <v>488.05527638190955</v>
      </c>
      <c r="P5" s="6"/>
    </row>
    <row r="6" spans="1:16" ht="15">
      <c r="A6" s="12"/>
      <c r="B6" s="42">
        <v>511</v>
      </c>
      <c r="C6" s="19" t="s">
        <v>19</v>
      </c>
      <c r="D6" s="43">
        <v>416241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416241</v>
      </c>
      <c r="O6" s="44">
        <f t="shared" si="1"/>
        <v>65.36447864321607</v>
      </c>
      <c r="P6" s="9"/>
    </row>
    <row r="7" spans="1:16" ht="15">
      <c r="A7" s="12"/>
      <c r="B7" s="42">
        <v>512</v>
      </c>
      <c r="C7" s="19" t="s">
        <v>63</v>
      </c>
      <c r="D7" s="43">
        <v>1211963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1211963</v>
      </c>
      <c r="O7" s="44">
        <f t="shared" si="1"/>
        <v>190.3208228643216</v>
      </c>
      <c r="P7" s="9"/>
    </row>
    <row r="8" spans="1:16" ht="15">
      <c r="A8" s="12"/>
      <c r="B8" s="42">
        <v>513</v>
      </c>
      <c r="C8" s="19" t="s">
        <v>20</v>
      </c>
      <c r="D8" s="43">
        <v>479289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479289</v>
      </c>
      <c r="O8" s="44">
        <f t="shared" si="1"/>
        <v>75.2652324120603</v>
      </c>
      <c r="P8" s="9"/>
    </row>
    <row r="9" spans="1:16" ht="15">
      <c r="A9" s="12"/>
      <c r="B9" s="42">
        <v>514</v>
      </c>
      <c r="C9" s="19" t="s">
        <v>21</v>
      </c>
      <c r="D9" s="43">
        <v>216852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216852</v>
      </c>
      <c r="O9" s="44">
        <f t="shared" si="1"/>
        <v>34.053391959798994</v>
      </c>
      <c r="P9" s="9"/>
    </row>
    <row r="10" spans="1:16" ht="15">
      <c r="A10" s="12"/>
      <c r="B10" s="42">
        <v>515</v>
      </c>
      <c r="C10" s="19" t="s">
        <v>22</v>
      </c>
      <c r="D10" s="43">
        <v>225139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225139</v>
      </c>
      <c r="O10" s="44">
        <f t="shared" si="1"/>
        <v>35.354742462311556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72934</v>
      </c>
      <c r="L11" s="43">
        <v>0</v>
      </c>
      <c r="M11" s="43">
        <v>0</v>
      </c>
      <c r="N11" s="43">
        <f t="shared" si="2"/>
        <v>72934</v>
      </c>
      <c r="O11" s="44">
        <f t="shared" si="1"/>
        <v>11.453203517587939</v>
      </c>
      <c r="P11" s="9"/>
    </row>
    <row r="12" spans="1:16" ht="15">
      <c r="A12" s="12"/>
      <c r="B12" s="42">
        <v>519</v>
      </c>
      <c r="C12" s="19" t="s">
        <v>52</v>
      </c>
      <c r="D12" s="43">
        <v>485518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485518</v>
      </c>
      <c r="O12" s="44">
        <f t="shared" si="1"/>
        <v>76.24340452261306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6484485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6484485</v>
      </c>
      <c r="O13" s="41">
        <f t="shared" si="1"/>
        <v>1018.2922424623116</v>
      </c>
      <c r="P13" s="10"/>
    </row>
    <row r="14" spans="1:16" ht="15">
      <c r="A14" s="12"/>
      <c r="B14" s="42">
        <v>521</v>
      </c>
      <c r="C14" s="19" t="s">
        <v>26</v>
      </c>
      <c r="D14" s="43">
        <v>2977555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2977555</v>
      </c>
      <c r="O14" s="44">
        <f t="shared" si="1"/>
        <v>467.5808731155779</v>
      </c>
      <c r="P14" s="9"/>
    </row>
    <row r="15" spans="1:16" ht="15">
      <c r="A15" s="12"/>
      <c r="B15" s="42">
        <v>522</v>
      </c>
      <c r="C15" s="19" t="s">
        <v>27</v>
      </c>
      <c r="D15" s="43">
        <v>3053421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3053421</v>
      </c>
      <c r="O15" s="44">
        <f t="shared" si="1"/>
        <v>479.4945037688442</v>
      </c>
      <c r="P15" s="9"/>
    </row>
    <row r="16" spans="1:16" ht="15">
      <c r="A16" s="12"/>
      <c r="B16" s="42">
        <v>524</v>
      </c>
      <c r="C16" s="19" t="s">
        <v>28</v>
      </c>
      <c r="D16" s="43">
        <v>453509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453509</v>
      </c>
      <c r="O16" s="44">
        <f t="shared" si="1"/>
        <v>71.21686557788945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289469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3773718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4063187</v>
      </c>
      <c r="O17" s="41">
        <f t="shared" si="1"/>
        <v>638.0632851758794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2771822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2771822</v>
      </c>
      <c r="O18" s="44">
        <f t="shared" si="1"/>
        <v>435.2735552763819</v>
      </c>
      <c r="P18" s="9"/>
    </row>
    <row r="19" spans="1:16" ht="15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1001896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1001896</v>
      </c>
      <c r="O19" s="44">
        <f t="shared" si="1"/>
        <v>157.33291457286433</v>
      </c>
      <c r="P19" s="9"/>
    </row>
    <row r="20" spans="1:16" ht="15">
      <c r="A20" s="12"/>
      <c r="B20" s="42">
        <v>539</v>
      </c>
      <c r="C20" s="19" t="s">
        <v>31</v>
      </c>
      <c r="D20" s="43">
        <v>289469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289469</v>
      </c>
      <c r="O20" s="44">
        <f t="shared" si="1"/>
        <v>45.45681532663317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411653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411653</v>
      </c>
      <c r="O21" s="41">
        <f t="shared" si="1"/>
        <v>64.64400125628141</v>
      </c>
      <c r="P21" s="10"/>
    </row>
    <row r="22" spans="1:16" ht="15">
      <c r="A22" s="12"/>
      <c r="B22" s="42">
        <v>541</v>
      </c>
      <c r="C22" s="19" t="s">
        <v>53</v>
      </c>
      <c r="D22" s="43">
        <v>411653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411653</v>
      </c>
      <c r="O22" s="44">
        <f t="shared" si="1"/>
        <v>64.64400125628141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651955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651955</v>
      </c>
      <c r="O23" s="41">
        <f t="shared" si="1"/>
        <v>102.37986809045226</v>
      </c>
      <c r="P23" s="9"/>
    </row>
    <row r="24" spans="1:16" ht="15.75" thickBot="1">
      <c r="A24" s="12"/>
      <c r="B24" s="42">
        <v>572</v>
      </c>
      <c r="C24" s="19" t="s">
        <v>54</v>
      </c>
      <c r="D24" s="43">
        <v>651955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651955</v>
      </c>
      <c r="O24" s="44">
        <f t="shared" si="1"/>
        <v>102.37986809045226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10872564</v>
      </c>
      <c r="E25" s="14">
        <f aca="true" t="shared" si="8" ref="E25:M25">SUM(E5,E13,E17,E21,E23)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3773718</v>
      </c>
      <c r="J25" s="14">
        <f t="shared" si="8"/>
        <v>0</v>
      </c>
      <c r="K25" s="14">
        <f t="shared" si="8"/>
        <v>72934</v>
      </c>
      <c r="L25" s="14">
        <f t="shared" si="8"/>
        <v>0</v>
      </c>
      <c r="M25" s="14">
        <f t="shared" si="8"/>
        <v>0</v>
      </c>
      <c r="N25" s="14">
        <f t="shared" si="4"/>
        <v>14719216</v>
      </c>
      <c r="O25" s="35">
        <f t="shared" si="1"/>
        <v>2311.434673366834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67</v>
      </c>
      <c r="M27" s="90"/>
      <c r="N27" s="90"/>
      <c r="O27" s="39">
        <v>6368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2967033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36342</v>
      </c>
      <c r="L5" s="24">
        <f t="shared" si="0"/>
        <v>0</v>
      </c>
      <c r="M5" s="24">
        <f t="shared" si="0"/>
        <v>0</v>
      </c>
      <c r="N5" s="25">
        <f>SUM(D5:M5)</f>
        <v>3003375</v>
      </c>
      <c r="O5" s="30">
        <f aca="true" t="shared" si="1" ref="O5:O25">(N5/O$27)</f>
        <v>475.36799620132956</v>
      </c>
      <c r="P5" s="6"/>
    </row>
    <row r="6" spans="1:16" ht="15">
      <c r="A6" s="12"/>
      <c r="B6" s="42">
        <v>511</v>
      </c>
      <c r="C6" s="19" t="s">
        <v>19</v>
      </c>
      <c r="D6" s="43">
        <v>469458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469458</v>
      </c>
      <c r="O6" s="44">
        <f t="shared" si="1"/>
        <v>74.3048433048433</v>
      </c>
      <c r="P6" s="9"/>
    </row>
    <row r="7" spans="1:16" ht="15">
      <c r="A7" s="12"/>
      <c r="B7" s="42">
        <v>512</v>
      </c>
      <c r="C7" s="19" t="s">
        <v>63</v>
      </c>
      <c r="D7" s="43">
        <v>1102276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1102276</v>
      </c>
      <c r="O7" s="44">
        <f t="shared" si="1"/>
        <v>174.46597024374802</v>
      </c>
      <c r="P7" s="9"/>
    </row>
    <row r="8" spans="1:16" ht="15">
      <c r="A8" s="12"/>
      <c r="B8" s="42">
        <v>513</v>
      </c>
      <c r="C8" s="19" t="s">
        <v>20</v>
      </c>
      <c r="D8" s="43">
        <v>411207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411207</v>
      </c>
      <c r="O8" s="44">
        <f t="shared" si="1"/>
        <v>65.08499525166192</v>
      </c>
      <c r="P8" s="9"/>
    </row>
    <row r="9" spans="1:16" ht="15">
      <c r="A9" s="12"/>
      <c r="B9" s="42">
        <v>514</v>
      </c>
      <c r="C9" s="19" t="s">
        <v>21</v>
      </c>
      <c r="D9" s="43">
        <v>129995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129995</v>
      </c>
      <c r="O9" s="44">
        <f t="shared" si="1"/>
        <v>20.57534029756252</v>
      </c>
      <c r="P9" s="9"/>
    </row>
    <row r="10" spans="1:16" ht="15">
      <c r="A10" s="12"/>
      <c r="B10" s="42">
        <v>515</v>
      </c>
      <c r="C10" s="19" t="s">
        <v>22</v>
      </c>
      <c r="D10" s="43">
        <v>299428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299428</v>
      </c>
      <c r="O10" s="44">
        <f t="shared" si="1"/>
        <v>47.39284583729028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36342</v>
      </c>
      <c r="L11" s="43">
        <v>0</v>
      </c>
      <c r="M11" s="43">
        <v>0</v>
      </c>
      <c r="N11" s="43">
        <f t="shared" si="2"/>
        <v>36342</v>
      </c>
      <c r="O11" s="44">
        <f t="shared" si="1"/>
        <v>5.752136752136752</v>
      </c>
      <c r="P11" s="9"/>
    </row>
    <row r="12" spans="1:16" ht="15">
      <c r="A12" s="12"/>
      <c r="B12" s="42">
        <v>519</v>
      </c>
      <c r="C12" s="19" t="s">
        <v>52</v>
      </c>
      <c r="D12" s="43">
        <v>554669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554669</v>
      </c>
      <c r="O12" s="44">
        <f t="shared" si="1"/>
        <v>87.79186451408674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6448464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5">SUM(D13:M13)</f>
        <v>6448464</v>
      </c>
      <c r="O13" s="41">
        <f t="shared" si="1"/>
        <v>1020.6495726495726</v>
      </c>
      <c r="P13" s="10"/>
    </row>
    <row r="14" spans="1:16" ht="15">
      <c r="A14" s="12"/>
      <c r="B14" s="42">
        <v>521</v>
      </c>
      <c r="C14" s="19" t="s">
        <v>26</v>
      </c>
      <c r="D14" s="43">
        <v>2823299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2823299</v>
      </c>
      <c r="O14" s="44">
        <f t="shared" si="1"/>
        <v>446.8659385881608</v>
      </c>
      <c r="P14" s="9"/>
    </row>
    <row r="15" spans="1:16" ht="15">
      <c r="A15" s="12"/>
      <c r="B15" s="42">
        <v>522</v>
      </c>
      <c r="C15" s="19" t="s">
        <v>27</v>
      </c>
      <c r="D15" s="43">
        <v>3071941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3071941</v>
      </c>
      <c r="O15" s="44">
        <f t="shared" si="1"/>
        <v>486.2204811649256</v>
      </c>
      <c r="P15" s="9"/>
    </row>
    <row r="16" spans="1:16" ht="15">
      <c r="A16" s="12"/>
      <c r="B16" s="42">
        <v>524</v>
      </c>
      <c r="C16" s="19" t="s">
        <v>28</v>
      </c>
      <c r="D16" s="43">
        <v>553224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553224</v>
      </c>
      <c r="O16" s="44">
        <f t="shared" si="1"/>
        <v>87.56315289648623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SUM(D18:D20)</f>
        <v>276087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3607700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3883787</v>
      </c>
      <c r="O17" s="41">
        <f t="shared" si="1"/>
        <v>614.7177904400127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2642012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2642012</v>
      </c>
      <c r="O18" s="44">
        <f t="shared" si="1"/>
        <v>418.1722063944286</v>
      </c>
      <c r="P18" s="9"/>
    </row>
    <row r="19" spans="1:16" ht="15">
      <c r="A19" s="12"/>
      <c r="B19" s="42">
        <v>538</v>
      </c>
      <c r="C19" s="19" t="s">
        <v>64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965688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965688</v>
      </c>
      <c r="O19" s="44">
        <f t="shared" si="1"/>
        <v>152.84710351377018</v>
      </c>
      <c r="P19" s="9"/>
    </row>
    <row r="20" spans="1:16" ht="15">
      <c r="A20" s="12"/>
      <c r="B20" s="42">
        <v>539</v>
      </c>
      <c r="C20" s="19" t="s">
        <v>31</v>
      </c>
      <c r="D20" s="43">
        <v>276087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276087</v>
      </c>
      <c r="O20" s="44">
        <f t="shared" si="1"/>
        <v>43.698480531813864</v>
      </c>
      <c r="P20" s="9"/>
    </row>
    <row r="21" spans="1:16" ht="15.75">
      <c r="A21" s="26" t="s">
        <v>32</v>
      </c>
      <c r="B21" s="27"/>
      <c r="C21" s="28"/>
      <c r="D21" s="29">
        <f aca="true" t="shared" si="6" ref="D21:M21">SUM(D22:D22)</f>
        <v>417721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417721</v>
      </c>
      <c r="O21" s="41">
        <f t="shared" si="1"/>
        <v>66.11601772712883</v>
      </c>
      <c r="P21" s="10"/>
    </row>
    <row r="22" spans="1:16" ht="15">
      <c r="A22" s="12"/>
      <c r="B22" s="42">
        <v>541</v>
      </c>
      <c r="C22" s="19" t="s">
        <v>53</v>
      </c>
      <c r="D22" s="43">
        <v>417721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417721</v>
      </c>
      <c r="O22" s="44">
        <f t="shared" si="1"/>
        <v>66.11601772712883</v>
      </c>
      <c r="P22" s="9"/>
    </row>
    <row r="23" spans="1:16" ht="15.75">
      <c r="A23" s="26" t="s">
        <v>34</v>
      </c>
      <c r="B23" s="27"/>
      <c r="C23" s="28"/>
      <c r="D23" s="29">
        <f aca="true" t="shared" si="7" ref="D23:M23">SUM(D24:D24)</f>
        <v>531877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531877</v>
      </c>
      <c r="O23" s="41">
        <f t="shared" si="1"/>
        <v>84.1843937955049</v>
      </c>
      <c r="P23" s="9"/>
    </row>
    <row r="24" spans="1:16" ht="15.75" thickBot="1">
      <c r="A24" s="12"/>
      <c r="B24" s="42">
        <v>572</v>
      </c>
      <c r="C24" s="19" t="s">
        <v>54</v>
      </c>
      <c r="D24" s="43">
        <v>531877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531877</v>
      </c>
      <c r="O24" s="44">
        <f t="shared" si="1"/>
        <v>84.1843937955049</v>
      </c>
      <c r="P24" s="9"/>
    </row>
    <row r="25" spans="1:119" ht="16.5" thickBot="1">
      <c r="A25" s="13" t="s">
        <v>10</v>
      </c>
      <c r="B25" s="21"/>
      <c r="C25" s="20"/>
      <c r="D25" s="14">
        <f>SUM(D5,D13,D17,D21,D23)</f>
        <v>10641182</v>
      </c>
      <c r="E25" s="14">
        <f aca="true" t="shared" si="8" ref="E25:M25">SUM(E5,E13,E17,E21,E23)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3607700</v>
      </c>
      <c r="J25" s="14">
        <f t="shared" si="8"/>
        <v>0</v>
      </c>
      <c r="K25" s="14">
        <f t="shared" si="8"/>
        <v>36342</v>
      </c>
      <c r="L25" s="14">
        <f t="shared" si="8"/>
        <v>0</v>
      </c>
      <c r="M25" s="14">
        <f t="shared" si="8"/>
        <v>0</v>
      </c>
      <c r="N25" s="14">
        <f t="shared" si="4"/>
        <v>14285224</v>
      </c>
      <c r="O25" s="35">
        <f t="shared" si="1"/>
        <v>2261.0357708135484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65</v>
      </c>
      <c r="M27" s="90"/>
      <c r="N27" s="90"/>
      <c r="O27" s="39">
        <v>6318</v>
      </c>
    </row>
    <row r="28" spans="1:15" ht="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5" ht="15.75" customHeight="1" thickBot="1">
      <c r="A29" s="94" t="s">
        <v>43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2705666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146428</v>
      </c>
      <c r="J5" s="24">
        <f t="shared" si="0"/>
        <v>0</v>
      </c>
      <c r="K5" s="24">
        <f t="shared" si="0"/>
        <v>28288</v>
      </c>
      <c r="L5" s="24">
        <f t="shared" si="0"/>
        <v>0</v>
      </c>
      <c r="M5" s="24">
        <f t="shared" si="0"/>
        <v>0</v>
      </c>
      <c r="N5" s="25">
        <f>SUM(D5:M5)</f>
        <v>2880382</v>
      </c>
      <c r="O5" s="30">
        <f aca="true" t="shared" si="1" ref="O5:O24">(N5/O$26)</f>
        <v>461.8957665169981</v>
      </c>
      <c r="P5" s="6"/>
    </row>
    <row r="6" spans="1:16" ht="15">
      <c r="A6" s="12"/>
      <c r="B6" s="42">
        <v>511</v>
      </c>
      <c r="C6" s="19" t="s">
        <v>19</v>
      </c>
      <c r="D6" s="43">
        <v>365239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365239</v>
      </c>
      <c r="O6" s="44">
        <f t="shared" si="1"/>
        <v>58.569435535599744</v>
      </c>
      <c r="P6" s="9"/>
    </row>
    <row r="7" spans="1:16" ht="15">
      <c r="A7" s="12"/>
      <c r="B7" s="42">
        <v>513</v>
      </c>
      <c r="C7" s="19" t="s">
        <v>20</v>
      </c>
      <c r="D7" s="43">
        <v>1295740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1295740</v>
      </c>
      <c r="O7" s="44">
        <f t="shared" si="1"/>
        <v>207.78383579217447</v>
      </c>
      <c r="P7" s="9"/>
    </row>
    <row r="8" spans="1:16" ht="15">
      <c r="A8" s="12"/>
      <c r="B8" s="42">
        <v>514</v>
      </c>
      <c r="C8" s="19" t="s">
        <v>21</v>
      </c>
      <c r="D8" s="43">
        <v>260371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260371</v>
      </c>
      <c r="O8" s="44">
        <f t="shared" si="1"/>
        <v>41.75288646568313</v>
      </c>
      <c r="P8" s="9"/>
    </row>
    <row r="9" spans="1:16" ht="15">
      <c r="A9" s="12"/>
      <c r="B9" s="42">
        <v>515</v>
      </c>
      <c r="C9" s="19" t="s">
        <v>22</v>
      </c>
      <c r="D9" s="43">
        <v>223286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223286</v>
      </c>
      <c r="O9" s="44">
        <f t="shared" si="1"/>
        <v>35.805965362411804</v>
      </c>
      <c r="P9" s="9"/>
    </row>
    <row r="10" spans="1:16" ht="15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146428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146428</v>
      </c>
      <c r="O10" s="44">
        <f t="shared" si="1"/>
        <v>23.481077613855035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28288</v>
      </c>
      <c r="L11" s="43">
        <v>0</v>
      </c>
      <c r="M11" s="43">
        <v>0</v>
      </c>
      <c r="N11" s="43">
        <f t="shared" si="2"/>
        <v>28288</v>
      </c>
      <c r="O11" s="44">
        <f t="shared" si="1"/>
        <v>4.536241180243746</v>
      </c>
      <c r="P11" s="9"/>
    </row>
    <row r="12" spans="1:16" ht="15">
      <c r="A12" s="12"/>
      <c r="B12" s="42">
        <v>519</v>
      </c>
      <c r="C12" s="19" t="s">
        <v>52</v>
      </c>
      <c r="D12" s="43">
        <v>561030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561030</v>
      </c>
      <c r="O12" s="44">
        <f t="shared" si="1"/>
        <v>89.96632456703014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6252710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6252710</v>
      </c>
      <c r="O13" s="41">
        <f t="shared" si="1"/>
        <v>1002.6796023091725</v>
      </c>
      <c r="P13" s="10"/>
    </row>
    <row r="14" spans="1:16" ht="15">
      <c r="A14" s="12"/>
      <c r="B14" s="42">
        <v>521</v>
      </c>
      <c r="C14" s="19" t="s">
        <v>26</v>
      </c>
      <c r="D14" s="43">
        <v>2721577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2721577</v>
      </c>
      <c r="O14" s="44">
        <f t="shared" si="1"/>
        <v>436.42992302758176</v>
      </c>
      <c r="P14" s="9"/>
    </row>
    <row r="15" spans="1:16" ht="15">
      <c r="A15" s="12"/>
      <c r="B15" s="42">
        <v>522</v>
      </c>
      <c r="C15" s="19" t="s">
        <v>27</v>
      </c>
      <c r="D15" s="43">
        <v>2926963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2926963</v>
      </c>
      <c r="O15" s="44">
        <f t="shared" si="1"/>
        <v>469.3654586273252</v>
      </c>
      <c r="P15" s="9"/>
    </row>
    <row r="16" spans="1:16" ht="15">
      <c r="A16" s="12"/>
      <c r="B16" s="42">
        <v>524</v>
      </c>
      <c r="C16" s="19" t="s">
        <v>28</v>
      </c>
      <c r="D16" s="43">
        <v>604170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604170</v>
      </c>
      <c r="O16" s="44">
        <f t="shared" si="1"/>
        <v>96.88422065426556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319545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3139156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3458701</v>
      </c>
      <c r="O17" s="41">
        <f t="shared" si="1"/>
        <v>554.6345413726748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3139156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3139156</v>
      </c>
      <c r="O18" s="44">
        <f t="shared" si="1"/>
        <v>503.3925593329057</v>
      </c>
      <c r="P18" s="9"/>
    </row>
    <row r="19" spans="1:16" ht="15">
      <c r="A19" s="12"/>
      <c r="B19" s="42">
        <v>539</v>
      </c>
      <c r="C19" s="19" t="s">
        <v>31</v>
      </c>
      <c r="D19" s="43">
        <v>319545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319545</v>
      </c>
      <c r="O19" s="44">
        <f t="shared" si="1"/>
        <v>51.241982039769084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373968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373968</v>
      </c>
      <c r="O20" s="41">
        <f t="shared" si="1"/>
        <v>59.969211032713275</v>
      </c>
      <c r="P20" s="10"/>
    </row>
    <row r="21" spans="1:16" ht="15">
      <c r="A21" s="12"/>
      <c r="B21" s="42">
        <v>541</v>
      </c>
      <c r="C21" s="19" t="s">
        <v>53</v>
      </c>
      <c r="D21" s="43">
        <v>373968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373968</v>
      </c>
      <c r="O21" s="44">
        <f t="shared" si="1"/>
        <v>59.969211032713275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538848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538848</v>
      </c>
      <c r="O22" s="41">
        <f t="shared" si="1"/>
        <v>86.40923669018602</v>
      </c>
      <c r="P22" s="9"/>
    </row>
    <row r="23" spans="1:16" ht="15.75" thickBot="1">
      <c r="A23" s="12"/>
      <c r="B23" s="42">
        <v>572</v>
      </c>
      <c r="C23" s="19" t="s">
        <v>54</v>
      </c>
      <c r="D23" s="43">
        <v>538848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538848</v>
      </c>
      <c r="O23" s="44">
        <f t="shared" si="1"/>
        <v>86.40923669018602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10190737</v>
      </c>
      <c r="E24" s="14">
        <f aca="true" t="shared" si="8" ref="E24:M24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3285584</v>
      </c>
      <c r="J24" s="14">
        <f t="shared" si="8"/>
        <v>0</v>
      </c>
      <c r="K24" s="14">
        <f t="shared" si="8"/>
        <v>28288</v>
      </c>
      <c r="L24" s="14">
        <f t="shared" si="8"/>
        <v>0</v>
      </c>
      <c r="M24" s="14">
        <f t="shared" si="8"/>
        <v>0</v>
      </c>
      <c r="N24" s="14">
        <f t="shared" si="4"/>
        <v>13504609</v>
      </c>
      <c r="O24" s="35">
        <f t="shared" si="1"/>
        <v>2165.588357921745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57</v>
      </c>
      <c r="M26" s="90"/>
      <c r="N26" s="90"/>
      <c r="O26" s="39">
        <v>6236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SUM(D6:D12)</f>
        <v>2380891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164110</v>
      </c>
      <c r="J5" s="56">
        <f t="shared" si="0"/>
        <v>0</v>
      </c>
      <c r="K5" s="56">
        <f t="shared" si="0"/>
        <v>29707</v>
      </c>
      <c r="L5" s="56">
        <f t="shared" si="0"/>
        <v>0</v>
      </c>
      <c r="M5" s="56">
        <f t="shared" si="0"/>
        <v>0</v>
      </c>
      <c r="N5" s="57">
        <f>SUM(D5:M5)</f>
        <v>2574708</v>
      </c>
      <c r="O5" s="58">
        <f aca="true" t="shared" si="1" ref="O5:O24">(N5/O$26)</f>
        <v>417.0242954324587</v>
      </c>
      <c r="P5" s="59"/>
    </row>
    <row r="6" spans="1:16" ht="15">
      <c r="A6" s="61"/>
      <c r="B6" s="62">
        <v>511</v>
      </c>
      <c r="C6" s="63" t="s">
        <v>19</v>
      </c>
      <c r="D6" s="64">
        <v>328872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328872</v>
      </c>
      <c r="O6" s="65">
        <f t="shared" si="1"/>
        <v>53.267249757045676</v>
      </c>
      <c r="P6" s="66"/>
    </row>
    <row r="7" spans="1:16" ht="15">
      <c r="A7" s="61"/>
      <c r="B7" s="62">
        <v>513</v>
      </c>
      <c r="C7" s="63" t="s">
        <v>20</v>
      </c>
      <c r="D7" s="64">
        <v>1226509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2">SUM(D7:M7)</f>
        <v>1226509</v>
      </c>
      <c r="O7" s="65">
        <f t="shared" si="1"/>
        <v>198.65711046323293</v>
      </c>
      <c r="P7" s="66"/>
    </row>
    <row r="8" spans="1:16" ht="15">
      <c r="A8" s="61"/>
      <c r="B8" s="62">
        <v>514</v>
      </c>
      <c r="C8" s="63" t="s">
        <v>21</v>
      </c>
      <c r="D8" s="64">
        <v>167929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167929</v>
      </c>
      <c r="O8" s="65">
        <f t="shared" si="1"/>
        <v>27.199384515711046</v>
      </c>
      <c r="P8" s="66"/>
    </row>
    <row r="9" spans="1:16" ht="15">
      <c r="A9" s="61"/>
      <c r="B9" s="62">
        <v>515</v>
      </c>
      <c r="C9" s="63" t="s">
        <v>22</v>
      </c>
      <c r="D9" s="64">
        <v>237442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237442</v>
      </c>
      <c r="O9" s="65">
        <f t="shared" si="1"/>
        <v>38.45837382572076</v>
      </c>
      <c r="P9" s="66"/>
    </row>
    <row r="10" spans="1:16" ht="15">
      <c r="A10" s="61"/>
      <c r="B10" s="62">
        <v>517</v>
      </c>
      <c r="C10" s="63" t="s">
        <v>23</v>
      </c>
      <c r="D10" s="64">
        <v>8505</v>
      </c>
      <c r="E10" s="64">
        <v>0</v>
      </c>
      <c r="F10" s="64">
        <v>0</v>
      </c>
      <c r="G10" s="64">
        <v>0</v>
      </c>
      <c r="H10" s="64">
        <v>0</v>
      </c>
      <c r="I10" s="64">
        <v>164110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172615</v>
      </c>
      <c r="O10" s="65">
        <f t="shared" si="1"/>
        <v>27.958373825720763</v>
      </c>
      <c r="P10" s="66"/>
    </row>
    <row r="11" spans="1:16" ht="15">
      <c r="A11" s="61"/>
      <c r="B11" s="62">
        <v>518</v>
      </c>
      <c r="C11" s="63" t="s">
        <v>41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29707</v>
      </c>
      <c r="L11" s="64">
        <v>0</v>
      </c>
      <c r="M11" s="64">
        <v>0</v>
      </c>
      <c r="N11" s="64">
        <f t="shared" si="2"/>
        <v>29707</v>
      </c>
      <c r="O11" s="65">
        <f t="shared" si="1"/>
        <v>4.81162941367023</v>
      </c>
      <c r="P11" s="66"/>
    </row>
    <row r="12" spans="1:16" ht="15">
      <c r="A12" s="61"/>
      <c r="B12" s="62">
        <v>519</v>
      </c>
      <c r="C12" s="63" t="s">
        <v>52</v>
      </c>
      <c r="D12" s="64">
        <v>411634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411634</v>
      </c>
      <c r="O12" s="65">
        <f t="shared" si="1"/>
        <v>66.67217363135731</v>
      </c>
      <c r="P12" s="66"/>
    </row>
    <row r="13" spans="1:16" ht="15.75">
      <c r="A13" s="67" t="s">
        <v>25</v>
      </c>
      <c r="B13" s="68"/>
      <c r="C13" s="69"/>
      <c r="D13" s="70">
        <f aca="true" t="shared" si="3" ref="D13:M13">SUM(D14:D16)</f>
        <v>6094065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aca="true" t="shared" si="4" ref="N13:N24">SUM(D13:M13)</f>
        <v>6094065</v>
      </c>
      <c r="O13" s="72">
        <f t="shared" si="1"/>
        <v>987.05296404276</v>
      </c>
      <c r="P13" s="73"/>
    </row>
    <row r="14" spans="1:16" ht="15">
      <c r="A14" s="61"/>
      <c r="B14" s="62">
        <v>521</v>
      </c>
      <c r="C14" s="63" t="s">
        <v>26</v>
      </c>
      <c r="D14" s="64">
        <v>2640646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2640646</v>
      </c>
      <c r="O14" s="65">
        <f t="shared" si="1"/>
        <v>427.7042436022028</v>
      </c>
      <c r="P14" s="66"/>
    </row>
    <row r="15" spans="1:16" ht="15">
      <c r="A15" s="61"/>
      <c r="B15" s="62">
        <v>522</v>
      </c>
      <c r="C15" s="63" t="s">
        <v>27</v>
      </c>
      <c r="D15" s="64">
        <v>2868516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2868516</v>
      </c>
      <c r="O15" s="65">
        <f t="shared" si="1"/>
        <v>464.61224489795916</v>
      </c>
      <c r="P15" s="66"/>
    </row>
    <row r="16" spans="1:16" ht="15">
      <c r="A16" s="61"/>
      <c r="B16" s="62">
        <v>524</v>
      </c>
      <c r="C16" s="63" t="s">
        <v>28</v>
      </c>
      <c r="D16" s="64">
        <v>584903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584903</v>
      </c>
      <c r="O16" s="65">
        <f t="shared" si="1"/>
        <v>94.73647554259799</v>
      </c>
      <c r="P16" s="66"/>
    </row>
    <row r="17" spans="1:16" ht="15.75">
      <c r="A17" s="67" t="s">
        <v>29</v>
      </c>
      <c r="B17" s="68"/>
      <c r="C17" s="69"/>
      <c r="D17" s="70">
        <f aca="true" t="shared" si="5" ref="D17:M17">SUM(D18:D19)</f>
        <v>347544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2920084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3267628</v>
      </c>
      <c r="O17" s="72">
        <f t="shared" si="1"/>
        <v>529.2562358276645</v>
      </c>
      <c r="P17" s="73"/>
    </row>
    <row r="18" spans="1:16" ht="15">
      <c r="A18" s="61"/>
      <c r="B18" s="62">
        <v>535</v>
      </c>
      <c r="C18" s="63" t="s">
        <v>30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2920084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2920084</v>
      </c>
      <c r="O18" s="65">
        <f t="shared" si="1"/>
        <v>472.96469063816005</v>
      </c>
      <c r="P18" s="66"/>
    </row>
    <row r="19" spans="1:16" ht="15">
      <c r="A19" s="61"/>
      <c r="B19" s="62">
        <v>539</v>
      </c>
      <c r="C19" s="63" t="s">
        <v>31</v>
      </c>
      <c r="D19" s="64">
        <v>347544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347544</v>
      </c>
      <c r="O19" s="65">
        <f t="shared" si="1"/>
        <v>56.291545189504376</v>
      </c>
      <c r="P19" s="66"/>
    </row>
    <row r="20" spans="1:16" ht="15.75">
      <c r="A20" s="67" t="s">
        <v>32</v>
      </c>
      <c r="B20" s="68"/>
      <c r="C20" s="69"/>
      <c r="D20" s="70">
        <f aca="true" t="shared" si="6" ref="D20:M20">SUM(D21:D21)</f>
        <v>315268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315268</v>
      </c>
      <c r="O20" s="72">
        <f t="shared" si="1"/>
        <v>51.063816002591516</v>
      </c>
      <c r="P20" s="73"/>
    </row>
    <row r="21" spans="1:16" ht="15">
      <c r="A21" s="61"/>
      <c r="B21" s="62">
        <v>541</v>
      </c>
      <c r="C21" s="63" t="s">
        <v>53</v>
      </c>
      <c r="D21" s="64">
        <v>315268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315268</v>
      </c>
      <c r="O21" s="65">
        <f t="shared" si="1"/>
        <v>51.063816002591516</v>
      </c>
      <c r="P21" s="66"/>
    </row>
    <row r="22" spans="1:16" ht="15.75">
      <c r="A22" s="67" t="s">
        <v>34</v>
      </c>
      <c r="B22" s="68"/>
      <c r="C22" s="69"/>
      <c r="D22" s="70">
        <f aca="true" t="shared" si="7" ref="D22:M22">SUM(D23:D23)</f>
        <v>482828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482828</v>
      </c>
      <c r="O22" s="72">
        <f t="shared" si="1"/>
        <v>78.20343375445417</v>
      </c>
      <c r="P22" s="66"/>
    </row>
    <row r="23" spans="1:16" ht="15.75" thickBot="1">
      <c r="A23" s="61"/>
      <c r="B23" s="62">
        <v>572</v>
      </c>
      <c r="C23" s="63" t="s">
        <v>54</v>
      </c>
      <c r="D23" s="64">
        <v>482828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482828</v>
      </c>
      <c r="O23" s="65">
        <f t="shared" si="1"/>
        <v>78.20343375445417</v>
      </c>
      <c r="P23" s="66"/>
    </row>
    <row r="24" spans="1:119" ht="16.5" thickBot="1">
      <c r="A24" s="74" t="s">
        <v>10</v>
      </c>
      <c r="B24" s="75"/>
      <c r="C24" s="76"/>
      <c r="D24" s="77">
        <f>SUM(D5,D13,D17,D20,D22)</f>
        <v>9620596</v>
      </c>
      <c r="E24" s="77">
        <f aca="true" t="shared" si="8" ref="E24:M24">SUM(E5,E13,E17,E20,E22)</f>
        <v>0</v>
      </c>
      <c r="F24" s="77">
        <f t="shared" si="8"/>
        <v>0</v>
      </c>
      <c r="G24" s="77">
        <f t="shared" si="8"/>
        <v>0</v>
      </c>
      <c r="H24" s="77">
        <f t="shared" si="8"/>
        <v>0</v>
      </c>
      <c r="I24" s="77">
        <f t="shared" si="8"/>
        <v>3084194</v>
      </c>
      <c r="J24" s="77">
        <f t="shared" si="8"/>
        <v>0</v>
      </c>
      <c r="K24" s="77">
        <f t="shared" si="8"/>
        <v>29707</v>
      </c>
      <c r="L24" s="77">
        <f t="shared" si="8"/>
        <v>0</v>
      </c>
      <c r="M24" s="77">
        <f t="shared" si="8"/>
        <v>0</v>
      </c>
      <c r="N24" s="77">
        <f t="shared" si="4"/>
        <v>12734497</v>
      </c>
      <c r="O24" s="78">
        <f t="shared" si="1"/>
        <v>2062.6007450599286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5" ht="15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5" ht="15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4" t="s">
        <v>55</v>
      </c>
      <c r="M26" s="114"/>
      <c r="N26" s="114"/>
      <c r="O26" s="88">
        <v>6174</v>
      </c>
    </row>
    <row r="27" spans="1:15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7"/>
    </row>
    <row r="28" spans="1:15" ht="15.75" customHeight="1" thickBot="1">
      <c r="A28" s="118" t="s">
        <v>43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2177832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181244</v>
      </c>
      <c r="J5" s="24">
        <f t="shared" si="0"/>
        <v>0</v>
      </c>
      <c r="K5" s="24">
        <f t="shared" si="0"/>
        <v>20472</v>
      </c>
      <c r="L5" s="24">
        <f t="shared" si="0"/>
        <v>0</v>
      </c>
      <c r="M5" s="24">
        <f t="shared" si="0"/>
        <v>0</v>
      </c>
      <c r="N5" s="25">
        <f>SUM(D5:M5)</f>
        <v>2379548</v>
      </c>
      <c r="O5" s="30">
        <f aca="true" t="shared" si="1" ref="O5:O24">(N5/O$26)</f>
        <v>383.7361715852282</v>
      </c>
      <c r="P5" s="6"/>
    </row>
    <row r="6" spans="1:16" ht="15">
      <c r="A6" s="12"/>
      <c r="B6" s="42">
        <v>511</v>
      </c>
      <c r="C6" s="19" t="s">
        <v>19</v>
      </c>
      <c r="D6" s="43">
        <v>366848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366848</v>
      </c>
      <c r="O6" s="44">
        <f t="shared" si="1"/>
        <v>59.15949040477342</v>
      </c>
      <c r="P6" s="9"/>
    </row>
    <row r="7" spans="1:16" ht="15">
      <c r="A7" s="12"/>
      <c r="B7" s="42">
        <v>513</v>
      </c>
      <c r="C7" s="19" t="s">
        <v>20</v>
      </c>
      <c r="D7" s="43">
        <v>1123522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1123522</v>
      </c>
      <c r="O7" s="44">
        <f t="shared" si="1"/>
        <v>181.184002580229</v>
      </c>
      <c r="P7" s="9"/>
    </row>
    <row r="8" spans="1:16" ht="15">
      <c r="A8" s="12"/>
      <c r="B8" s="42">
        <v>514</v>
      </c>
      <c r="C8" s="19" t="s">
        <v>21</v>
      </c>
      <c r="D8" s="43">
        <v>115917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115917</v>
      </c>
      <c r="O8" s="44">
        <f t="shared" si="1"/>
        <v>18.693275278180938</v>
      </c>
      <c r="P8" s="9"/>
    </row>
    <row r="9" spans="1:16" ht="15">
      <c r="A9" s="12"/>
      <c r="B9" s="42">
        <v>515</v>
      </c>
      <c r="C9" s="19" t="s">
        <v>22</v>
      </c>
      <c r="D9" s="43">
        <v>181025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181025</v>
      </c>
      <c r="O9" s="44">
        <f t="shared" si="1"/>
        <v>29.19287211740042</v>
      </c>
      <c r="P9" s="9"/>
    </row>
    <row r="10" spans="1:16" ht="15">
      <c r="A10" s="12"/>
      <c r="B10" s="42">
        <v>517</v>
      </c>
      <c r="C10" s="19" t="s">
        <v>23</v>
      </c>
      <c r="D10" s="43">
        <v>17222</v>
      </c>
      <c r="E10" s="43">
        <v>0</v>
      </c>
      <c r="F10" s="43">
        <v>0</v>
      </c>
      <c r="G10" s="43">
        <v>0</v>
      </c>
      <c r="H10" s="43">
        <v>0</v>
      </c>
      <c r="I10" s="43">
        <v>181244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198466</v>
      </c>
      <c r="O10" s="44">
        <f t="shared" si="1"/>
        <v>32.005482986615064</v>
      </c>
      <c r="P10" s="9"/>
    </row>
    <row r="11" spans="1:16" ht="15">
      <c r="A11" s="12"/>
      <c r="B11" s="42">
        <v>518</v>
      </c>
      <c r="C11" s="19" t="s">
        <v>41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20472</v>
      </c>
      <c r="L11" s="43">
        <v>0</v>
      </c>
      <c r="M11" s="43">
        <v>0</v>
      </c>
      <c r="N11" s="43">
        <f t="shared" si="2"/>
        <v>20472</v>
      </c>
      <c r="O11" s="44">
        <f t="shared" si="1"/>
        <v>3.301402999516207</v>
      </c>
      <c r="P11" s="9"/>
    </row>
    <row r="12" spans="1:16" ht="15">
      <c r="A12" s="12"/>
      <c r="B12" s="42">
        <v>519</v>
      </c>
      <c r="C12" s="19" t="s">
        <v>24</v>
      </c>
      <c r="D12" s="43">
        <v>373298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373298</v>
      </c>
      <c r="O12" s="44">
        <f t="shared" si="1"/>
        <v>60.19964521851314</v>
      </c>
      <c r="P12" s="9"/>
    </row>
    <row r="13" spans="1:16" ht="15.75">
      <c r="A13" s="26" t="s">
        <v>25</v>
      </c>
      <c r="B13" s="27"/>
      <c r="C13" s="28"/>
      <c r="D13" s="29">
        <f aca="true" t="shared" si="3" ref="D13:M13">SUM(D14:D16)</f>
        <v>5955066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4">SUM(D13:M13)</f>
        <v>5955066</v>
      </c>
      <c r="O13" s="41">
        <f t="shared" si="1"/>
        <v>960.3396226415094</v>
      </c>
      <c r="P13" s="10"/>
    </row>
    <row r="14" spans="1:16" ht="15">
      <c r="A14" s="12"/>
      <c r="B14" s="42">
        <v>521</v>
      </c>
      <c r="C14" s="19" t="s">
        <v>26</v>
      </c>
      <c r="D14" s="43">
        <v>2579905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2579905</v>
      </c>
      <c r="O14" s="44">
        <f t="shared" si="1"/>
        <v>416.046605386228</v>
      </c>
      <c r="P14" s="9"/>
    </row>
    <row r="15" spans="1:16" ht="15">
      <c r="A15" s="12"/>
      <c r="B15" s="42">
        <v>522</v>
      </c>
      <c r="C15" s="19" t="s">
        <v>27</v>
      </c>
      <c r="D15" s="43">
        <v>2775714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2775714</v>
      </c>
      <c r="O15" s="44">
        <f t="shared" si="1"/>
        <v>447.6236090953072</v>
      </c>
      <c r="P15" s="9"/>
    </row>
    <row r="16" spans="1:16" ht="15">
      <c r="A16" s="12"/>
      <c r="B16" s="42">
        <v>524</v>
      </c>
      <c r="C16" s="19" t="s">
        <v>28</v>
      </c>
      <c r="D16" s="43">
        <v>599447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599447</v>
      </c>
      <c r="O16" s="44">
        <f t="shared" si="1"/>
        <v>96.6694081599742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SUM(D18:D19)</f>
        <v>248192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2924460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3172652</v>
      </c>
      <c r="O17" s="41">
        <f t="shared" si="1"/>
        <v>511.6355426544106</v>
      </c>
      <c r="P17" s="10"/>
    </row>
    <row r="18" spans="1:16" ht="15">
      <c r="A18" s="12"/>
      <c r="B18" s="42">
        <v>535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2924460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2924460</v>
      </c>
      <c r="O18" s="44">
        <f t="shared" si="1"/>
        <v>471.611030478955</v>
      </c>
      <c r="P18" s="9"/>
    </row>
    <row r="19" spans="1:16" ht="15">
      <c r="A19" s="12"/>
      <c r="B19" s="42">
        <v>539</v>
      </c>
      <c r="C19" s="19" t="s">
        <v>31</v>
      </c>
      <c r="D19" s="43">
        <v>248192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248192</v>
      </c>
      <c r="O19" s="44">
        <f t="shared" si="1"/>
        <v>40.02451217545557</v>
      </c>
      <c r="P19" s="9"/>
    </row>
    <row r="20" spans="1:16" ht="15.75">
      <c r="A20" s="26" t="s">
        <v>32</v>
      </c>
      <c r="B20" s="27"/>
      <c r="C20" s="28"/>
      <c r="D20" s="29">
        <f aca="true" t="shared" si="6" ref="D20:M20">SUM(D21:D21)</f>
        <v>470530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470530</v>
      </c>
      <c r="O20" s="41">
        <f t="shared" si="1"/>
        <v>75.87969682309306</v>
      </c>
      <c r="P20" s="10"/>
    </row>
    <row r="21" spans="1:16" ht="15">
      <c r="A21" s="12"/>
      <c r="B21" s="42">
        <v>541</v>
      </c>
      <c r="C21" s="19" t="s">
        <v>33</v>
      </c>
      <c r="D21" s="43">
        <v>470530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470530</v>
      </c>
      <c r="O21" s="44">
        <f t="shared" si="1"/>
        <v>75.87969682309306</v>
      </c>
      <c r="P21" s="9"/>
    </row>
    <row r="22" spans="1:16" ht="15.75">
      <c r="A22" s="26" t="s">
        <v>34</v>
      </c>
      <c r="B22" s="27"/>
      <c r="C22" s="28"/>
      <c r="D22" s="29">
        <f aca="true" t="shared" si="7" ref="D22:M22">SUM(D23:D23)</f>
        <v>503501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503501</v>
      </c>
      <c r="O22" s="41">
        <f t="shared" si="1"/>
        <v>81.1967424608934</v>
      </c>
      <c r="P22" s="9"/>
    </row>
    <row r="23" spans="1:16" ht="15.75" thickBot="1">
      <c r="A23" s="12"/>
      <c r="B23" s="42">
        <v>572</v>
      </c>
      <c r="C23" s="19" t="s">
        <v>35</v>
      </c>
      <c r="D23" s="43">
        <v>503501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503501</v>
      </c>
      <c r="O23" s="44">
        <f t="shared" si="1"/>
        <v>81.1967424608934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9355121</v>
      </c>
      <c r="E24" s="14">
        <f aca="true" t="shared" si="8" ref="E24:M24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3105704</v>
      </c>
      <c r="J24" s="14">
        <f t="shared" si="8"/>
        <v>0</v>
      </c>
      <c r="K24" s="14">
        <f t="shared" si="8"/>
        <v>20472</v>
      </c>
      <c r="L24" s="14">
        <f t="shared" si="8"/>
        <v>0</v>
      </c>
      <c r="M24" s="14">
        <f t="shared" si="8"/>
        <v>0</v>
      </c>
      <c r="N24" s="14">
        <f t="shared" si="4"/>
        <v>12481297</v>
      </c>
      <c r="O24" s="35">
        <f t="shared" si="1"/>
        <v>2012.7877761651346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47</v>
      </c>
      <c r="M26" s="90"/>
      <c r="N26" s="90"/>
      <c r="O26" s="39">
        <v>6201</v>
      </c>
    </row>
    <row r="27" spans="1:15" ht="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5" ht="15.75" customHeight="1" thickBot="1">
      <c r="A28" s="94" t="s">
        <v>43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2022-12-13T19:33:08Z</cp:lastPrinted>
  <dcterms:created xsi:type="dcterms:W3CDTF">2000-08-31T21:26:31Z</dcterms:created>
  <dcterms:modified xsi:type="dcterms:W3CDTF">2022-12-13T19:33:11Z</dcterms:modified>
  <cp:category/>
  <cp:version/>
  <cp:contentType/>
  <cp:contentStatus/>
</cp:coreProperties>
</file>