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'2008'!$A$1:$O$35</definedName>
    <definedName name="_xlnm.Print_Area" localSheetId="12">'2009'!$A$1:$O$32</definedName>
    <definedName name="_xlnm.Print_Area" localSheetId="11">'2010'!$A$1:$O$35</definedName>
    <definedName name="_xlnm.Print_Area" localSheetId="10">'2011'!$A$1:$O$36</definedName>
    <definedName name="_xlnm.Print_Area" localSheetId="9">'2012'!$A$1:$O$33</definedName>
    <definedName name="_xlnm.Print_Area" localSheetId="8">'2013'!$A$1:$O$33</definedName>
    <definedName name="_xlnm.Print_Area" localSheetId="7">'2014'!$A$1:$O$37</definedName>
    <definedName name="_xlnm.Print_Area" localSheetId="6">'2015'!$A$1:$O$35</definedName>
    <definedName name="_xlnm.Print_Area" localSheetId="5">'2016'!$A$1:$O$39</definedName>
    <definedName name="_xlnm.Print_Area" localSheetId="4">'2017'!$A$1:$O$36</definedName>
    <definedName name="_xlnm.Print_Area" localSheetId="3">'2018'!$A$1:$O$35</definedName>
    <definedName name="_xlnm.Print_Area" localSheetId="2">'2019'!$A$1:$O$39</definedName>
    <definedName name="_xlnm.Print_Area" localSheetId="1">'2020'!$A$1:$O$37</definedName>
    <definedName name="_xlnm.Print_Area" localSheetId="0">'2021'!$A$1:$P$39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<sst xmlns="http://schemas.openxmlformats.org/spreadsheetml/2006/main" count="670" uniqueCount="119">
  <si>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</si>
  <si>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</si>
  <si>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</si>
  <si>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</si>
  <si>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</si>
  <si>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</si>
  <si>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</si>
  <si>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</si>
  <si>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</si>
  <si>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</si>
  <si>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</si>
  <si>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</si>
  <si>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</si>
  <si>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</si>
  <si>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</si>
  <si>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</si>
  <si>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</si>
  <si>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</si>
  <si>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</si>
  <si>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</si>
  <si>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</si>
  <si>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</si>
  <si>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</si>
  <si>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</si>
  <si>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</si>
  <si>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</si>
  <si>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</si>
  <si>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</si>
  <si>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</si>
  <si>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</si>
  <si>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</si>
  <si>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</si>
  <si>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</si>
  <si>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</si>
  <si>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</si>
  <si>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</si>
  <si>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</si>
  <si>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</si>
  <si>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</si>
  <si>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</si>
  <si>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</si>
  <si>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</si>
  <si>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Paxton Revenues Reported by Account Code and Fund Type</t>
  </si>
  <si>
    <t>Local Fiscal Year Ended September 30, 2010</t>
  </si>
  <si>
    <t>Other General Taxes</t>
  </si>
  <si>
    <t>State Shared Revenues - General Gov't - Mobile Home License Tax</t>
  </si>
  <si>
    <t>State Shared Revenues - General Gov't - Other General Government</t>
  </si>
  <si>
    <t>State Shared Revenues - Physical Environment - Sewer / Wastewater</t>
  </si>
  <si>
    <t>Judgments, Fines, and Forfeits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</si>
  <si>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</si>
  <si>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</si>
  <si>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</si>
  <si>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</si>
  <si>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Traffic Court</t>
  </si>
  <si>
    <t>Judgments and Fines - Intergovernmental Radio Communication Program</t>
  </si>
  <si>
    <t>Interest and Other Earnings - Gain or Loss on Sale of Investments</t>
  </si>
  <si>
    <t>Proprietary Non-Operating Sources - State Grants and Donations</t>
  </si>
  <si>
    <t>2011 Municipal Population:</t>
  </si>
  <si>
    <t>Local Fiscal Year Ended September 30, 2012</t>
  </si>
  <si>
    <t>Utility Service Tax - Propane</t>
  </si>
  <si>
    <t>Impact Fees - Commercial - Other</t>
  </si>
  <si>
    <t>Licenses</t>
  </si>
  <si>
    <t>State Fines and Forfeits</t>
  </si>
  <si>
    <t>2012 Municipal Population:</t>
  </si>
  <si>
    <t>Local Fiscal Year Ended September 30, 2013</t>
  </si>
  <si>
    <t>Communications Services Taxes (Chapter 202, F.S.)</t>
  </si>
  <si>
    <t>State Shared Revenues - General Government - Local Government Half-Cent Sales Tax</t>
  </si>
  <si>
    <t>Court-Ordered Judgments and Fines - Intergovernmental Radio Communication Program</t>
  </si>
  <si>
    <t>2013 Municipal Population:</t>
  </si>
  <si>
    <t>Local Fiscal Year Ended September 30, 2008</t>
  </si>
  <si>
    <t>Utility Service Tax - Telecommunications</t>
  </si>
  <si>
    <t>Utility Service Tax - Other</t>
  </si>
  <si>
    <t>Permits and Franchise Fees</t>
  </si>
  <si>
    <t>Other Permits and Fees</t>
  </si>
  <si>
    <t>Federal Grant - Culture / Recreation</t>
  </si>
  <si>
    <t>2008 Municipal Population:</t>
  </si>
  <si>
    <t>Local Fiscal Year Ended September 30, 2014</t>
  </si>
  <si>
    <t>State Shared Revenues - General Government - Revenue Sharing Proceeds</t>
  </si>
  <si>
    <t>State Shared Revenues - General Government - Alcoholic Beverage License Tax</t>
  </si>
  <si>
    <t>State Shared Revenues - General Government - Other General Government</t>
  </si>
  <si>
    <t>Physical Environment - Garbage / Solid Waste</t>
  </si>
  <si>
    <t>Court-Ordered Judgments and Fines - Other Court-Ordered</t>
  </si>
  <si>
    <t>2014 Municipal Population:</t>
  </si>
  <si>
    <t>Local Fiscal Year Ended September 30, 2015</t>
  </si>
  <si>
    <t>Federal Grant - General Government</t>
  </si>
  <si>
    <t>State Shared Revenues - Physical Environment - Garbage / Solid Waste</t>
  </si>
  <si>
    <t>Physical Environment - Electric Utility</t>
  </si>
  <si>
    <t>Proprietary Non-Operating - Federal Grants and Donations</t>
  </si>
  <si>
    <t>2015 Municipal Population:</t>
  </si>
  <si>
    <t>Local Fiscal Year Ended September 30, 2016</t>
  </si>
  <si>
    <t>Franchise Fee - Cable Television</t>
  </si>
  <si>
    <t>2016 Municipal Population:</t>
  </si>
  <si>
    <t>Local Fiscal Year Ended September 30, 2017</t>
  </si>
  <si>
    <t>Other Miscellaneous Revenues - Deferred Compensation Contributions</t>
  </si>
  <si>
    <t>2017 Municipal Population:</t>
  </si>
  <si>
    <t>Local Fiscal Year Ended September 30, 2018</t>
  </si>
  <si>
    <t>Transportation - Other Transportation Charges</t>
  </si>
  <si>
    <t>Proceeds of General Capital Asset Dispositions - Sales</t>
  </si>
  <si>
    <t>2018 Municipal Population:</t>
  </si>
  <si>
    <t>Local Fiscal Year Ended September 30, 2019</t>
  </si>
  <si>
    <t>Sales - Sale of Surplus Materials and Scrap</t>
  </si>
  <si>
    <t>Contributions and Donations from Private Sources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</si>
  <si>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</si>
  <si>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</si>
  <si>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</si>
  <si>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</si>
  <si>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</si>
  <si>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</si>
  <si>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</si>
  <si>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</si>
  <si>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Communications Services Taxes</t>
  </si>
  <si>
    <t>Impact Fees - Residential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</si>
  <si>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</si>
  <si>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</si>
  <si>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</si>
  <si>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Human Services</t>
  </si>
  <si>
    <t>Court-Ordered Judgments and Fines - Other</t>
  </si>
  <si>
    <t>Proprietary Non-Operating Sources - Federal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</si>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</sst>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4"/>
      <c r="O3" s="35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107</v>
      </c>
      <c r="N4" s="33" t="s">
        <v>7</v>
      </c>
      <c r="O4" s="33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109</v>
      </c>
      <c r="B5" s="24"/>
      <c r="C5" s="24"/>
      <c r="D5" s="25">
        <f>SUM(D6:D8)</f>
        <v>24156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24156</v>
      </c>
      <c r="P5" s="31">
        <f>(O5/P$37)</f>
        <v>43.44604316546763</v>
      </c>
      <c r="Q5" s="6"/>
    </row>
    <row r="6" spans="1:17" ht="15">
      <c r="A6" s="12"/>
      <c r="B6" s="23">
        <v>314.1</v>
      </c>
      <c r="C6" s="19" t="s">
        <v>9</v>
      </c>
      <c r="D6" s="46">
        <v>17446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17446</v>
      </c>
      <c r="P6" s="47">
        <f>(O6/P$37)</f>
        <v>31.37769784172662</v>
      </c>
      <c r="Q6" s="9"/>
    </row>
    <row r="7" spans="1:17" ht="15">
      <c r="A7" s="12"/>
      <c r="B7" s="23">
        <v>314.8</v>
      </c>
      <c r="C7" s="19" t="s">
        <v>59</v>
      </c>
      <c r="D7" s="46">
        <v>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98</v>
      </c>
      <c r="P7" s="47">
        <f>(O7/P$37)</f>
        <v>0.17625899280575538</v>
      </c>
      <c r="Q7" s="9"/>
    </row>
    <row r="8" spans="1:17" ht="15">
      <c r="A8" s="12"/>
      <c r="B8" s="23">
        <v>315.2</v>
      </c>
      <c r="C8" s="19" t="s">
        <v>110</v>
      </c>
      <c r="D8" s="46">
        <v>6612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6612</v>
      </c>
      <c r="P8" s="47">
        <f>(O8/P$37)</f>
        <v>11.892086330935252</v>
      </c>
      <c r="Q8" s="9"/>
    </row>
    <row r="9" spans="1:17" ht="15.75">
      <c r="A9" s="27" t="s">
        <v>11</v>
      </c>
      <c r="B9" s="28"/>
      <c r="C9" s="29"/>
      <c r="D9" s="30">
        <f>SUM(D10:D12)</f>
        <v>25141</v>
      </c>
      <c r="E9" s="30">
        <f>SUM(E10:E12)</f>
        <v>0</v>
      </c>
      <c r="F9" s="30">
        <f>SUM(F10:F12)</f>
        <v>0</v>
      </c>
      <c r="G9" s="30">
        <f>SUM(G10:G12)</f>
        <v>0</v>
      </c>
      <c r="H9" s="30">
        <f>SUM(H10:H12)</f>
        <v>0</v>
      </c>
      <c r="I9" s="30">
        <f>SUM(I10:I12)</f>
        <v>2400</v>
      </c>
      <c r="J9" s="30">
        <f>SUM(J10:J12)</f>
        <v>0</v>
      </c>
      <c r="K9" s="30">
        <f>SUM(K10:K12)</f>
        <v>0</v>
      </c>
      <c r="L9" s="30">
        <f>SUM(L10:L12)</f>
        <v>0</v>
      </c>
      <c r="M9" s="30">
        <f>SUM(M10:M12)</f>
        <v>0</v>
      </c>
      <c r="N9" s="30">
        <f>SUM(N10:N12)</f>
        <v>0</v>
      </c>
      <c r="O9" s="41">
        <f>SUM(D9:N9)</f>
        <v>27541</v>
      </c>
      <c r="P9" s="42">
        <f>(O9/P$37)</f>
        <v>49.53417266187051</v>
      </c>
      <c r="Q9" s="10"/>
    </row>
    <row r="10" spans="1:17" ht="15">
      <c r="A10" s="12"/>
      <c r="B10" s="23">
        <v>323.1</v>
      </c>
      <c r="C10" s="19" t="s">
        <v>12</v>
      </c>
      <c r="D10" s="46">
        <v>23516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23516</v>
      </c>
      <c r="P10" s="47">
        <f>(O10/P$37)</f>
        <v>42.29496402877698</v>
      </c>
      <c r="Q10" s="9"/>
    </row>
    <row r="11" spans="1:17" ht="15">
      <c r="A11" s="12"/>
      <c r="B11" s="23">
        <v>323.7</v>
      </c>
      <c r="C11" s="19" t="s">
        <v>13</v>
      </c>
      <c r="D11" s="46">
        <v>1625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1625</v>
      </c>
      <c r="P11" s="47">
        <f>(O11/P$37)</f>
        <v>2.922661870503597</v>
      </c>
      <c r="Q11" s="9"/>
    </row>
    <row r="12" spans="1:17" ht="15">
      <c r="A12" s="12"/>
      <c r="B12" s="23">
        <v>324.91</v>
      </c>
      <c r="C12" s="19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2400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2400</v>
      </c>
      <c r="P12" s="47">
        <f>(O12/P$37)</f>
        <v>4.316546762589928</v>
      </c>
      <c r="Q12" s="9"/>
    </row>
    <row r="13" spans="1:17" ht="15.75">
      <c r="A13" s="27" t="s">
        <v>112</v>
      </c>
      <c r="B13" s="28"/>
      <c r="C13" s="29"/>
      <c r="D13" s="30">
        <f>SUM(D14:D18)</f>
        <v>556209</v>
      </c>
      <c r="E13" s="30">
        <f>SUM(E14:E18)</f>
        <v>0</v>
      </c>
      <c r="F13" s="30">
        <f>SUM(F14:F18)</f>
        <v>0</v>
      </c>
      <c r="G13" s="30">
        <f>SUM(G14:G18)</f>
        <v>0</v>
      </c>
      <c r="H13" s="30">
        <f>SUM(H14:H18)</f>
        <v>0</v>
      </c>
      <c r="I13" s="30">
        <f>SUM(I14:I18)</f>
        <v>0</v>
      </c>
      <c r="J13" s="30">
        <f>SUM(J14:J18)</f>
        <v>0</v>
      </c>
      <c r="K13" s="30">
        <f>SUM(K14:K18)</f>
        <v>0</v>
      </c>
      <c r="L13" s="30">
        <f>SUM(L14:L18)</f>
        <v>0</v>
      </c>
      <c r="M13" s="30">
        <f>SUM(M14:M18)</f>
        <v>0</v>
      </c>
      <c r="N13" s="30">
        <f>SUM(N14:N18)</f>
        <v>0</v>
      </c>
      <c r="O13" s="41">
        <f>SUM(D13:N13)</f>
        <v>556209</v>
      </c>
      <c r="P13" s="42">
        <f>(O13/P$37)</f>
        <v>1000.3758992805756</v>
      </c>
      <c r="Q13" s="10"/>
    </row>
    <row r="14" spans="1:17" ht="15">
      <c r="A14" s="12"/>
      <c r="B14" s="23">
        <v>335.125</v>
      </c>
      <c r="C14" s="19" t="s">
        <v>113</v>
      </c>
      <c r="D14" s="46">
        <v>306192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306192</v>
      </c>
      <c r="P14" s="47">
        <f>(O14/P$37)</f>
        <v>550.705035971223</v>
      </c>
      <c r="Q14" s="9"/>
    </row>
    <row r="15" spans="1:17" ht="15">
      <c r="A15" s="12"/>
      <c r="B15" s="23">
        <v>335.15</v>
      </c>
      <c r="C15" s="19" t="s">
        <v>78</v>
      </c>
      <c r="D15" s="46">
        <v>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70</v>
      </c>
      <c r="P15" s="47">
        <f>(O15/P$37)</f>
        <v>0.12589928057553956</v>
      </c>
      <c r="Q15" s="9"/>
    </row>
    <row r="16" spans="1:17" ht="15">
      <c r="A16" s="12"/>
      <c r="B16" s="23">
        <v>335.18</v>
      </c>
      <c r="C16" s="19" t="s">
        <v>114</v>
      </c>
      <c r="D16" s="46">
        <v>159455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159455</v>
      </c>
      <c r="P16" s="47">
        <f>(O16/P$37)</f>
        <v>286.78956834532374</v>
      </c>
      <c r="Q16" s="9"/>
    </row>
    <row r="17" spans="1:17" ht="15">
      <c r="A17" s="12"/>
      <c r="B17" s="23">
        <v>335.9</v>
      </c>
      <c r="C17" s="19" t="s">
        <v>18</v>
      </c>
      <c r="D17" s="46">
        <v>52984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52984</v>
      </c>
      <c r="P17" s="47">
        <f>(O17/P$37)</f>
        <v>95.29496402877697</v>
      </c>
      <c r="Q17" s="9"/>
    </row>
    <row r="18" spans="1:17" ht="15">
      <c r="A18" s="12"/>
      <c r="B18" s="23">
        <v>337.6</v>
      </c>
      <c r="C18" s="19" t="s">
        <v>115</v>
      </c>
      <c r="D18" s="46">
        <v>37508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37508</v>
      </c>
      <c r="P18" s="47">
        <f>(O18/P$37)</f>
        <v>67.46043165467626</v>
      </c>
      <c r="Q18" s="9"/>
    </row>
    <row r="19" spans="1:17" ht="15.75">
      <c r="A19" s="27" t="s">
        <v>23</v>
      </c>
      <c r="B19" s="28"/>
      <c r="C19" s="29"/>
      <c r="D19" s="30">
        <f>SUM(D20:D23)</f>
        <v>132250</v>
      </c>
      <c r="E19" s="30">
        <f>SUM(E20:E23)</f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459914</v>
      </c>
      <c r="J19" s="30">
        <f>SUM(J20:J23)</f>
        <v>0</v>
      </c>
      <c r="K19" s="30">
        <f>SUM(K20:K23)</f>
        <v>0</v>
      </c>
      <c r="L19" s="30">
        <f>SUM(L20:L23)</f>
        <v>0</v>
      </c>
      <c r="M19" s="30">
        <f>SUM(M20:M23)</f>
        <v>0</v>
      </c>
      <c r="N19" s="30">
        <f>SUM(N20:N23)</f>
        <v>0</v>
      </c>
      <c r="O19" s="30">
        <f>SUM(D19:N19)</f>
        <v>592164</v>
      </c>
      <c r="P19" s="42">
        <f>(O19/P$37)</f>
        <v>1065.0431654676258</v>
      </c>
      <c r="Q19" s="10"/>
    </row>
    <row r="20" spans="1:17" ht="15">
      <c r="A20" s="12"/>
      <c r="B20" s="23">
        <v>343.3</v>
      </c>
      <c r="C20" s="19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328839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328839</v>
      </c>
      <c r="P20" s="47">
        <f>(O20/P$37)</f>
        <v>591.4370503597122</v>
      </c>
      <c r="Q20" s="9"/>
    </row>
    <row r="21" spans="1:17" ht="15">
      <c r="A21" s="12"/>
      <c r="B21" s="23">
        <v>343.4</v>
      </c>
      <c r="C21" s="19" t="s">
        <v>80</v>
      </c>
      <c r="D21" s="46">
        <v>110711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110711</v>
      </c>
      <c r="P21" s="47">
        <f>(O21/P$37)</f>
        <v>199.1205035971223</v>
      </c>
      <c r="Q21" s="9"/>
    </row>
    <row r="22" spans="1:17" ht="15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131075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131075</v>
      </c>
      <c r="P22" s="47">
        <f>(O22/P$37)</f>
        <v>235.74640287769785</v>
      </c>
      <c r="Q22" s="9"/>
    </row>
    <row r="23" spans="1:17" ht="15">
      <c r="A23" s="12"/>
      <c r="B23" s="23">
        <v>344.9</v>
      </c>
      <c r="C23" s="19" t="s">
        <v>96</v>
      </c>
      <c r="D23" s="46">
        <v>21539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21539</v>
      </c>
      <c r="P23" s="47">
        <f>(O23/P$37)</f>
        <v>38.739208633093526</v>
      </c>
      <c r="Q23" s="9"/>
    </row>
    <row r="24" spans="1:17" ht="15.75">
      <c r="A24" s="27" t="s">
        <v>48</v>
      </c>
      <c r="B24" s="28"/>
      <c r="C24" s="29"/>
      <c r="D24" s="30">
        <f>SUM(D25:D26)</f>
        <v>1771</v>
      </c>
      <c r="E24" s="30">
        <f>SUM(E25:E26)</f>
        <v>0</v>
      </c>
      <c r="F24" s="30">
        <f>SUM(F25:F26)</f>
        <v>0</v>
      </c>
      <c r="G24" s="30">
        <f>SUM(G25:G26)</f>
        <v>0</v>
      </c>
      <c r="H24" s="30">
        <f>SUM(H25:H26)</f>
        <v>0</v>
      </c>
      <c r="I24" s="30">
        <f>SUM(I25:I26)</f>
        <v>0</v>
      </c>
      <c r="J24" s="30">
        <f>SUM(J25:J26)</f>
        <v>0</v>
      </c>
      <c r="K24" s="30">
        <f>SUM(K25:K26)</f>
        <v>0</v>
      </c>
      <c r="L24" s="30">
        <f>SUM(L25:L26)</f>
        <v>0</v>
      </c>
      <c r="M24" s="30">
        <f>SUM(M25:M26)</f>
        <v>0</v>
      </c>
      <c r="N24" s="30">
        <f>SUM(N25:N26)</f>
        <v>0</v>
      </c>
      <c r="O24" s="30">
        <f>SUM(D24:N24)</f>
        <v>1771</v>
      </c>
      <c r="P24" s="42">
        <f>(O24/P$37)</f>
        <v>3.185251798561151</v>
      </c>
      <c r="Q24" s="10"/>
    </row>
    <row r="25" spans="1:17" ht="15">
      <c r="A25" s="43"/>
      <c r="B25" s="44">
        <v>351.7</v>
      </c>
      <c r="C25" s="45" t="s">
        <v>67</v>
      </c>
      <c r="D25" s="46">
        <v>1639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1639</v>
      </c>
      <c r="P25" s="47">
        <f>(O25/P$37)</f>
        <v>2.947841726618705</v>
      </c>
      <c r="Q25" s="9"/>
    </row>
    <row r="26" spans="1:17" ht="15">
      <c r="A26" s="43"/>
      <c r="B26" s="44">
        <v>351.9</v>
      </c>
      <c r="C26" s="45" t="s">
        <v>116</v>
      </c>
      <c r="D26" s="46">
        <v>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132</v>
      </c>
      <c r="P26" s="47">
        <f>(O26/P$37)</f>
        <v>0.23741007194244604</v>
      </c>
      <c r="Q26" s="9"/>
    </row>
    <row r="27" spans="1:17" ht="15.75">
      <c r="A27" s="27" t="s">
        <v>1</v>
      </c>
      <c r="B27" s="28"/>
      <c r="C27" s="29"/>
      <c r="D27" s="30">
        <f>SUM(D28:D31)</f>
        <v>22091</v>
      </c>
      <c r="E27" s="30">
        <f>SUM(E28:E31)</f>
        <v>0</v>
      </c>
      <c r="F27" s="30">
        <f>SUM(F28:F31)</f>
        <v>0</v>
      </c>
      <c r="G27" s="30">
        <f>SUM(G28:G31)</f>
        <v>0</v>
      </c>
      <c r="H27" s="30">
        <f>SUM(H28:H31)</f>
        <v>0</v>
      </c>
      <c r="I27" s="30">
        <f>SUM(I28:I31)</f>
        <v>25254</v>
      </c>
      <c r="J27" s="30">
        <f>SUM(J28:J31)</f>
        <v>0</v>
      </c>
      <c r="K27" s="30">
        <f>SUM(K28:K31)</f>
        <v>0</v>
      </c>
      <c r="L27" s="30">
        <f>SUM(L28:L31)</f>
        <v>0</v>
      </c>
      <c r="M27" s="30">
        <f>SUM(M28:M31)</f>
        <v>0</v>
      </c>
      <c r="N27" s="30">
        <f>SUM(N28:N31)</f>
        <v>0</v>
      </c>
      <c r="O27" s="30">
        <f>SUM(D27:N27)</f>
        <v>47345</v>
      </c>
      <c r="P27" s="42">
        <f>(O27/P$37)</f>
        <v>85.15287769784173</v>
      </c>
      <c r="Q27" s="10"/>
    </row>
    <row r="28" spans="1:17" ht="15">
      <c r="A28" s="12"/>
      <c r="B28" s="23">
        <v>361.1</v>
      </c>
      <c r="C28" s="19" t="s">
        <v>30</v>
      </c>
      <c r="D28" s="46">
        <v>193</v>
      </c>
      <c r="E28" s="46">
        <v>0</v>
      </c>
      <c r="F28" s="46">
        <v>0</v>
      </c>
      <c r="G28" s="46">
        <v>0</v>
      </c>
      <c r="H28" s="46">
        <v>0</v>
      </c>
      <c r="I28" s="46">
        <v>117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310</v>
      </c>
      <c r="P28" s="47">
        <f>(O28/P$37)</f>
        <v>0.5575539568345323</v>
      </c>
      <c r="Q28" s="9"/>
    </row>
    <row r="29" spans="1:17" ht="15">
      <c r="A29" s="12"/>
      <c r="B29" s="23">
        <v>362</v>
      </c>
      <c r="C29" s="19" t="s">
        <v>31</v>
      </c>
      <c r="D29" s="46">
        <v>7525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7525</v>
      </c>
      <c r="P29" s="47">
        <f>(O29/P$37)</f>
        <v>13.534172661870503</v>
      </c>
      <c r="Q29" s="9"/>
    </row>
    <row r="30" spans="1:17" ht="15">
      <c r="A30" s="12"/>
      <c r="B30" s="23">
        <v>367</v>
      </c>
      <c r="C30" s="19" t="s">
        <v>61</v>
      </c>
      <c r="D30" s="46">
        <v>1102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1102</v>
      </c>
      <c r="P30" s="47">
        <f>(O30/P$37)</f>
        <v>1.9820143884892085</v>
      </c>
      <c r="Q30" s="9"/>
    </row>
    <row r="31" spans="1:17" ht="15">
      <c r="A31" s="12"/>
      <c r="B31" s="23">
        <v>369.9</v>
      </c>
      <c r="C31" s="19" t="s">
        <v>32</v>
      </c>
      <c r="D31" s="46">
        <v>13271</v>
      </c>
      <c r="E31" s="46">
        <v>0</v>
      </c>
      <c r="F31" s="46">
        <v>0</v>
      </c>
      <c r="G31" s="46">
        <v>0</v>
      </c>
      <c r="H31" s="46">
        <v>0</v>
      </c>
      <c r="I31" s="46">
        <v>25137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38408</v>
      </c>
      <c r="P31" s="47">
        <f>(O31/P$37)</f>
        <v>69.07913669064749</v>
      </c>
      <c r="Q31" s="9"/>
    </row>
    <row r="32" spans="1:17" ht="15.75">
      <c r="A32" s="27" t="s">
        <v>24</v>
      </c>
      <c r="B32" s="28"/>
      <c r="C32" s="29"/>
      <c r="D32" s="30">
        <f>SUM(D33:D34)</f>
        <v>0</v>
      </c>
      <c r="E32" s="30">
        <f>SUM(E33:E34)</f>
        <v>0</v>
      </c>
      <c r="F32" s="30">
        <f>SUM(F33:F34)</f>
        <v>0</v>
      </c>
      <c r="G32" s="30">
        <f>SUM(G33:G34)</f>
        <v>0</v>
      </c>
      <c r="H32" s="30">
        <f>SUM(H33:H34)</f>
        <v>0</v>
      </c>
      <c r="I32" s="30">
        <f>SUM(I33:I34)</f>
        <v>281763</v>
      </c>
      <c r="J32" s="30">
        <f>SUM(J33:J34)</f>
        <v>0</v>
      </c>
      <c r="K32" s="30">
        <f>SUM(K33:K34)</f>
        <v>0</v>
      </c>
      <c r="L32" s="30">
        <f>SUM(L33:L34)</f>
        <v>0</v>
      </c>
      <c r="M32" s="30">
        <f>SUM(M33:M34)</f>
        <v>0</v>
      </c>
      <c r="N32" s="30">
        <f>SUM(N33:N34)</f>
        <v>0</v>
      </c>
      <c r="O32" s="30">
        <f>SUM(D32:N32)</f>
        <v>281763</v>
      </c>
      <c r="P32" s="42">
        <f>(O32/P$37)</f>
        <v>506.76798561151077</v>
      </c>
      <c r="Q32" s="9"/>
    </row>
    <row r="33" spans="1:17" ht="15">
      <c r="A33" s="12"/>
      <c r="B33" s="23">
        <v>381</v>
      </c>
      <c r="C33" s="19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6911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6911</v>
      </c>
      <c r="P33" s="47">
        <f>(O33/P$37)</f>
        <v>12.429856115107913</v>
      </c>
      <c r="Q33" s="9"/>
    </row>
    <row r="34" spans="1:17" ht="15.75" thickBot="1">
      <c r="A34" s="12"/>
      <c r="B34" s="23">
        <v>389.2</v>
      </c>
      <c r="C34" s="19" t="s">
        <v>117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274852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274852</v>
      </c>
      <c r="P34" s="47">
        <f>(O34/P$37)</f>
        <v>494.33812949640287</v>
      </c>
      <c r="Q34" s="9"/>
    </row>
    <row r="35" spans="1:120" ht="16.5" thickBot="1">
      <c r="A35" s="13" t="s">
        <v>28</v>
      </c>
      <c r="B35" s="21"/>
      <c r="C35" s="20"/>
      <c r="D35" s="14">
        <f>SUM(D5,D9,D13,D19,D24,D27,D32)</f>
        <v>761618</v>
      </c>
      <c r="E35" s="14">
        <f>SUM(E5,E9,E13,E19,E24,E27,E32)</f>
        <v>0</v>
      </c>
      <c r="F35" s="14">
        <f>SUM(F5,F9,F13,F19,F24,F27,F32)</f>
        <v>0</v>
      </c>
      <c r="G35" s="14">
        <f>SUM(G5,G9,G13,G19,G24,G27,G32)</f>
        <v>0</v>
      </c>
      <c r="H35" s="14">
        <f>SUM(H5,H9,H13,H19,H24,H27,H32)</f>
        <v>0</v>
      </c>
      <c r="I35" s="14">
        <f>SUM(I5,I9,I13,I19,I24,I27,I32)</f>
        <v>769331</v>
      </c>
      <c r="J35" s="14">
        <f>SUM(J5,J9,J13,J19,J24,J27,J32)</f>
        <v>0</v>
      </c>
      <c r="K35" s="14">
        <f>SUM(K5,K9,K13,K19,K24,K27,K32)</f>
        <v>0</v>
      </c>
      <c r="L35" s="14">
        <f>SUM(L5,L9,L13,L19,L24,L27,L32)</f>
        <v>0</v>
      </c>
      <c r="M35" s="14">
        <f>SUM(M5,M9,M13,M19,M24,M27,M32)</f>
        <v>0</v>
      </c>
      <c r="N35" s="14">
        <f>SUM(N5,N9,N13,N19,N24,N27,N32)</f>
        <v>0</v>
      </c>
      <c r="O35" s="14">
        <f>SUM(D35:N35)</f>
        <v>1530949</v>
      </c>
      <c r="P35" s="36">
        <f>(O35/P$37)</f>
        <v>2753.505395683453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6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8" t="s">
        <v>118</v>
      </c>
      <c r="N37" s="48"/>
      <c r="O37" s="48"/>
      <c r="P37" s="40">
        <v>556</v>
      </c>
    </row>
    <row r="38" spans="1:16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187953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187953</v>
      </c>
      <c r="O5" s="31">
        <f aca="true" t="shared" si="2" ref="O5:O29">(N5/O$31)</f>
        <v>293.6765625</v>
      </c>
      <c r="P5" s="6"/>
    </row>
    <row r="6" spans="1:16" ht="15">
      <c r="A6" s="12"/>
      <c r="B6" s="23">
        <v>314.1</v>
      </c>
      <c r="C6" s="19" t="s">
        <v>9</v>
      </c>
      <c r="D6" s="46">
        <v>14316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14316</v>
      </c>
      <c r="O6" s="47">
        <f t="shared" si="2"/>
        <v>22.36875</v>
      </c>
      <c r="P6" s="9"/>
    </row>
    <row r="7" spans="1:16" ht="15">
      <c r="A7" s="12"/>
      <c r="B7" s="23">
        <v>314.8</v>
      </c>
      <c r="C7" s="19" t="s">
        <v>59</v>
      </c>
      <c r="D7" s="46">
        <v>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</v>
      </c>
      <c r="O7" s="47">
        <f t="shared" si="2"/>
        <v>0.0140625</v>
      </c>
      <c r="P7" s="9"/>
    </row>
    <row r="8" spans="1:16" ht="15">
      <c r="A8" s="12"/>
      <c r="B8" s="23">
        <v>315</v>
      </c>
      <c r="C8" s="19" t="s">
        <v>10</v>
      </c>
      <c r="D8" s="46">
        <v>8352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8352</v>
      </c>
      <c r="O8" s="47">
        <f t="shared" si="2"/>
        <v>13.05</v>
      </c>
      <c r="P8" s="9"/>
    </row>
    <row r="9" spans="1:16" ht="15">
      <c r="A9" s="12"/>
      <c r="B9" s="23">
        <v>319</v>
      </c>
      <c r="C9" s="19" t="s">
        <v>44</v>
      </c>
      <c r="D9" s="46">
        <v>165276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165276</v>
      </c>
      <c r="O9" s="47">
        <f t="shared" si="2"/>
        <v>258.24375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22436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1200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23636</v>
      </c>
      <c r="O10" s="42">
        <f t="shared" si="2"/>
        <v>36.93125</v>
      </c>
      <c r="P10" s="10"/>
    </row>
    <row r="11" spans="1:16" ht="15">
      <c r="A11" s="12"/>
      <c r="B11" s="23">
        <v>323.1</v>
      </c>
      <c r="C11" s="19" t="s">
        <v>12</v>
      </c>
      <c r="D11" s="46">
        <v>21159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21159</v>
      </c>
      <c r="O11" s="47">
        <f t="shared" si="2"/>
        <v>33.0609375</v>
      </c>
      <c r="P11" s="9"/>
    </row>
    <row r="12" spans="1:16" ht="15">
      <c r="A12" s="12"/>
      <c r="B12" s="23">
        <v>324.72</v>
      </c>
      <c r="C12" s="19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1200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1200</v>
      </c>
      <c r="O12" s="47">
        <f t="shared" si="2"/>
        <v>1.875</v>
      </c>
      <c r="P12" s="9"/>
    </row>
    <row r="13" spans="1:16" ht="15">
      <c r="A13" s="12"/>
      <c r="B13" s="23">
        <v>367</v>
      </c>
      <c r="C13" s="19" t="s">
        <v>61</v>
      </c>
      <c r="D13" s="46">
        <v>1277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1277</v>
      </c>
      <c r="O13" s="47">
        <f t="shared" si="2"/>
        <v>1.9953125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SUM(D15:D15)</f>
        <v>202639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202639</v>
      </c>
      <c r="O14" s="42">
        <f t="shared" si="2"/>
        <v>316.6234375</v>
      </c>
      <c r="P14" s="10"/>
    </row>
    <row r="15" spans="1:16" ht="15">
      <c r="A15" s="12"/>
      <c r="B15" s="23">
        <v>335.9</v>
      </c>
      <c r="C15" s="19" t="s">
        <v>18</v>
      </c>
      <c r="D15" s="46">
        <v>202639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202639</v>
      </c>
      <c r="O15" s="47">
        <f t="shared" si="2"/>
        <v>316.6234375</v>
      </c>
      <c r="P15" s="9"/>
    </row>
    <row r="16" spans="1:16" ht="15.75">
      <c r="A16" s="27" t="s">
        <v>23</v>
      </c>
      <c r="B16" s="28"/>
      <c r="C16" s="29"/>
      <c r="D16" s="30">
        <f aca="true" t="shared" si="5" ref="D16:M16">SUM(D17:D19)</f>
        <v>20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337975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337995</v>
      </c>
      <c r="O16" s="42">
        <f t="shared" si="2"/>
        <v>528.1171875</v>
      </c>
      <c r="P16" s="10"/>
    </row>
    <row r="17" spans="1:16" ht="15">
      <c r="A17" s="12"/>
      <c r="B17" s="23">
        <v>341.9</v>
      </c>
      <c r="C17" s="19" t="s">
        <v>25</v>
      </c>
      <c r="D17" s="46">
        <v>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</v>
      </c>
      <c r="O17" s="47">
        <f t="shared" si="2"/>
        <v>0.03125</v>
      </c>
      <c r="P17" s="9"/>
    </row>
    <row r="18" spans="1:16" ht="15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243662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243662</v>
      </c>
      <c r="O18" s="47">
        <f t="shared" si="2"/>
        <v>380.721875</v>
      </c>
      <c r="P18" s="9"/>
    </row>
    <row r="19" spans="1:16" ht="15">
      <c r="A19" s="12"/>
      <c r="B19" s="23">
        <v>343.5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94313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94313</v>
      </c>
      <c r="O19" s="47">
        <f t="shared" si="2"/>
        <v>147.3640625</v>
      </c>
      <c r="P19" s="9"/>
    </row>
    <row r="20" spans="1:16" ht="15.75">
      <c r="A20" s="27" t="s">
        <v>48</v>
      </c>
      <c r="B20" s="28"/>
      <c r="C20" s="29"/>
      <c r="D20" s="30">
        <f aca="true" t="shared" si="6" ref="D20:M20">SUM(D21:D22)</f>
        <v>408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408</v>
      </c>
      <c r="O20" s="42">
        <f t="shared" si="2"/>
        <v>0.6375</v>
      </c>
      <c r="P20" s="10"/>
    </row>
    <row r="21" spans="1:16" ht="15">
      <c r="A21" s="43"/>
      <c r="B21" s="44">
        <v>351.7</v>
      </c>
      <c r="C21" s="45" t="s">
        <v>54</v>
      </c>
      <c r="D21" s="46">
        <v>163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</v>
      </c>
      <c r="O21" s="47">
        <f t="shared" si="2"/>
        <v>0.2546875</v>
      </c>
      <c r="P21" s="9"/>
    </row>
    <row r="22" spans="1:16" ht="15">
      <c r="A22" s="43"/>
      <c r="B22" s="44">
        <v>356</v>
      </c>
      <c r="C22" s="45" t="s">
        <v>62</v>
      </c>
      <c r="D22" s="46">
        <v>245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</v>
      </c>
      <c r="O22" s="47">
        <f t="shared" si="2"/>
        <v>0.3828125</v>
      </c>
      <c r="P22" s="9"/>
    </row>
    <row r="23" spans="1:16" ht="15.75">
      <c r="A23" s="27" t="s">
        <v>1</v>
      </c>
      <c r="B23" s="28"/>
      <c r="C23" s="29"/>
      <c r="D23" s="30">
        <f aca="true" t="shared" si="7" ref="D23:M23">SUM(D24:D26)</f>
        <v>12941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2500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15441</v>
      </c>
      <c r="O23" s="42">
        <f t="shared" si="2"/>
        <v>24.1265625</v>
      </c>
      <c r="P23" s="10"/>
    </row>
    <row r="24" spans="1:16" ht="15">
      <c r="A24" s="12"/>
      <c r="B24" s="23">
        <v>361.1</v>
      </c>
      <c r="C24" s="19" t="s">
        <v>30</v>
      </c>
      <c r="D24" s="46">
        <v>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361</v>
      </c>
      <c r="O24" s="47">
        <f t="shared" si="2"/>
        <v>0.5640625</v>
      </c>
      <c r="P24" s="9"/>
    </row>
    <row r="25" spans="1:16" ht="15">
      <c r="A25" s="12"/>
      <c r="B25" s="23">
        <v>362</v>
      </c>
      <c r="C25" s="19" t="s">
        <v>31</v>
      </c>
      <c r="D25" s="46">
        <v>8525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8525</v>
      </c>
      <c r="O25" s="47">
        <f t="shared" si="2"/>
        <v>13.3203125</v>
      </c>
      <c r="P25" s="9"/>
    </row>
    <row r="26" spans="1:16" ht="15">
      <c r="A26" s="12"/>
      <c r="B26" s="23">
        <v>369.9</v>
      </c>
      <c r="C26" s="19" t="s">
        <v>32</v>
      </c>
      <c r="D26" s="46">
        <v>4055</v>
      </c>
      <c r="E26" s="46">
        <v>0</v>
      </c>
      <c r="F26" s="46">
        <v>0</v>
      </c>
      <c r="G26" s="46">
        <v>0</v>
      </c>
      <c r="H26" s="46">
        <v>0</v>
      </c>
      <c r="I26" s="46">
        <v>2500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6555</v>
      </c>
      <c r="O26" s="47">
        <f t="shared" si="2"/>
        <v>10.2421875</v>
      </c>
      <c r="P26" s="9"/>
    </row>
    <row r="27" spans="1:16" ht="15.75">
      <c r="A27" s="27" t="s">
        <v>24</v>
      </c>
      <c r="B27" s="28"/>
      <c r="C27" s="29"/>
      <c r="D27" s="30">
        <f aca="true" t="shared" si="8" ref="D27:M27">SUM(D28:D28)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63361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1"/>
        <v>63361</v>
      </c>
      <c r="O27" s="42">
        <f t="shared" si="2"/>
        <v>99.0015625</v>
      </c>
      <c r="P27" s="9"/>
    </row>
    <row r="28" spans="1:16" ht="15.75" thickBot="1">
      <c r="A28" s="12"/>
      <c r="B28" s="23">
        <v>381</v>
      </c>
      <c r="C28" s="19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63361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63361</v>
      </c>
      <c r="O28" s="47">
        <f t="shared" si="2"/>
        <v>99.0015625</v>
      </c>
      <c r="P28" s="9"/>
    </row>
    <row r="29" spans="1:119" ht="16.5" thickBot="1">
      <c r="A29" s="13" t="s">
        <v>28</v>
      </c>
      <c r="B29" s="21"/>
      <c r="C29" s="20"/>
      <c r="D29" s="14">
        <f aca="true" t="shared" si="9" ref="D29:M29">SUM(D5,D10,D14,D16,D20,D23,D27)</f>
        <v>426397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405036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831433</v>
      </c>
      <c r="O29" s="36">
        <f t="shared" si="2"/>
        <v>1299.1140625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63</v>
      </c>
      <c r="M31" s="48"/>
      <c r="N31" s="48"/>
      <c r="O31" s="40">
        <v>640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183706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183706</v>
      </c>
      <c r="O5" s="31">
        <f aca="true" t="shared" si="2" ref="O5:O32">(N5/O$34)</f>
        <v>290.2148499210111</v>
      </c>
      <c r="P5" s="6"/>
    </row>
    <row r="6" spans="1:16" ht="15">
      <c r="A6" s="12"/>
      <c r="B6" s="23">
        <v>312.6</v>
      </c>
      <c r="C6" s="19" t="s">
        <v>8</v>
      </c>
      <c r="D6" s="46">
        <v>158897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158897</v>
      </c>
      <c r="O6" s="47">
        <f t="shared" si="2"/>
        <v>251.0221169036335</v>
      </c>
      <c r="P6" s="9"/>
    </row>
    <row r="7" spans="1:16" ht="15">
      <c r="A7" s="12"/>
      <c r="B7" s="23">
        <v>314.1</v>
      </c>
      <c r="C7" s="19" t="s">
        <v>9</v>
      </c>
      <c r="D7" s="46">
        <v>15764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15764</v>
      </c>
      <c r="O7" s="47">
        <f t="shared" si="2"/>
        <v>24.903633491311215</v>
      </c>
      <c r="P7" s="9"/>
    </row>
    <row r="8" spans="1:16" ht="15">
      <c r="A8" s="12"/>
      <c r="B8" s="23">
        <v>315</v>
      </c>
      <c r="C8" s="19" t="s">
        <v>10</v>
      </c>
      <c r="D8" s="46">
        <v>9045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9045</v>
      </c>
      <c r="O8" s="47">
        <f t="shared" si="2"/>
        <v>14.289099526066352</v>
      </c>
      <c r="P8" s="9"/>
    </row>
    <row r="9" spans="1:16" ht="15.75">
      <c r="A9" s="27" t="s">
        <v>11</v>
      </c>
      <c r="B9" s="28"/>
      <c r="C9" s="29"/>
      <c r="D9" s="30">
        <f aca="true" t="shared" si="3" ref="D9:M9">SUM(D10:D12)</f>
        <v>27518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27518</v>
      </c>
      <c r="O9" s="42">
        <f t="shared" si="2"/>
        <v>43.472353870458136</v>
      </c>
      <c r="P9" s="10"/>
    </row>
    <row r="10" spans="1:16" ht="15">
      <c r="A10" s="12"/>
      <c r="B10" s="23">
        <v>323.1</v>
      </c>
      <c r="C10" s="19" t="s">
        <v>12</v>
      </c>
      <c r="D10" s="46">
        <v>25596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25596</v>
      </c>
      <c r="O10" s="47">
        <f t="shared" si="2"/>
        <v>40.43601895734597</v>
      </c>
      <c r="P10" s="9"/>
    </row>
    <row r="11" spans="1:16" ht="15">
      <c r="A11" s="12"/>
      <c r="B11" s="23">
        <v>323.7</v>
      </c>
      <c r="C11" s="19" t="s">
        <v>13</v>
      </c>
      <c r="D11" s="46">
        <v>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728</v>
      </c>
      <c r="O11" s="47">
        <f t="shared" si="2"/>
        <v>1.1500789889415481</v>
      </c>
      <c r="P11" s="9"/>
    </row>
    <row r="12" spans="1:16" ht="15">
      <c r="A12" s="12"/>
      <c r="B12" s="23">
        <v>329</v>
      </c>
      <c r="C12" s="19" t="s">
        <v>14</v>
      </c>
      <c r="D12" s="46">
        <v>1194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1194</v>
      </c>
      <c r="O12" s="47">
        <f t="shared" si="2"/>
        <v>1.886255924170616</v>
      </c>
      <c r="P12" s="9"/>
    </row>
    <row r="13" spans="1:16" ht="15.75">
      <c r="A13" s="27" t="s">
        <v>15</v>
      </c>
      <c r="B13" s="28"/>
      <c r="C13" s="29"/>
      <c r="D13" s="30">
        <f aca="true" t="shared" si="4" ref="D13:M13">SUM(D14:D17)</f>
        <v>184313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184313</v>
      </c>
      <c r="O13" s="42">
        <f t="shared" si="2"/>
        <v>291.173775671406</v>
      </c>
      <c r="P13" s="10"/>
    </row>
    <row r="14" spans="1:16" ht="15">
      <c r="A14" s="12"/>
      <c r="B14" s="23">
        <v>335.12</v>
      </c>
      <c r="C14" s="19" t="s">
        <v>16</v>
      </c>
      <c r="D14" s="46">
        <v>31188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31188</v>
      </c>
      <c r="O14" s="47">
        <f t="shared" si="2"/>
        <v>49.27014218009479</v>
      </c>
      <c r="P14" s="9"/>
    </row>
    <row r="15" spans="1:16" ht="15">
      <c r="A15" s="12"/>
      <c r="B15" s="23">
        <v>335.18</v>
      </c>
      <c r="C15" s="19" t="s">
        <v>17</v>
      </c>
      <c r="D15" s="46">
        <v>85460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85460</v>
      </c>
      <c r="O15" s="47">
        <f t="shared" si="2"/>
        <v>135.0078988941548</v>
      </c>
      <c r="P15" s="9"/>
    </row>
    <row r="16" spans="1:16" ht="15">
      <c r="A16" s="12"/>
      <c r="B16" s="23">
        <v>335.19</v>
      </c>
      <c r="C16" s="19" t="s">
        <v>46</v>
      </c>
      <c r="D16" s="46">
        <v>53779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53779</v>
      </c>
      <c r="O16" s="47">
        <f t="shared" si="2"/>
        <v>84.95892575039494</v>
      </c>
      <c r="P16" s="9"/>
    </row>
    <row r="17" spans="1:16" ht="15">
      <c r="A17" s="12"/>
      <c r="B17" s="23">
        <v>335.9</v>
      </c>
      <c r="C17" s="19" t="s">
        <v>18</v>
      </c>
      <c r="D17" s="46">
        <v>13886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13886</v>
      </c>
      <c r="O17" s="47">
        <f t="shared" si="2"/>
        <v>21.936808846761455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SUM(D19:D20)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334363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334363</v>
      </c>
      <c r="O18" s="42">
        <f t="shared" si="2"/>
        <v>528.2195892575039</v>
      </c>
      <c r="P18" s="10"/>
    </row>
    <row r="19" spans="1:16" ht="15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241179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241179</v>
      </c>
      <c r="O19" s="47">
        <f t="shared" si="2"/>
        <v>381.0094786729858</v>
      </c>
      <c r="P19" s="9"/>
    </row>
    <row r="20" spans="1:16" ht="15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93184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93184</v>
      </c>
      <c r="O20" s="47">
        <f t="shared" si="2"/>
        <v>147.21011058451816</v>
      </c>
      <c r="P20" s="9"/>
    </row>
    <row r="21" spans="1:16" ht="15.75">
      <c r="A21" s="27" t="s">
        <v>48</v>
      </c>
      <c r="B21" s="28"/>
      <c r="C21" s="29"/>
      <c r="D21" s="30">
        <f aca="true" t="shared" si="6" ref="D21:M21">SUM(D22:D23)</f>
        <v>440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440</v>
      </c>
      <c r="O21" s="42">
        <f t="shared" si="2"/>
        <v>0.6951026856240127</v>
      </c>
      <c r="P21" s="10"/>
    </row>
    <row r="22" spans="1:16" ht="15">
      <c r="A22" s="43"/>
      <c r="B22" s="44">
        <v>351.5</v>
      </c>
      <c r="C22" s="45" t="s">
        <v>53</v>
      </c>
      <c r="D22" s="46">
        <v>203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</v>
      </c>
      <c r="O22" s="47">
        <f t="shared" si="2"/>
        <v>0.320695102685624</v>
      </c>
      <c r="P22" s="9"/>
    </row>
    <row r="23" spans="1:16" ht="15">
      <c r="A23" s="43"/>
      <c r="B23" s="44">
        <v>351.7</v>
      </c>
      <c r="C23" s="45" t="s">
        <v>54</v>
      </c>
      <c r="D23" s="46">
        <v>237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237</v>
      </c>
      <c r="O23" s="47">
        <f t="shared" si="2"/>
        <v>0.3744075829383886</v>
      </c>
      <c r="P23" s="9"/>
    </row>
    <row r="24" spans="1:16" ht="15.75">
      <c r="A24" s="27" t="s">
        <v>1</v>
      </c>
      <c r="B24" s="28"/>
      <c r="C24" s="29"/>
      <c r="D24" s="30">
        <f aca="true" t="shared" si="7" ref="D24:M24">SUM(D25:D28)</f>
        <v>10134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1329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11463</v>
      </c>
      <c r="O24" s="42">
        <f t="shared" si="2"/>
        <v>18.10900473933649</v>
      </c>
      <c r="P24" s="10"/>
    </row>
    <row r="25" spans="1:16" ht="15">
      <c r="A25" s="12"/>
      <c r="B25" s="23">
        <v>361.1</v>
      </c>
      <c r="C25" s="19" t="s">
        <v>30</v>
      </c>
      <c r="D25" s="46">
        <v>361</v>
      </c>
      <c r="E25" s="46">
        <v>0</v>
      </c>
      <c r="F25" s="46">
        <v>0</v>
      </c>
      <c r="G25" s="46">
        <v>0</v>
      </c>
      <c r="H25" s="46">
        <v>0</v>
      </c>
      <c r="I25" s="46">
        <v>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455</v>
      </c>
      <c r="O25" s="47">
        <f t="shared" si="2"/>
        <v>0.7187993680884676</v>
      </c>
      <c r="P25" s="9"/>
    </row>
    <row r="26" spans="1:16" ht="15">
      <c r="A26" s="12"/>
      <c r="B26" s="23">
        <v>361.4</v>
      </c>
      <c r="C26" s="19" t="s">
        <v>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1235</v>
      </c>
      <c r="O26" s="47">
        <f t="shared" si="2"/>
        <v>1.9510268562401263</v>
      </c>
      <c r="P26" s="9"/>
    </row>
    <row r="27" spans="1:16" ht="15">
      <c r="A27" s="12"/>
      <c r="B27" s="23">
        <v>362</v>
      </c>
      <c r="C27" s="19" t="s">
        <v>31</v>
      </c>
      <c r="D27" s="46">
        <v>8200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8200</v>
      </c>
      <c r="O27" s="47">
        <f t="shared" si="2"/>
        <v>12.954186413902054</v>
      </c>
      <c r="P27" s="9"/>
    </row>
    <row r="28" spans="1:16" ht="15">
      <c r="A28" s="12"/>
      <c r="B28" s="23">
        <v>369.9</v>
      </c>
      <c r="C28" s="19" t="s">
        <v>32</v>
      </c>
      <c r="D28" s="46">
        <v>1573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1573</v>
      </c>
      <c r="O28" s="47">
        <f t="shared" si="2"/>
        <v>2.484992101105845</v>
      </c>
      <c r="P28" s="9"/>
    </row>
    <row r="29" spans="1:16" ht="15.75">
      <c r="A29" s="27" t="s">
        <v>24</v>
      </c>
      <c r="B29" s="28"/>
      <c r="C29" s="29"/>
      <c r="D29" s="30">
        <f aca="true" t="shared" si="8" ref="D29:M29">SUM(D30:D31)</f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129234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129234</v>
      </c>
      <c r="O29" s="42">
        <f t="shared" si="2"/>
        <v>204.1611374407583</v>
      </c>
      <c r="P29" s="9"/>
    </row>
    <row r="30" spans="1:16" ht="15">
      <c r="A30" s="12"/>
      <c r="B30" s="23">
        <v>381</v>
      </c>
      <c r="C30" s="19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117234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117234</v>
      </c>
      <c r="O30" s="47">
        <f t="shared" si="2"/>
        <v>185.2037914691943</v>
      </c>
      <c r="P30" s="9"/>
    </row>
    <row r="31" spans="1:16" ht="15.75" thickBot="1">
      <c r="A31" s="12"/>
      <c r="B31" s="23">
        <v>389.3</v>
      </c>
      <c r="C31" s="19" t="s">
        <v>56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12000</v>
      </c>
      <c r="O31" s="47">
        <f t="shared" si="2"/>
        <v>18.95734597156398</v>
      </c>
      <c r="P31" s="9"/>
    </row>
    <row r="32" spans="1:119" ht="16.5" thickBot="1">
      <c r="A32" s="13" t="s">
        <v>28</v>
      </c>
      <c r="B32" s="21"/>
      <c r="C32" s="20"/>
      <c r="D32" s="14">
        <f aca="true" t="shared" si="9" ref="D32:M32">SUM(D5,D9,D13,D18,D21,D24,D29)</f>
        <v>406111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464926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871037</v>
      </c>
      <c r="O32" s="36">
        <f t="shared" si="2"/>
        <v>1376.045813586098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57</v>
      </c>
      <c r="M34" s="48"/>
      <c r="N34" s="48"/>
      <c r="O34" s="40">
        <v>633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180432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180432</v>
      </c>
      <c r="O5" s="31">
        <f aca="true" t="shared" si="2" ref="O5:O31">(N5/O$33)</f>
        <v>280.17391304347825</v>
      </c>
      <c r="P5" s="6"/>
    </row>
    <row r="6" spans="1:16" ht="15">
      <c r="A6" s="12"/>
      <c r="B6" s="23">
        <v>312.6</v>
      </c>
      <c r="C6" s="19" t="s">
        <v>8</v>
      </c>
      <c r="D6" s="46">
        <v>152855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152855</v>
      </c>
      <c r="O6" s="47">
        <f t="shared" si="2"/>
        <v>237.3524844720497</v>
      </c>
      <c r="P6" s="9"/>
    </row>
    <row r="7" spans="1:16" ht="15">
      <c r="A7" s="12"/>
      <c r="B7" s="23">
        <v>314.1</v>
      </c>
      <c r="C7" s="19" t="s">
        <v>9</v>
      </c>
      <c r="D7" s="46">
        <v>16559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16559</v>
      </c>
      <c r="O7" s="47">
        <f t="shared" si="2"/>
        <v>25.71273291925466</v>
      </c>
      <c r="P7" s="9"/>
    </row>
    <row r="8" spans="1:16" ht="15">
      <c r="A8" s="12"/>
      <c r="B8" s="23">
        <v>315</v>
      </c>
      <c r="C8" s="19" t="s">
        <v>10</v>
      </c>
      <c r="D8" s="46">
        <v>10731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10731</v>
      </c>
      <c r="O8" s="47">
        <f t="shared" si="2"/>
        <v>16.66304347826087</v>
      </c>
      <c r="P8" s="9"/>
    </row>
    <row r="9" spans="1:16" ht="15">
      <c r="A9" s="12"/>
      <c r="B9" s="23">
        <v>319</v>
      </c>
      <c r="C9" s="19" t="s">
        <v>44</v>
      </c>
      <c r="D9" s="46">
        <v>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</v>
      </c>
      <c r="O9" s="47">
        <f t="shared" si="2"/>
        <v>0.44565217391304346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30918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30918</v>
      </c>
      <c r="O10" s="42">
        <f t="shared" si="2"/>
        <v>48.00931677018634</v>
      </c>
      <c r="P10" s="10"/>
    </row>
    <row r="11" spans="1:16" ht="15">
      <c r="A11" s="12"/>
      <c r="B11" s="23">
        <v>323.1</v>
      </c>
      <c r="C11" s="19" t="s">
        <v>12</v>
      </c>
      <c r="D11" s="46">
        <v>27144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27144</v>
      </c>
      <c r="O11" s="47">
        <f t="shared" si="2"/>
        <v>42.149068322981364</v>
      </c>
      <c r="P11" s="9"/>
    </row>
    <row r="12" spans="1:16" ht="15">
      <c r="A12" s="12"/>
      <c r="B12" s="23">
        <v>323.7</v>
      </c>
      <c r="C12" s="19" t="s">
        <v>13</v>
      </c>
      <c r="D12" s="46">
        <v>1561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1561</v>
      </c>
      <c r="O12" s="47">
        <f t="shared" si="2"/>
        <v>2.4239130434782608</v>
      </c>
      <c r="P12" s="9"/>
    </row>
    <row r="13" spans="1:16" ht="15">
      <c r="A13" s="12"/>
      <c r="B13" s="23">
        <v>329</v>
      </c>
      <c r="C13" s="19" t="s">
        <v>14</v>
      </c>
      <c r="D13" s="46">
        <v>2213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2213</v>
      </c>
      <c r="O13" s="47">
        <f t="shared" si="2"/>
        <v>3.436335403726708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SUM(D15:D19)</f>
        <v>186859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186859</v>
      </c>
      <c r="O14" s="42">
        <f t="shared" si="2"/>
        <v>290.15372670807454</v>
      </c>
      <c r="P14" s="10"/>
    </row>
    <row r="15" spans="1:16" ht="15">
      <c r="A15" s="12"/>
      <c r="B15" s="23">
        <v>335.12</v>
      </c>
      <c r="C15" s="19" t="s">
        <v>16</v>
      </c>
      <c r="D15" s="46">
        <v>31779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31779</v>
      </c>
      <c r="O15" s="47">
        <f t="shared" si="2"/>
        <v>49.34627329192546</v>
      </c>
      <c r="P15" s="9"/>
    </row>
    <row r="16" spans="1:16" ht="15">
      <c r="A16" s="12"/>
      <c r="B16" s="23">
        <v>335.14</v>
      </c>
      <c r="C16" s="19" t="s">
        <v>45</v>
      </c>
      <c r="D16" s="46">
        <v>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</v>
      </c>
      <c r="O16" s="47">
        <f t="shared" si="2"/>
        <v>0.12267080745341614</v>
      </c>
      <c r="P16" s="9"/>
    </row>
    <row r="17" spans="1:16" ht="15">
      <c r="A17" s="12"/>
      <c r="B17" s="23">
        <v>335.18</v>
      </c>
      <c r="C17" s="19" t="s">
        <v>17</v>
      </c>
      <c r="D17" s="46">
        <v>82864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82864</v>
      </c>
      <c r="O17" s="47">
        <f t="shared" si="2"/>
        <v>128.67080745341616</v>
      </c>
      <c r="P17" s="9"/>
    </row>
    <row r="18" spans="1:16" ht="15">
      <c r="A18" s="12"/>
      <c r="B18" s="23">
        <v>335.19</v>
      </c>
      <c r="C18" s="19" t="s">
        <v>46</v>
      </c>
      <c r="D18" s="46">
        <v>14053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14053</v>
      </c>
      <c r="O18" s="47">
        <f t="shared" si="2"/>
        <v>21.821428571428573</v>
      </c>
      <c r="P18" s="9"/>
    </row>
    <row r="19" spans="1:16" ht="15">
      <c r="A19" s="12"/>
      <c r="B19" s="23">
        <v>335.35</v>
      </c>
      <c r="C19" s="19" t="s">
        <v>47</v>
      </c>
      <c r="D19" s="46">
        <v>58084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58084</v>
      </c>
      <c r="O19" s="47">
        <f t="shared" si="2"/>
        <v>90.19254658385093</v>
      </c>
      <c r="P19" s="9"/>
    </row>
    <row r="20" spans="1:16" ht="15.75">
      <c r="A20" s="27" t="s">
        <v>23</v>
      </c>
      <c r="B20" s="28"/>
      <c r="C20" s="29"/>
      <c r="D20" s="30">
        <f aca="true" t="shared" si="5" ref="D20:M20">SUM(D21:D22)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314046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314046</v>
      </c>
      <c r="O20" s="42">
        <f t="shared" si="2"/>
        <v>487.64906832298135</v>
      </c>
      <c r="P20" s="10"/>
    </row>
    <row r="21" spans="1:16" ht="15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221387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221387</v>
      </c>
      <c r="O21" s="47">
        <f t="shared" si="2"/>
        <v>343.76863354037266</v>
      </c>
      <c r="P21" s="9"/>
    </row>
    <row r="22" spans="1:16" ht="15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92659</v>
      </c>
      <c r="O22" s="47">
        <f t="shared" si="2"/>
        <v>143.8804347826087</v>
      </c>
      <c r="P22" s="9"/>
    </row>
    <row r="23" spans="1:16" ht="15.75">
      <c r="A23" s="27" t="s">
        <v>48</v>
      </c>
      <c r="B23" s="28"/>
      <c r="C23" s="29"/>
      <c r="D23" s="30">
        <f aca="true" t="shared" si="6" ref="D23:M23">SUM(D24:D24)</f>
        <v>334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334</v>
      </c>
      <c r="O23" s="42">
        <f t="shared" si="2"/>
        <v>0.5186335403726708</v>
      </c>
      <c r="P23" s="10"/>
    </row>
    <row r="24" spans="1:16" ht="15">
      <c r="A24" s="43"/>
      <c r="B24" s="44">
        <v>351.9</v>
      </c>
      <c r="C24" s="45" t="s">
        <v>49</v>
      </c>
      <c r="D24" s="46">
        <v>334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334</v>
      </c>
      <c r="O24" s="47">
        <f t="shared" si="2"/>
        <v>0.5186335403726708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SUM(D26:D28)</f>
        <v>22225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7031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29256</v>
      </c>
      <c r="O25" s="42">
        <f t="shared" si="2"/>
        <v>45.42857142857143</v>
      </c>
      <c r="P25" s="10"/>
    </row>
    <row r="26" spans="1:16" ht="15">
      <c r="A26" s="12"/>
      <c r="B26" s="23">
        <v>361.1</v>
      </c>
      <c r="C26" s="19" t="s">
        <v>30</v>
      </c>
      <c r="D26" s="46">
        <v>446</v>
      </c>
      <c r="E26" s="46">
        <v>0</v>
      </c>
      <c r="F26" s="46">
        <v>0</v>
      </c>
      <c r="G26" s="46">
        <v>0</v>
      </c>
      <c r="H26" s="46">
        <v>0</v>
      </c>
      <c r="I26" s="46">
        <v>162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608</v>
      </c>
      <c r="O26" s="47">
        <f t="shared" si="2"/>
        <v>0.9440993788819876</v>
      </c>
      <c r="P26" s="9"/>
    </row>
    <row r="27" spans="1:16" ht="15">
      <c r="A27" s="12"/>
      <c r="B27" s="23">
        <v>362</v>
      </c>
      <c r="C27" s="19" t="s">
        <v>31</v>
      </c>
      <c r="D27" s="46">
        <v>17775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17775</v>
      </c>
      <c r="O27" s="47">
        <f t="shared" si="2"/>
        <v>27.600931677018632</v>
      </c>
      <c r="P27" s="9"/>
    </row>
    <row r="28" spans="1:16" ht="15">
      <c r="A28" s="12"/>
      <c r="B28" s="23">
        <v>369.9</v>
      </c>
      <c r="C28" s="19" t="s">
        <v>32</v>
      </c>
      <c r="D28" s="46">
        <v>4004</v>
      </c>
      <c r="E28" s="46">
        <v>0</v>
      </c>
      <c r="F28" s="46">
        <v>0</v>
      </c>
      <c r="G28" s="46">
        <v>0</v>
      </c>
      <c r="H28" s="46">
        <v>0</v>
      </c>
      <c r="I28" s="46">
        <v>6869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10873</v>
      </c>
      <c r="O28" s="47">
        <f t="shared" si="2"/>
        <v>16.883540372670808</v>
      </c>
      <c r="P28" s="9"/>
    </row>
    <row r="29" spans="1:16" ht="15.75">
      <c r="A29" s="27" t="s">
        <v>24</v>
      </c>
      <c r="B29" s="28"/>
      <c r="C29" s="29"/>
      <c r="D29" s="30">
        <f aca="true" t="shared" si="8" ref="D29:M29">SUM(D30:D30)</f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125905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125905</v>
      </c>
      <c r="O29" s="42">
        <f t="shared" si="2"/>
        <v>195.50465838509317</v>
      </c>
      <c r="P29" s="9"/>
    </row>
    <row r="30" spans="1:16" ht="15.75" thickBot="1">
      <c r="A30" s="12"/>
      <c r="B30" s="23">
        <v>381</v>
      </c>
      <c r="C30" s="19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125905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125905</v>
      </c>
      <c r="O30" s="47">
        <f t="shared" si="2"/>
        <v>195.50465838509317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9" ref="D31:M31">SUM(D5,D10,D14,D20,D23,D25,D29)</f>
        <v>420768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446982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867750</v>
      </c>
      <c r="O31" s="36">
        <f t="shared" si="2"/>
        <v>1347.4378881987577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50</v>
      </c>
      <c r="M33" s="48"/>
      <c r="N33" s="48"/>
      <c r="O33" s="40">
        <v>644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168981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168981</v>
      </c>
      <c r="O5" s="31">
        <f aca="true" t="shared" si="2" ref="O5:O28">(N5/O$30)</f>
        <v>229.28222523744913</v>
      </c>
      <c r="P5" s="6"/>
    </row>
    <row r="6" spans="1:16" ht="15">
      <c r="A6" s="12"/>
      <c r="B6" s="23">
        <v>312.6</v>
      </c>
      <c r="C6" s="19" t="s">
        <v>8</v>
      </c>
      <c r="D6" s="46">
        <v>142793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142793</v>
      </c>
      <c r="O6" s="47">
        <f t="shared" si="2"/>
        <v>193.74898236092267</v>
      </c>
      <c r="P6" s="9"/>
    </row>
    <row r="7" spans="1:16" ht="15">
      <c r="A7" s="12"/>
      <c r="B7" s="23">
        <v>314.1</v>
      </c>
      <c r="C7" s="19" t="s">
        <v>9</v>
      </c>
      <c r="D7" s="46">
        <v>15061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15061</v>
      </c>
      <c r="O7" s="47">
        <f t="shared" si="2"/>
        <v>20.435549525101763</v>
      </c>
      <c r="P7" s="9"/>
    </row>
    <row r="8" spans="1:16" ht="15">
      <c r="A8" s="12"/>
      <c r="B8" s="23">
        <v>315</v>
      </c>
      <c r="C8" s="19" t="s">
        <v>10</v>
      </c>
      <c r="D8" s="46">
        <v>11127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11127</v>
      </c>
      <c r="O8" s="47">
        <f t="shared" si="2"/>
        <v>15.097693351424695</v>
      </c>
      <c r="P8" s="9"/>
    </row>
    <row r="9" spans="1:16" ht="15.75">
      <c r="A9" s="27" t="s">
        <v>11</v>
      </c>
      <c r="B9" s="28"/>
      <c r="C9" s="29"/>
      <c r="D9" s="30">
        <f aca="true" t="shared" si="3" ref="D9:M9">SUM(D10:D12)</f>
        <v>28217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28217</v>
      </c>
      <c r="O9" s="42">
        <f t="shared" si="2"/>
        <v>38.286295793758484</v>
      </c>
      <c r="P9" s="10"/>
    </row>
    <row r="10" spans="1:16" ht="15">
      <c r="A10" s="12"/>
      <c r="B10" s="23">
        <v>323.1</v>
      </c>
      <c r="C10" s="19" t="s">
        <v>12</v>
      </c>
      <c r="D10" s="46">
        <v>25047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25047</v>
      </c>
      <c r="O10" s="47">
        <f t="shared" si="2"/>
        <v>33.985074626865675</v>
      </c>
      <c r="P10" s="9"/>
    </row>
    <row r="11" spans="1:16" ht="15">
      <c r="A11" s="12"/>
      <c r="B11" s="23">
        <v>323.7</v>
      </c>
      <c r="C11" s="19" t="s">
        <v>13</v>
      </c>
      <c r="D11" s="46">
        <v>1620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1620</v>
      </c>
      <c r="O11" s="47">
        <f t="shared" si="2"/>
        <v>2.198100407055631</v>
      </c>
      <c r="P11" s="9"/>
    </row>
    <row r="12" spans="1:16" ht="15">
      <c r="A12" s="12"/>
      <c r="B12" s="23">
        <v>329</v>
      </c>
      <c r="C12" s="19" t="s">
        <v>14</v>
      </c>
      <c r="D12" s="46">
        <v>1550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1550</v>
      </c>
      <c r="O12" s="47">
        <f t="shared" si="2"/>
        <v>2.1031207598371777</v>
      </c>
      <c r="P12" s="9"/>
    </row>
    <row r="13" spans="1:16" ht="15.75">
      <c r="A13" s="27" t="s">
        <v>15</v>
      </c>
      <c r="B13" s="28"/>
      <c r="C13" s="29"/>
      <c r="D13" s="30">
        <f aca="true" t="shared" si="4" ref="D13:M13">SUM(D14:D16)</f>
        <v>198334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198334</v>
      </c>
      <c r="O13" s="42">
        <f t="shared" si="2"/>
        <v>269.10990502035276</v>
      </c>
      <c r="P13" s="10"/>
    </row>
    <row r="14" spans="1:16" ht="15">
      <c r="A14" s="12"/>
      <c r="B14" s="23">
        <v>335.12</v>
      </c>
      <c r="C14" s="19" t="s">
        <v>16</v>
      </c>
      <c r="D14" s="46">
        <v>26813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26813</v>
      </c>
      <c r="O14" s="47">
        <f t="shared" si="2"/>
        <v>36.381275440976935</v>
      </c>
      <c r="P14" s="9"/>
    </row>
    <row r="15" spans="1:16" ht="15">
      <c r="A15" s="12"/>
      <c r="B15" s="23">
        <v>335.18</v>
      </c>
      <c r="C15" s="19" t="s">
        <v>17</v>
      </c>
      <c r="D15" s="46">
        <v>77273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77273</v>
      </c>
      <c r="O15" s="47">
        <f t="shared" si="2"/>
        <v>104.84803256445048</v>
      </c>
      <c r="P15" s="9"/>
    </row>
    <row r="16" spans="1:16" ht="15">
      <c r="A16" s="12"/>
      <c r="B16" s="23">
        <v>335.9</v>
      </c>
      <c r="C16" s="19" t="s">
        <v>18</v>
      </c>
      <c r="D16" s="46">
        <v>94248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94248</v>
      </c>
      <c r="O16" s="47">
        <f t="shared" si="2"/>
        <v>127.88059701492537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SUM(D18:D20)</f>
        <v>105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271131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271236</v>
      </c>
      <c r="O17" s="42">
        <f t="shared" si="2"/>
        <v>368.0271370420624</v>
      </c>
      <c r="P17" s="10"/>
    </row>
    <row r="18" spans="1:16" ht="15">
      <c r="A18" s="12"/>
      <c r="B18" s="23">
        <v>341.9</v>
      </c>
      <c r="C18" s="19" t="s">
        <v>25</v>
      </c>
      <c r="D18" s="46">
        <v>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</v>
      </c>
      <c r="O18" s="47">
        <f t="shared" si="2"/>
        <v>0.14246947082767977</v>
      </c>
      <c r="P18" s="9"/>
    </row>
    <row r="19" spans="1:16" ht="15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180064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180064</v>
      </c>
      <c r="O19" s="47">
        <f t="shared" si="2"/>
        <v>244.3202170963365</v>
      </c>
      <c r="P19" s="9"/>
    </row>
    <row r="20" spans="1:16" ht="15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91067</v>
      </c>
      <c r="O20" s="47">
        <f t="shared" si="2"/>
        <v>123.56445047489824</v>
      </c>
      <c r="P20" s="9"/>
    </row>
    <row r="21" spans="1:16" ht="15.75">
      <c r="A21" s="27" t="s">
        <v>1</v>
      </c>
      <c r="B21" s="28"/>
      <c r="C21" s="29"/>
      <c r="D21" s="30">
        <f aca="true" t="shared" si="6" ref="D21:M21">SUM(D22:D24)</f>
        <v>22311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810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23121</v>
      </c>
      <c r="O21" s="42">
        <f t="shared" si="2"/>
        <v>31.371777476255087</v>
      </c>
      <c r="P21" s="10"/>
    </row>
    <row r="22" spans="1:16" ht="15">
      <c r="A22" s="12"/>
      <c r="B22" s="23">
        <v>361.1</v>
      </c>
      <c r="C22" s="19" t="s">
        <v>30</v>
      </c>
      <c r="D22" s="46">
        <v>1883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1883</v>
      </c>
      <c r="O22" s="47">
        <f t="shared" si="2"/>
        <v>2.5549525101763906</v>
      </c>
      <c r="P22" s="9"/>
    </row>
    <row r="23" spans="1:16" ht="15">
      <c r="A23" s="12"/>
      <c r="B23" s="23">
        <v>362</v>
      </c>
      <c r="C23" s="19" t="s">
        <v>31</v>
      </c>
      <c r="D23" s="46">
        <v>18147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18147</v>
      </c>
      <c r="O23" s="47">
        <f t="shared" si="2"/>
        <v>24.62279511533243</v>
      </c>
      <c r="P23" s="9"/>
    </row>
    <row r="24" spans="1:16" ht="15">
      <c r="A24" s="12"/>
      <c r="B24" s="23">
        <v>369.9</v>
      </c>
      <c r="C24" s="19" t="s">
        <v>32</v>
      </c>
      <c r="D24" s="46">
        <v>2281</v>
      </c>
      <c r="E24" s="46">
        <v>0</v>
      </c>
      <c r="F24" s="46">
        <v>0</v>
      </c>
      <c r="G24" s="46">
        <v>0</v>
      </c>
      <c r="H24" s="46">
        <v>0</v>
      </c>
      <c r="I24" s="46">
        <v>810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3091</v>
      </c>
      <c r="O24" s="47">
        <f t="shared" si="2"/>
        <v>4.1940298507462686</v>
      </c>
      <c r="P24" s="9"/>
    </row>
    <row r="25" spans="1:16" ht="15.75">
      <c r="A25" s="27" t="s">
        <v>24</v>
      </c>
      <c r="B25" s="28"/>
      <c r="C25" s="29"/>
      <c r="D25" s="30">
        <f aca="true" t="shared" si="7" ref="D25:M25">SUM(D26:D27)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15904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15904</v>
      </c>
      <c r="O25" s="42">
        <f t="shared" si="2"/>
        <v>21.579375848032566</v>
      </c>
      <c r="P25" s="9"/>
    </row>
    <row r="26" spans="1:16" ht="15">
      <c r="A26" s="12"/>
      <c r="B26" s="23">
        <v>381</v>
      </c>
      <c r="C26" s="19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14517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14517</v>
      </c>
      <c r="O26" s="47">
        <f t="shared" si="2"/>
        <v>19.69742198100407</v>
      </c>
      <c r="P26" s="9"/>
    </row>
    <row r="27" spans="1:16" ht="15.75" thickBot="1">
      <c r="A27" s="12"/>
      <c r="B27" s="23">
        <v>389.1</v>
      </c>
      <c r="C27" s="19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1387</v>
      </c>
      <c r="O27" s="47">
        <f t="shared" si="2"/>
        <v>1.8819538670284939</v>
      </c>
      <c r="P27" s="9"/>
    </row>
    <row r="28" spans="1:119" ht="16.5" thickBot="1">
      <c r="A28" s="13" t="s">
        <v>28</v>
      </c>
      <c r="B28" s="21"/>
      <c r="C28" s="20"/>
      <c r="D28" s="14">
        <f>SUM(D5,D9,D13,D17,D21,D25)</f>
        <v>417948</v>
      </c>
      <c r="E28" s="14">
        <f aca="true" t="shared" si="8" ref="E28:M28">SUM(E5,E9,E13,E17,E21,E25)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287845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705793</v>
      </c>
      <c r="O28" s="36">
        <f t="shared" si="2"/>
        <v>957.6567164179105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41</v>
      </c>
      <c r="M30" s="48"/>
      <c r="N30" s="48"/>
      <c r="O30" s="40">
        <v>737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51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289895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289895</v>
      </c>
      <c r="O5" s="31">
        <f aca="true" t="shared" si="1" ref="O5:O31">(N5/O$33)</f>
        <v>391.75</v>
      </c>
      <c r="P5" s="6"/>
    </row>
    <row r="6" spans="1:16" ht="15">
      <c r="A6" s="12"/>
      <c r="B6" s="23">
        <v>312.6</v>
      </c>
      <c r="C6" s="19" t="s">
        <v>8</v>
      </c>
      <c r="D6" s="46">
        <v>168784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168784</v>
      </c>
      <c r="O6" s="47">
        <f t="shared" si="1"/>
        <v>228.08648648648648</v>
      </c>
      <c r="P6" s="9"/>
    </row>
    <row r="7" spans="1:16" ht="15">
      <c r="A7" s="12"/>
      <c r="B7" s="23">
        <v>314.1</v>
      </c>
      <c r="C7" s="19" t="s">
        <v>9</v>
      </c>
      <c r="D7" s="46">
        <v>22781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22781</v>
      </c>
      <c r="O7" s="47">
        <f t="shared" si="1"/>
        <v>30.785135135135135</v>
      </c>
      <c r="P7" s="9"/>
    </row>
    <row r="8" spans="1:16" ht="15">
      <c r="A8" s="12"/>
      <c r="B8" s="23">
        <v>314.2</v>
      </c>
      <c r="C8" s="19" t="s">
        <v>70</v>
      </c>
      <c r="D8" s="46">
        <v>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</v>
      </c>
      <c r="O8" s="47">
        <f t="shared" si="1"/>
        <v>0.45675675675675675</v>
      </c>
      <c r="P8" s="9"/>
    </row>
    <row r="9" spans="1:16" ht="15">
      <c r="A9" s="12"/>
      <c r="B9" s="23">
        <v>314.9</v>
      </c>
      <c r="C9" s="19" t="s">
        <v>71</v>
      </c>
      <c r="D9" s="46">
        <v>15785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15785</v>
      </c>
      <c r="O9" s="47">
        <f t="shared" si="1"/>
        <v>21.33108108108108</v>
      </c>
      <c r="P9" s="9"/>
    </row>
    <row r="10" spans="1:16" ht="15">
      <c r="A10" s="12"/>
      <c r="B10" s="23">
        <v>315</v>
      </c>
      <c r="C10" s="19" t="s">
        <v>10</v>
      </c>
      <c r="D10" s="46">
        <v>9439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9439</v>
      </c>
      <c r="O10" s="47">
        <f t="shared" si="1"/>
        <v>12.755405405405405</v>
      </c>
      <c r="P10" s="9"/>
    </row>
    <row r="11" spans="1:16" ht="15">
      <c r="A11" s="12"/>
      <c r="B11" s="23">
        <v>319</v>
      </c>
      <c r="C11" s="19" t="s">
        <v>44</v>
      </c>
      <c r="D11" s="46">
        <v>72768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72768</v>
      </c>
      <c r="O11" s="47">
        <f t="shared" si="1"/>
        <v>98.33513513513513</v>
      </c>
      <c r="P11" s="9"/>
    </row>
    <row r="12" spans="1:16" ht="15.75">
      <c r="A12" s="27" t="s">
        <v>72</v>
      </c>
      <c r="B12" s="28"/>
      <c r="C12" s="29"/>
      <c r="D12" s="30">
        <f aca="true" t="shared" si="3" ref="D12:M12">SUM(D13:D14)</f>
        <v>3884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1">SUM(D12:M12)</f>
        <v>3884</v>
      </c>
      <c r="O12" s="42">
        <f t="shared" si="1"/>
        <v>5.248648648648649</v>
      </c>
      <c r="P12" s="10"/>
    </row>
    <row r="13" spans="1:16" ht="15">
      <c r="A13" s="12"/>
      <c r="B13" s="23">
        <v>323.7</v>
      </c>
      <c r="C13" s="19" t="s">
        <v>13</v>
      </c>
      <c r="D13" s="46">
        <v>1345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1345</v>
      </c>
      <c r="O13" s="47">
        <f t="shared" si="1"/>
        <v>1.8175675675675675</v>
      </c>
      <c r="P13" s="9"/>
    </row>
    <row r="14" spans="1:16" ht="15">
      <c r="A14" s="12"/>
      <c r="B14" s="23">
        <v>329</v>
      </c>
      <c r="C14" s="19" t="s">
        <v>73</v>
      </c>
      <c r="D14" s="46">
        <v>2539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2539</v>
      </c>
      <c r="O14" s="47">
        <f t="shared" si="1"/>
        <v>3.4310810810810812</v>
      </c>
      <c r="P14" s="9"/>
    </row>
    <row r="15" spans="1:16" ht="15.75">
      <c r="A15" s="27" t="s">
        <v>15</v>
      </c>
      <c r="B15" s="28"/>
      <c r="C15" s="29"/>
      <c r="D15" s="30">
        <f aca="true" t="shared" si="5" ref="D15:M15">SUM(D16:D19)</f>
        <v>133847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440591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574438</v>
      </c>
      <c r="O15" s="42">
        <f t="shared" si="1"/>
        <v>776.2675675675675</v>
      </c>
      <c r="P15" s="10"/>
    </row>
    <row r="16" spans="1:16" ht="15">
      <c r="A16" s="12"/>
      <c r="B16" s="23">
        <v>331.7</v>
      </c>
      <c r="C16" s="19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440591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440591</v>
      </c>
      <c r="O16" s="47">
        <f t="shared" si="1"/>
        <v>595.3932432432432</v>
      </c>
      <c r="P16" s="9"/>
    </row>
    <row r="17" spans="1:16" ht="15">
      <c r="A17" s="12"/>
      <c r="B17" s="23">
        <v>335.12</v>
      </c>
      <c r="C17" s="19" t="s">
        <v>16</v>
      </c>
      <c r="D17" s="46">
        <v>32226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32226</v>
      </c>
      <c r="O17" s="47">
        <f t="shared" si="1"/>
        <v>43.54864864864865</v>
      </c>
      <c r="P17" s="9"/>
    </row>
    <row r="18" spans="1:16" ht="15">
      <c r="A18" s="12"/>
      <c r="B18" s="23">
        <v>335.18</v>
      </c>
      <c r="C18" s="19" t="s">
        <v>17</v>
      </c>
      <c r="D18" s="46">
        <v>84040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84040</v>
      </c>
      <c r="O18" s="47">
        <f t="shared" si="1"/>
        <v>113.56756756756756</v>
      </c>
      <c r="P18" s="9"/>
    </row>
    <row r="19" spans="1:16" ht="15">
      <c r="A19" s="12"/>
      <c r="B19" s="23">
        <v>335.9</v>
      </c>
      <c r="C19" s="19" t="s">
        <v>18</v>
      </c>
      <c r="D19" s="46">
        <v>17581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17581</v>
      </c>
      <c r="O19" s="47">
        <f t="shared" si="1"/>
        <v>23.758108108108107</v>
      </c>
      <c r="P19" s="9"/>
    </row>
    <row r="20" spans="1:16" ht="15.75">
      <c r="A20" s="27" t="s">
        <v>23</v>
      </c>
      <c r="B20" s="28"/>
      <c r="C20" s="29"/>
      <c r="D20" s="30">
        <f aca="true" t="shared" si="6" ref="D20:M20">SUM(D21:D22)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290153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290153</v>
      </c>
      <c r="O20" s="42">
        <f t="shared" si="1"/>
        <v>392.09864864864863</v>
      </c>
      <c r="P20" s="10"/>
    </row>
    <row r="21" spans="1:16" ht="15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201726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201726</v>
      </c>
      <c r="O21" s="47">
        <f t="shared" si="1"/>
        <v>272.6027027027027</v>
      </c>
      <c r="P21" s="9"/>
    </row>
    <row r="22" spans="1:16" ht="15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88427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88427</v>
      </c>
      <c r="O22" s="47">
        <f t="shared" si="1"/>
        <v>119.49594594594595</v>
      </c>
      <c r="P22" s="9"/>
    </row>
    <row r="23" spans="1:16" ht="15.75">
      <c r="A23" s="27" t="s">
        <v>48</v>
      </c>
      <c r="B23" s="28"/>
      <c r="C23" s="29"/>
      <c r="D23" s="30">
        <f aca="true" t="shared" si="7" ref="D23:M23">SUM(D24:D24)</f>
        <v>850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4"/>
        <v>850</v>
      </c>
      <c r="O23" s="42">
        <f t="shared" si="1"/>
        <v>1.1486486486486487</v>
      </c>
      <c r="P23" s="10"/>
    </row>
    <row r="24" spans="1:16" ht="15">
      <c r="A24" s="43"/>
      <c r="B24" s="44">
        <v>351.5</v>
      </c>
      <c r="C24" s="45" t="s">
        <v>53</v>
      </c>
      <c r="D24" s="46">
        <v>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850</v>
      </c>
      <c r="O24" s="47">
        <f t="shared" si="1"/>
        <v>1.1486486486486487</v>
      </c>
      <c r="P24" s="9"/>
    </row>
    <row r="25" spans="1:16" ht="15.75">
      <c r="A25" s="27" t="s">
        <v>1</v>
      </c>
      <c r="B25" s="28"/>
      <c r="C25" s="29"/>
      <c r="D25" s="30">
        <f aca="true" t="shared" si="8" ref="D25:M25">SUM(D26:D28)</f>
        <v>21672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3850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4"/>
        <v>25522</v>
      </c>
      <c r="O25" s="42">
        <f t="shared" si="1"/>
        <v>34.48918918918919</v>
      </c>
      <c r="P25" s="10"/>
    </row>
    <row r="26" spans="1:16" ht="15">
      <c r="A26" s="12"/>
      <c r="B26" s="23">
        <v>361.1</v>
      </c>
      <c r="C26" s="19" t="s">
        <v>30</v>
      </c>
      <c r="D26" s="46">
        <v>5853</v>
      </c>
      <c r="E26" s="46">
        <v>0</v>
      </c>
      <c r="F26" s="46">
        <v>0</v>
      </c>
      <c r="G26" s="46">
        <v>0</v>
      </c>
      <c r="H26" s="46">
        <v>0</v>
      </c>
      <c r="I26" s="46">
        <v>3240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9093</v>
      </c>
      <c r="O26" s="47">
        <f t="shared" si="1"/>
        <v>12.287837837837838</v>
      </c>
      <c r="P26" s="9"/>
    </row>
    <row r="27" spans="1:16" ht="15">
      <c r="A27" s="12"/>
      <c r="B27" s="23">
        <v>362</v>
      </c>
      <c r="C27" s="19" t="s">
        <v>31</v>
      </c>
      <c r="D27" s="46">
        <v>8987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8987</v>
      </c>
      <c r="O27" s="47">
        <f t="shared" si="1"/>
        <v>12.144594594594595</v>
      </c>
      <c r="P27" s="9"/>
    </row>
    <row r="28" spans="1:16" ht="15">
      <c r="A28" s="12"/>
      <c r="B28" s="23">
        <v>369.9</v>
      </c>
      <c r="C28" s="19" t="s">
        <v>32</v>
      </c>
      <c r="D28" s="46">
        <v>6832</v>
      </c>
      <c r="E28" s="46">
        <v>0</v>
      </c>
      <c r="F28" s="46">
        <v>0</v>
      </c>
      <c r="G28" s="46">
        <v>0</v>
      </c>
      <c r="H28" s="46">
        <v>0</v>
      </c>
      <c r="I28" s="46">
        <v>610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7442</v>
      </c>
      <c r="O28" s="47">
        <f t="shared" si="1"/>
        <v>10.056756756756757</v>
      </c>
      <c r="P28" s="9"/>
    </row>
    <row r="29" spans="1:16" ht="15.75">
      <c r="A29" s="27" t="s">
        <v>24</v>
      </c>
      <c r="B29" s="28"/>
      <c r="C29" s="29"/>
      <c r="D29" s="30">
        <f aca="true" t="shared" si="9" ref="D29:M29">SUM(D30:D30)</f>
        <v>28919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54342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4"/>
        <v>83261</v>
      </c>
      <c r="O29" s="42">
        <f t="shared" si="1"/>
        <v>112.51486486486486</v>
      </c>
      <c r="P29" s="9"/>
    </row>
    <row r="30" spans="1:16" ht="15.75" thickBot="1">
      <c r="A30" s="12"/>
      <c r="B30" s="23">
        <v>381</v>
      </c>
      <c r="C30" s="19" t="s">
        <v>33</v>
      </c>
      <c r="D30" s="46">
        <v>28919</v>
      </c>
      <c r="E30" s="46">
        <v>0</v>
      </c>
      <c r="F30" s="46">
        <v>0</v>
      </c>
      <c r="G30" s="46">
        <v>0</v>
      </c>
      <c r="H30" s="46">
        <v>0</v>
      </c>
      <c r="I30" s="46">
        <v>54342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83261</v>
      </c>
      <c r="O30" s="47">
        <f t="shared" si="1"/>
        <v>112.51486486486486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10" ref="D31:M31">SUM(D5,D12,D15,D20,D23,D25,D29)</f>
        <v>479067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788936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1268003</v>
      </c>
      <c r="O31" s="36">
        <f t="shared" si="1"/>
        <v>1713.5175675675675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75</v>
      </c>
      <c r="M33" s="48"/>
      <c r="N33" s="48"/>
      <c r="O33" s="40">
        <v>740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232842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232842</v>
      </c>
      <c r="O5" s="31">
        <f aca="true" t="shared" si="2" ref="O5:O33">(N5/O$35)</f>
        <v>382.9638157894737</v>
      </c>
      <c r="P5" s="6"/>
    </row>
    <row r="6" spans="1:16" ht="15">
      <c r="A6" s="12"/>
      <c r="B6" s="23">
        <v>312.6</v>
      </c>
      <c r="C6" s="19" t="s">
        <v>8</v>
      </c>
      <c r="D6" s="46">
        <v>209883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209883</v>
      </c>
      <c r="O6" s="47">
        <f t="shared" si="2"/>
        <v>345.20230263157896</v>
      </c>
      <c r="P6" s="9"/>
    </row>
    <row r="7" spans="1:16" ht="15">
      <c r="A7" s="12"/>
      <c r="B7" s="23">
        <v>314.1</v>
      </c>
      <c r="C7" s="19" t="s">
        <v>9</v>
      </c>
      <c r="D7" s="46">
        <v>15993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15993</v>
      </c>
      <c r="O7" s="47">
        <f t="shared" si="2"/>
        <v>26.304276315789473</v>
      </c>
      <c r="P7" s="9"/>
    </row>
    <row r="8" spans="1:16" ht="15">
      <c r="A8" s="12"/>
      <c r="B8" s="23">
        <v>314.8</v>
      </c>
      <c r="C8" s="19" t="s">
        <v>59</v>
      </c>
      <c r="D8" s="46">
        <v>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</v>
      </c>
      <c r="O8" s="47">
        <f t="shared" si="2"/>
        <v>0.17763157894736842</v>
      </c>
      <c r="P8" s="9"/>
    </row>
    <row r="9" spans="1:16" ht="15">
      <c r="A9" s="12"/>
      <c r="B9" s="23">
        <v>315</v>
      </c>
      <c r="C9" s="19" t="s">
        <v>65</v>
      </c>
      <c r="D9" s="46">
        <v>6858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6858</v>
      </c>
      <c r="O9" s="47">
        <f t="shared" si="2"/>
        <v>11.279605263157896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SUM(D11:D12)</f>
        <v>24352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24352</v>
      </c>
      <c r="O10" s="42">
        <f t="shared" si="2"/>
        <v>40.05263157894737</v>
      </c>
      <c r="P10" s="10"/>
    </row>
    <row r="11" spans="1:16" ht="15">
      <c r="A11" s="12"/>
      <c r="B11" s="23">
        <v>323.1</v>
      </c>
      <c r="C11" s="19" t="s">
        <v>12</v>
      </c>
      <c r="D11" s="46">
        <v>22734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22734</v>
      </c>
      <c r="O11" s="47">
        <f t="shared" si="2"/>
        <v>37.391447368421055</v>
      </c>
      <c r="P11" s="9"/>
    </row>
    <row r="12" spans="1:16" ht="15">
      <c r="A12" s="12"/>
      <c r="B12" s="23">
        <v>323.7</v>
      </c>
      <c r="C12" s="19" t="s">
        <v>13</v>
      </c>
      <c r="D12" s="46">
        <v>1618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1618</v>
      </c>
      <c r="O12" s="47">
        <f t="shared" si="2"/>
        <v>2.661184210526316</v>
      </c>
      <c r="P12" s="9"/>
    </row>
    <row r="13" spans="1:16" ht="15.75">
      <c r="A13" s="27" t="s">
        <v>15</v>
      </c>
      <c r="B13" s="28"/>
      <c r="C13" s="29"/>
      <c r="D13" s="30">
        <f aca="true" t="shared" si="4" ref="D13:M13">SUM(D14:D16)</f>
        <v>153042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153042</v>
      </c>
      <c r="O13" s="42">
        <f t="shared" si="2"/>
        <v>251.71381578947367</v>
      </c>
      <c r="P13" s="10"/>
    </row>
    <row r="14" spans="1:16" ht="15">
      <c r="A14" s="12"/>
      <c r="B14" s="23">
        <v>335.12</v>
      </c>
      <c r="C14" s="19" t="s">
        <v>77</v>
      </c>
      <c r="D14" s="46">
        <v>43478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43478</v>
      </c>
      <c r="O14" s="47">
        <f t="shared" si="2"/>
        <v>71.50986842105263</v>
      </c>
      <c r="P14" s="9"/>
    </row>
    <row r="15" spans="1:16" ht="15">
      <c r="A15" s="12"/>
      <c r="B15" s="23">
        <v>335.15</v>
      </c>
      <c r="C15" s="19" t="s">
        <v>78</v>
      </c>
      <c r="D15" s="46">
        <v>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</v>
      </c>
      <c r="O15" s="47">
        <f t="shared" si="2"/>
        <v>0.14309210526315788</v>
      </c>
      <c r="P15" s="9"/>
    </row>
    <row r="16" spans="1:16" ht="15">
      <c r="A16" s="12"/>
      <c r="B16" s="23">
        <v>335.18</v>
      </c>
      <c r="C16" s="19" t="s">
        <v>66</v>
      </c>
      <c r="D16" s="46">
        <v>109477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109477</v>
      </c>
      <c r="O16" s="47">
        <f t="shared" si="2"/>
        <v>180.0608552631579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117315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436968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554283</v>
      </c>
      <c r="O17" s="42">
        <f t="shared" si="2"/>
        <v>911.6496710526316</v>
      </c>
      <c r="P17" s="10"/>
    </row>
    <row r="18" spans="1:16" ht="15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317313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317313</v>
      </c>
      <c r="O18" s="47">
        <f t="shared" si="2"/>
        <v>521.8963815789474</v>
      </c>
      <c r="P18" s="9"/>
    </row>
    <row r="19" spans="1:16" ht="15">
      <c r="A19" s="12"/>
      <c r="B19" s="23">
        <v>343.4</v>
      </c>
      <c r="C19" s="19" t="s">
        <v>80</v>
      </c>
      <c r="D19" s="46">
        <v>108601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108601</v>
      </c>
      <c r="O19" s="47">
        <f t="shared" si="2"/>
        <v>178.62006578947367</v>
      </c>
      <c r="P19" s="9"/>
    </row>
    <row r="20" spans="1:16" ht="15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119655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119655</v>
      </c>
      <c r="O20" s="47">
        <f t="shared" si="2"/>
        <v>196.80098684210526</v>
      </c>
      <c r="P20" s="9"/>
    </row>
    <row r="21" spans="1:16" ht="15">
      <c r="A21" s="12"/>
      <c r="B21" s="23">
        <v>344.9</v>
      </c>
      <c r="C21" s="19" t="s">
        <v>96</v>
      </c>
      <c r="D21" s="46">
        <v>8714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8714</v>
      </c>
      <c r="O21" s="47">
        <f t="shared" si="2"/>
        <v>14.332236842105264</v>
      </c>
      <c r="P21" s="9"/>
    </row>
    <row r="22" spans="1:16" ht="15.75">
      <c r="A22" s="27" t="s">
        <v>48</v>
      </c>
      <c r="B22" s="28"/>
      <c r="C22" s="29"/>
      <c r="D22" s="30">
        <f aca="true" t="shared" si="6" ref="D22:M22">SUM(D23:D24)</f>
        <v>995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995</v>
      </c>
      <c r="O22" s="42">
        <f t="shared" si="2"/>
        <v>1.636513157894737</v>
      </c>
      <c r="P22" s="10"/>
    </row>
    <row r="23" spans="1:16" ht="15">
      <c r="A23" s="43"/>
      <c r="B23" s="44">
        <v>351.7</v>
      </c>
      <c r="C23" s="45" t="s">
        <v>67</v>
      </c>
      <c r="D23" s="46">
        <v>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866</v>
      </c>
      <c r="O23" s="47">
        <f t="shared" si="2"/>
        <v>1.424342105263158</v>
      </c>
      <c r="P23" s="9"/>
    </row>
    <row r="24" spans="1:16" ht="15">
      <c r="A24" s="43"/>
      <c r="B24" s="44">
        <v>351.9</v>
      </c>
      <c r="C24" s="45" t="s">
        <v>81</v>
      </c>
      <c r="D24" s="46">
        <v>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129</v>
      </c>
      <c r="O24" s="47">
        <f t="shared" si="2"/>
        <v>0.21217105263157895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SUM(D26:D29)</f>
        <v>27876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2453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30329</v>
      </c>
      <c r="O25" s="42">
        <f t="shared" si="2"/>
        <v>49.88322368421053</v>
      </c>
      <c r="P25" s="10"/>
    </row>
    <row r="26" spans="1:16" ht="15">
      <c r="A26" s="12"/>
      <c r="B26" s="23">
        <v>361.1</v>
      </c>
      <c r="C26" s="19" t="s">
        <v>30</v>
      </c>
      <c r="D26" s="46">
        <v>394</v>
      </c>
      <c r="E26" s="46">
        <v>0</v>
      </c>
      <c r="F26" s="46">
        <v>0</v>
      </c>
      <c r="G26" s="46">
        <v>0</v>
      </c>
      <c r="H26" s="46">
        <v>0</v>
      </c>
      <c r="I26" s="46">
        <v>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705</v>
      </c>
      <c r="O26" s="47">
        <f t="shared" si="2"/>
        <v>1.1595394736842106</v>
      </c>
      <c r="P26" s="9"/>
    </row>
    <row r="27" spans="1:16" ht="15">
      <c r="A27" s="12"/>
      <c r="B27" s="23">
        <v>362</v>
      </c>
      <c r="C27" s="19" t="s">
        <v>31</v>
      </c>
      <c r="D27" s="46">
        <v>5425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5425</v>
      </c>
      <c r="O27" s="47">
        <f t="shared" si="2"/>
        <v>8.922697368421053</v>
      </c>
      <c r="P27" s="9"/>
    </row>
    <row r="28" spans="1:16" ht="15">
      <c r="A28" s="12"/>
      <c r="B28" s="23">
        <v>367</v>
      </c>
      <c r="C28" s="19" t="s">
        <v>61</v>
      </c>
      <c r="D28" s="46">
        <v>1256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1256</v>
      </c>
      <c r="O28" s="47">
        <f t="shared" si="2"/>
        <v>2.0657894736842106</v>
      </c>
      <c r="P28" s="9"/>
    </row>
    <row r="29" spans="1:16" ht="15">
      <c r="A29" s="12"/>
      <c r="B29" s="23">
        <v>369.9</v>
      </c>
      <c r="C29" s="19" t="s">
        <v>32</v>
      </c>
      <c r="D29" s="46">
        <v>20801</v>
      </c>
      <c r="E29" s="46">
        <v>0</v>
      </c>
      <c r="F29" s="46">
        <v>0</v>
      </c>
      <c r="G29" s="46">
        <v>0</v>
      </c>
      <c r="H29" s="46">
        <v>0</v>
      </c>
      <c r="I29" s="46">
        <v>2142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22943</v>
      </c>
      <c r="O29" s="47">
        <f t="shared" si="2"/>
        <v>37.735197368421055</v>
      </c>
      <c r="P29" s="9"/>
    </row>
    <row r="30" spans="1:16" ht="15.75">
      <c r="A30" s="27" t="s">
        <v>24</v>
      </c>
      <c r="B30" s="28"/>
      <c r="C30" s="29"/>
      <c r="D30" s="30">
        <f aca="true" t="shared" si="8" ref="D30:M30">SUM(D31:D32)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386357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386357</v>
      </c>
      <c r="O30" s="42">
        <f t="shared" si="2"/>
        <v>635.4555921052631</v>
      </c>
      <c r="P30" s="9"/>
    </row>
    <row r="31" spans="1:16" ht="15">
      <c r="A31" s="12"/>
      <c r="B31" s="23">
        <v>381</v>
      </c>
      <c r="C31" s="19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72848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72848</v>
      </c>
      <c r="O31" s="47">
        <f t="shared" si="2"/>
        <v>119.8157894736842</v>
      </c>
      <c r="P31" s="9"/>
    </row>
    <row r="32" spans="1:16" ht="15.75" thickBot="1">
      <c r="A32" s="12"/>
      <c r="B32" s="23">
        <v>389.2</v>
      </c>
      <c r="C32" s="19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313509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313509</v>
      </c>
      <c r="O32" s="47">
        <f t="shared" si="2"/>
        <v>515.639802631579</v>
      </c>
      <c r="P32" s="9"/>
    </row>
    <row r="33" spans="1:119" ht="16.5" thickBot="1">
      <c r="A33" s="13" t="s">
        <v>28</v>
      </c>
      <c r="B33" s="21"/>
      <c r="C33" s="20"/>
      <c r="D33" s="14">
        <f aca="true" t="shared" si="9" ref="D33:M33">SUM(D5,D10,D13,D17,D22,D25,D30)</f>
        <v>556422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825778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1382200</v>
      </c>
      <c r="O33" s="36">
        <f t="shared" si="2"/>
        <v>2273.3552631578946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104</v>
      </c>
      <c r="M35" s="48"/>
      <c r="N35" s="48"/>
      <c r="O35" s="40">
        <v>608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251237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5">SUM(D5:M5)</f>
        <v>251237</v>
      </c>
      <c r="O5" s="31">
        <f aca="true" t="shared" si="2" ref="O5:O35">(N5/O$37)</f>
        <v>409.18078175895766</v>
      </c>
      <c r="P5" s="6"/>
    </row>
    <row r="6" spans="1:16" ht="15">
      <c r="A6" s="12"/>
      <c r="B6" s="23">
        <v>312.6</v>
      </c>
      <c r="C6" s="19" t="s">
        <v>8</v>
      </c>
      <c r="D6" s="46">
        <v>226521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226521</v>
      </c>
      <c r="O6" s="47">
        <f t="shared" si="2"/>
        <v>368.9267100977199</v>
      </c>
      <c r="P6" s="9"/>
    </row>
    <row r="7" spans="1:16" ht="15">
      <c r="A7" s="12"/>
      <c r="B7" s="23">
        <v>314.1</v>
      </c>
      <c r="C7" s="19" t="s">
        <v>9</v>
      </c>
      <c r="D7" s="46">
        <v>17450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17450</v>
      </c>
      <c r="O7" s="47">
        <f t="shared" si="2"/>
        <v>28.420195439739413</v>
      </c>
      <c r="P7" s="9"/>
    </row>
    <row r="8" spans="1:16" ht="15">
      <c r="A8" s="12"/>
      <c r="B8" s="23">
        <v>314.8</v>
      </c>
      <c r="C8" s="19" t="s">
        <v>59</v>
      </c>
      <c r="D8" s="46">
        <v>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</v>
      </c>
      <c r="O8" s="47">
        <f t="shared" si="2"/>
        <v>0.252442996742671</v>
      </c>
      <c r="P8" s="9"/>
    </row>
    <row r="9" spans="1:16" ht="15">
      <c r="A9" s="12"/>
      <c r="B9" s="23">
        <v>315</v>
      </c>
      <c r="C9" s="19" t="s">
        <v>65</v>
      </c>
      <c r="D9" s="46">
        <v>7111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7111</v>
      </c>
      <c r="O9" s="47">
        <f t="shared" si="2"/>
        <v>11.5814332247557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26259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26259</v>
      </c>
      <c r="O10" s="42">
        <f t="shared" si="2"/>
        <v>42.767100977198695</v>
      </c>
      <c r="P10" s="10"/>
    </row>
    <row r="11" spans="1:16" ht="15">
      <c r="A11" s="12"/>
      <c r="B11" s="23">
        <v>323.1</v>
      </c>
      <c r="C11" s="19" t="s">
        <v>12</v>
      </c>
      <c r="D11" s="46">
        <v>23539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23539</v>
      </c>
      <c r="O11" s="47">
        <f t="shared" si="2"/>
        <v>38.3371335504886</v>
      </c>
      <c r="P11" s="9"/>
    </row>
    <row r="12" spans="1:16" ht="15">
      <c r="A12" s="12"/>
      <c r="B12" s="23">
        <v>323.7</v>
      </c>
      <c r="C12" s="19" t="s">
        <v>13</v>
      </c>
      <c r="D12" s="46">
        <v>1272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1272</v>
      </c>
      <c r="O12" s="47">
        <f t="shared" si="2"/>
        <v>2.0716612377850163</v>
      </c>
      <c r="P12" s="9"/>
    </row>
    <row r="13" spans="1:16" ht="15">
      <c r="A13" s="12"/>
      <c r="B13" s="23">
        <v>367</v>
      </c>
      <c r="C13" s="19" t="s">
        <v>61</v>
      </c>
      <c r="D13" s="46">
        <v>1448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1448</v>
      </c>
      <c r="O13" s="47">
        <f t="shared" si="2"/>
        <v>2.3583061889250816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SUM(D15:D16)</f>
        <v>165939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165939</v>
      </c>
      <c r="O14" s="42">
        <f t="shared" si="2"/>
        <v>270.25895765472313</v>
      </c>
      <c r="P14" s="10"/>
    </row>
    <row r="15" spans="1:16" ht="15">
      <c r="A15" s="12"/>
      <c r="B15" s="23">
        <v>335.12</v>
      </c>
      <c r="C15" s="19" t="s">
        <v>77</v>
      </c>
      <c r="D15" s="46">
        <v>46900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46900</v>
      </c>
      <c r="O15" s="47">
        <f t="shared" si="2"/>
        <v>76.38436482084691</v>
      </c>
      <c r="P15" s="9"/>
    </row>
    <row r="16" spans="1:16" ht="15">
      <c r="A16" s="12"/>
      <c r="B16" s="23">
        <v>335.18</v>
      </c>
      <c r="C16" s="19" t="s">
        <v>66</v>
      </c>
      <c r="D16" s="46">
        <v>119039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119039</v>
      </c>
      <c r="O16" s="47">
        <f t="shared" si="2"/>
        <v>193.87459283387622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123339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429859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553198</v>
      </c>
      <c r="O17" s="42">
        <f t="shared" si="2"/>
        <v>900.9739413680782</v>
      </c>
      <c r="P17" s="10"/>
    </row>
    <row r="18" spans="1:16" ht="15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308738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308738</v>
      </c>
      <c r="O18" s="47">
        <f t="shared" si="2"/>
        <v>502.83061889250814</v>
      </c>
      <c r="P18" s="9"/>
    </row>
    <row r="19" spans="1:16" ht="15">
      <c r="A19" s="12"/>
      <c r="B19" s="23">
        <v>343.4</v>
      </c>
      <c r="C19" s="19" t="s">
        <v>80</v>
      </c>
      <c r="D19" s="46">
        <v>108662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108662</v>
      </c>
      <c r="O19" s="47">
        <f t="shared" si="2"/>
        <v>176.9739413680782</v>
      </c>
      <c r="P19" s="9"/>
    </row>
    <row r="20" spans="1:16" ht="15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121121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121121</v>
      </c>
      <c r="O20" s="47">
        <f t="shared" si="2"/>
        <v>197.2654723127036</v>
      </c>
      <c r="P20" s="9"/>
    </row>
    <row r="21" spans="1:16" ht="15">
      <c r="A21" s="12"/>
      <c r="B21" s="23">
        <v>344.9</v>
      </c>
      <c r="C21" s="19" t="s">
        <v>96</v>
      </c>
      <c r="D21" s="46">
        <v>14677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14677</v>
      </c>
      <c r="O21" s="47">
        <f t="shared" si="2"/>
        <v>23.903908794788272</v>
      </c>
      <c r="P21" s="9"/>
    </row>
    <row r="22" spans="1:16" ht="15.75">
      <c r="A22" s="27" t="s">
        <v>48</v>
      </c>
      <c r="B22" s="28"/>
      <c r="C22" s="29"/>
      <c r="D22" s="30">
        <f aca="true" t="shared" si="6" ref="D22:M22">SUM(D23:D24)</f>
        <v>981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981</v>
      </c>
      <c r="O22" s="42">
        <f t="shared" si="2"/>
        <v>1.5977198697068404</v>
      </c>
      <c r="P22" s="10"/>
    </row>
    <row r="23" spans="1:16" ht="15">
      <c r="A23" s="43"/>
      <c r="B23" s="44">
        <v>351.7</v>
      </c>
      <c r="C23" s="45" t="s">
        <v>67</v>
      </c>
      <c r="D23" s="46">
        <v>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719</v>
      </c>
      <c r="O23" s="47">
        <f t="shared" si="2"/>
        <v>1.1710097719869708</v>
      </c>
      <c r="P23" s="9"/>
    </row>
    <row r="24" spans="1:16" ht="15">
      <c r="A24" s="43"/>
      <c r="B24" s="44">
        <v>351.9</v>
      </c>
      <c r="C24" s="45" t="s">
        <v>81</v>
      </c>
      <c r="D24" s="46">
        <v>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</v>
      </c>
      <c r="O24" s="47">
        <f t="shared" si="2"/>
        <v>0.42671009771986973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SUM(D26:D30)</f>
        <v>29952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2357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32309</v>
      </c>
      <c r="O25" s="42">
        <f t="shared" si="2"/>
        <v>52.62052117263843</v>
      </c>
      <c r="P25" s="10"/>
    </row>
    <row r="26" spans="1:16" ht="15">
      <c r="A26" s="12"/>
      <c r="B26" s="23">
        <v>361.1</v>
      </c>
      <c r="C26" s="19" t="s">
        <v>30</v>
      </c>
      <c r="D26" s="46">
        <v>483</v>
      </c>
      <c r="E26" s="46">
        <v>0</v>
      </c>
      <c r="F26" s="46">
        <v>0</v>
      </c>
      <c r="G26" s="46">
        <v>0</v>
      </c>
      <c r="H26" s="46">
        <v>0</v>
      </c>
      <c r="I26" s="46">
        <v>341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824</v>
      </c>
      <c r="O26" s="47">
        <f t="shared" si="2"/>
        <v>1.3420195439739413</v>
      </c>
      <c r="P26" s="9"/>
    </row>
    <row r="27" spans="1:16" ht="15">
      <c r="A27" s="12"/>
      <c r="B27" s="23">
        <v>362</v>
      </c>
      <c r="C27" s="19" t="s">
        <v>31</v>
      </c>
      <c r="D27" s="46">
        <v>12300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12300</v>
      </c>
      <c r="O27" s="47">
        <f t="shared" si="2"/>
        <v>20.03257328990228</v>
      </c>
      <c r="P27" s="9"/>
    </row>
    <row r="28" spans="1:16" ht="15">
      <c r="A28" s="12"/>
      <c r="B28" s="23">
        <v>365</v>
      </c>
      <c r="C28" s="19" t="s">
        <v>100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921</v>
      </c>
      <c r="O28" s="47">
        <f t="shared" si="2"/>
        <v>1.5</v>
      </c>
      <c r="P28" s="9"/>
    </row>
    <row r="29" spans="1:16" ht="15">
      <c r="A29" s="12"/>
      <c r="B29" s="23">
        <v>366</v>
      </c>
      <c r="C29" s="19" t="s">
        <v>101</v>
      </c>
      <c r="D29" s="46">
        <v>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4000</v>
      </c>
      <c r="O29" s="47">
        <f t="shared" si="2"/>
        <v>6.514657980456026</v>
      </c>
      <c r="P29" s="9"/>
    </row>
    <row r="30" spans="1:16" ht="15">
      <c r="A30" s="12"/>
      <c r="B30" s="23">
        <v>369.9</v>
      </c>
      <c r="C30" s="19" t="s">
        <v>32</v>
      </c>
      <c r="D30" s="46">
        <v>13169</v>
      </c>
      <c r="E30" s="46">
        <v>0</v>
      </c>
      <c r="F30" s="46">
        <v>0</v>
      </c>
      <c r="G30" s="46">
        <v>0</v>
      </c>
      <c r="H30" s="46">
        <v>0</v>
      </c>
      <c r="I30" s="46">
        <v>1095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14264</v>
      </c>
      <c r="O30" s="47">
        <f t="shared" si="2"/>
        <v>23.23127035830619</v>
      </c>
      <c r="P30" s="9"/>
    </row>
    <row r="31" spans="1:16" ht="15.75">
      <c r="A31" s="27" t="s">
        <v>24</v>
      </c>
      <c r="B31" s="28"/>
      <c r="C31" s="29"/>
      <c r="D31" s="30">
        <f aca="true" t="shared" si="8" ref="D31:M31">SUM(D32:D34)</f>
        <v>296980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814028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1111008</v>
      </c>
      <c r="O31" s="42">
        <f t="shared" si="2"/>
        <v>1809.4592833876222</v>
      </c>
      <c r="P31" s="9"/>
    </row>
    <row r="32" spans="1:16" ht="15">
      <c r="A32" s="12"/>
      <c r="B32" s="23">
        <v>381</v>
      </c>
      <c r="C32" s="19" t="s">
        <v>33</v>
      </c>
      <c r="D32" s="46">
        <v>259236</v>
      </c>
      <c r="E32" s="46">
        <v>0</v>
      </c>
      <c r="F32" s="46">
        <v>0</v>
      </c>
      <c r="G32" s="46">
        <v>0</v>
      </c>
      <c r="H32" s="46">
        <v>0</v>
      </c>
      <c r="I32" s="46">
        <v>93393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352629</v>
      </c>
      <c r="O32" s="47">
        <f t="shared" si="2"/>
        <v>574.314332247557</v>
      </c>
      <c r="P32" s="9"/>
    </row>
    <row r="33" spans="1:16" ht="15">
      <c r="A33" s="12"/>
      <c r="B33" s="23">
        <v>388.1</v>
      </c>
      <c r="C33" s="19" t="s">
        <v>97</v>
      </c>
      <c r="D33" s="46">
        <v>37744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37744</v>
      </c>
      <c r="O33" s="47">
        <f t="shared" si="2"/>
        <v>61.472312703583064</v>
      </c>
      <c r="P33" s="9"/>
    </row>
    <row r="34" spans="1:16" ht="15.75" thickBot="1">
      <c r="A34" s="12"/>
      <c r="B34" s="23">
        <v>389.2</v>
      </c>
      <c r="C34" s="19" t="s">
        <v>87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720635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720635</v>
      </c>
      <c r="O34" s="47">
        <f t="shared" si="2"/>
        <v>1173.672638436482</v>
      </c>
      <c r="P34" s="9"/>
    </row>
    <row r="35" spans="1:119" ht="16.5" thickBot="1">
      <c r="A35" s="13" t="s">
        <v>28</v>
      </c>
      <c r="B35" s="21"/>
      <c r="C35" s="20"/>
      <c r="D35" s="14">
        <f aca="true" t="shared" si="9" ref="D35:M35">SUM(D5,D10,D14,D17,D22,D25,D31)</f>
        <v>894687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1246244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1"/>
        <v>2140931</v>
      </c>
      <c r="O35" s="36">
        <f t="shared" si="2"/>
        <v>3486.858306188925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102</v>
      </c>
      <c r="M37" s="48"/>
      <c r="N37" s="48"/>
      <c r="O37" s="40">
        <v>614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236352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236352</v>
      </c>
      <c r="O5" s="31">
        <f aca="true" t="shared" si="2" ref="O5:O31">(N5/O$33)</f>
        <v>387.4622950819672</v>
      </c>
      <c r="P5" s="6"/>
    </row>
    <row r="6" spans="1:16" ht="15">
      <c r="A6" s="12"/>
      <c r="B6" s="23">
        <v>312.6</v>
      </c>
      <c r="C6" s="19" t="s">
        <v>8</v>
      </c>
      <c r="D6" s="46">
        <v>211371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211371</v>
      </c>
      <c r="O6" s="47">
        <f t="shared" si="2"/>
        <v>346.5098360655738</v>
      </c>
      <c r="P6" s="9"/>
    </row>
    <row r="7" spans="1:16" ht="15">
      <c r="A7" s="12"/>
      <c r="B7" s="23">
        <v>314.1</v>
      </c>
      <c r="C7" s="19" t="s">
        <v>9</v>
      </c>
      <c r="D7" s="46">
        <v>18312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18312</v>
      </c>
      <c r="O7" s="47">
        <f t="shared" si="2"/>
        <v>30.01967213114754</v>
      </c>
      <c r="P7" s="9"/>
    </row>
    <row r="8" spans="1:16" ht="15">
      <c r="A8" s="12"/>
      <c r="B8" s="23">
        <v>314.8</v>
      </c>
      <c r="C8" s="19" t="s">
        <v>59</v>
      </c>
      <c r="D8" s="46">
        <v>103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</v>
      </c>
      <c r="O8" s="47">
        <f t="shared" si="2"/>
        <v>0.16885245901639345</v>
      </c>
      <c r="P8" s="9"/>
    </row>
    <row r="9" spans="1:16" ht="15">
      <c r="A9" s="12"/>
      <c r="B9" s="23">
        <v>315</v>
      </c>
      <c r="C9" s="19" t="s">
        <v>65</v>
      </c>
      <c r="D9" s="46">
        <v>6566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6566</v>
      </c>
      <c r="O9" s="47">
        <f t="shared" si="2"/>
        <v>10.763934426229508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27708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27708</v>
      </c>
      <c r="O10" s="42">
        <f t="shared" si="2"/>
        <v>45.42295081967213</v>
      </c>
      <c r="P10" s="10"/>
    </row>
    <row r="11" spans="1:16" ht="15">
      <c r="A11" s="12"/>
      <c r="B11" s="23">
        <v>323.1</v>
      </c>
      <c r="C11" s="19" t="s">
        <v>12</v>
      </c>
      <c r="D11" s="46">
        <v>24634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24634</v>
      </c>
      <c r="O11" s="47">
        <f t="shared" si="2"/>
        <v>40.38360655737705</v>
      </c>
      <c r="P11" s="9"/>
    </row>
    <row r="12" spans="1:16" ht="15">
      <c r="A12" s="12"/>
      <c r="B12" s="23">
        <v>323.7</v>
      </c>
      <c r="C12" s="19" t="s">
        <v>13</v>
      </c>
      <c r="D12" s="46">
        <v>2092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2092</v>
      </c>
      <c r="O12" s="47">
        <f t="shared" si="2"/>
        <v>3.4295081967213115</v>
      </c>
      <c r="P12" s="9"/>
    </row>
    <row r="13" spans="1:16" ht="15">
      <c r="A13" s="12"/>
      <c r="B13" s="23">
        <v>367</v>
      </c>
      <c r="C13" s="19" t="s">
        <v>61</v>
      </c>
      <c r="D13" s="46">
        <v>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982</v>
      </c>
      <c r="O13" s="47">
        <f t="shared" si="2"/>
        <v>1.6098360655737705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SUM(D15:D16)</f>
        <v>156450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156450</v>
      </c>
      <c r="O14" s="42">
        <f t="shared" si="2"/>
        <v>256.4754098360656</v>
      </c>
      <c r="P14" s="10"/>
    </row>
    <row r="15" spans="1:16" ht="15">
      <c r="A15" s="12"/>
      <c r="B15" s="23">
        <v>335.12</v>
      </c>
      <c r="C15" s="19" t="s">
        <v>77</v>
      </c>
      <c r="D15" s="46">
        <v>44449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44449</v>
      </c>
      <c r="O15" s="47">
        <f t="shared" si="2"/>
        <v>72.8672131147541</v>
      </c>
      <c r="P15" s="9"/>
    </row>
    <row r="16" spans="1:16" ht="15">
      <c r="A16" s="12"/>
      <c r="B16" s="23">
        <v>335.18</v>
      </c>
      <c r="C16" s="19" t="s">
        <v>66</v>
      </c>
      <c r="D16" s="46">
        <v>112001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112001</v>
      </c>
      <c r="O16" s="47">
        <f t="shared" si="2"/>
        <v>183.6081967213115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129784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390272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520056</v>
      </c>
      <c r="O17" s="42">
        <f t="shared" si="2"/>
        <v>852.5508196721312</v>
      </c>
      <c r="P17" s="10"/>
    </row>
    <row r="18" spans="1:16" ht="15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285437</v>
      </c>
      <c r="O18" s="47">
        <f t="shared" si="2"/>
        <v>467.9295081967213</v>
      </c>
      <c r="P18" s="9"/>
    </row>
    <row r="19" spans="1:16" ht="15">
      <c r="A19" s="12"/>
      <c r="B19" s="23">
        <v>343.4</v>
      </c>
      <c r="C19" s="19" t="s">
        <v>80</v>
      </c>
      <c r="D19" s="46">
        <v>115286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115286</v>
      </c>
      <c r="O19" s="47">
        <f t="shared" si="2"/>
        <v>188.99344262295082</v>
      </c>
      <c r="P19" s="9"/>
    </row>
    <row r="20" spans="1:16" ht="15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104835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104835</v>
      </c>
      <c r="O20" s="47">
        <f t="shared" si="2"/>
        <v>171.86065573770492</v>
      </c>
      <c r="P20" s="9"/>
    </row>
    <row r="21" spans="1:16" ht="15">
      <c r="A21" s="12"/>
      <c r="B21" s="23">
        <v>344.9</v>
      </c>
      <c r="C21" s="19" t="s">
        <v>96</v>
      </c>
      <c r="D21" s="46">
        <v>14498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14498</v>
      </c>
      <c r="O21" s="47">
        <f t="shared" si="2"/>
        <v>23.7672131147541</v>
      </c>
      <c r="P21" s="9"/>
    </row>
    <row r="22" spans="1:16" ht="15.75">
      <c r="A22" s="27" t="s">
        <v>48</v>
      </c>
      <c r="B22" s="28"/>
      <c r="C22" s="29"/>
      <c r="D22" s="30">
        <f aca="true" t="shared" si="6" ref="D22:M22">SUM(D23:D23)</f>
        <v>30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30</v>
      </c>
      <c r="O22" s="42">
        <f t="shared" si="2"/>
        <v>0.04918032786885246</v>
      </c>
      <c r="P22" s="10"/>
    </row>
    <row r="23" spans="1:16" ht="15">
      <c r="A23" s="43"/>
      <c r="B23" s="44">
        <v>351.9</v>
      </c>
      <c r="C23" s="45" t="s">
        <v>81</v>
      </c>
      <c r="D23" s="46">
        <v>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</v>
      </c>
      <c r="O23" s="47">
        <f t="shared" si="2"/>
        <v>0.04918032786885246</v>
      </c>
      <c r="P23" s="9"/>
    </row>
    <row r="24" spans="1:16" ht="15.75">
      <c r="A24" s="27" t="s">
        <v>1</v>
      </c>
      <c r="B24" s="28"/>
      <c r="C24" s="29"/>
      <c r="D24" s="30">
        <f aca="true" t="shared" si="7" ref="D24:M24">SUM(D25:D27)</f>
        <v>28375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199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28574</v>
      </c>
      <c r="O24" s="42">
        <f t="shared" si="2"/>
        <v>46.842622950819674</v>
      </c>
      <c r="P24" s="10"/>
    </row>
    <row r="25" spans="1:16" ht="15">
      <c r="A25" s="12"/>
      <c r="B25" s="23">
        <v>361.1</v>
      </c>
      <c r="C25" s="19" t="s">
        <v>30</v>
      </c>
      <c r="D25" s="46">
        <v>33</v>
      </c>
      <c r="E25" s="46">
        <v>0</v>
      </c>
      <c r="F25" s="46">
        <v>0</v>
      </c>
      <c r="G25" s="46">
        <v>0</v>
      </c>
      <c r="H25" s="46">
        <v>0</v>
      </c>
      <c r="I25" s="46">
        <v>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</v>
      </c>
      <c r="O25" s="47">
        <f t="shared" si="2"/>
        <v>0.15737704918032788</v>
      </c>
      <c r="P25" s="9"/>
    </row>
    <row r="26" spans="1:16" ht="15">
      <c r="A26" s="12"/>
      <c r="B26" s="23">
        <v>362</v>
      </c>
      <c r="C26" s="19" t="s">
        <v>31</v>
      </c>
      <c r="D26" s="46">
        <v>10982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10982</v>
      </c>
      <c r="O26" s="47">
        <f t="shared" si="2"/>
        <v>18.003278688524592</v>
      </c>
      <c r="P26" s="9"/>
    </row>
    <row r="27" spans="1:16" ht="15">
      <c r="A27" s="12"/>
      <c r="B27" s="23">
        <v>369.9</v>
      </c>
      <c r="C27" s="19" t="s">
        <v>32</v>
      </c>
      <c r="D27" s="46">
        <v>17360</v>
      </c>
      <c r="E27" s="46">
        <v>0</v>
      </c>
      <c r="F27" s="46">
        <v>0</v>
      </c>
      <c r="G27" s="46">
        <v>0</v>
      </c>
      <c r="H27" s="46">
        <v>0</v>
      </c>
      <c r="I27" s="46">
        <v>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17496</v>
      </c>
      <c r="O27" s="47">
        <f t="shared" si="2"/>
        <v>28.681967213114753</v>
      </c>
      <c r="P27" s="9"/>
    </row>
    <row r="28" spans="1:16" ht="15.75">
      <c r="A28" s="27" t="s">
        <v>24</v>
      </c>
      <c r="B28" s="28"/>
      <c r="C28" s="29"/>
      <c r="D28" s="30">
        <f aca="true" t="shared" si="8" ref="D28:M28">SUM(D29:D30)</f>
        <v>3100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171032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174132</v>
      </c>
      <c r="O28" s="42">
        <f t="shared" si="2"/>
        <v>285.4622950819672</v>
      </c>
      <c r="P28" s="9"/>
    </row>
    <row r="29" spans="1:16" ht="15">
      <c r="A29" s="12"/>
      <c r="B29" s="23">
        <v>381</v>
      </c>
      <c r="C29" s="19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171032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171032</v>
      </c>
      <c r="O29" s="47">
        <f t="shared" si="2"/>
        <v>280.3803278688525</v>
      </c>
      <c r="P29" s="9"/>
    </row>
    <row r="30" spans="1:16" ht="15.75" thickBot="1">
      <c r="A30" s="12"/>
      <c r="B30" s="23">
        <v>388.1</v>
      </c>
      <c r="C30" s="19" t="s">
        <v>97</v>
      </c>
      <c r="D30" s="46">
        <v>3100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3100</v>
      </c>
      <c r="O30" s="47">
        <f t="shared" si="2"/>
        <v>5.081967213114754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9" ref="D31:M31">SUM(D5,D10,D14,D17,D22,D24,D28)</f>
        <v>581799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561503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1143302</v>
      </c>
      <c r="O31" s="36">
        <f t="shared" si="2"/>
        <v>1874.2655737704918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98</v>
      </c>
      <c r="M33" s="48"/>
      <c r="N33" s="48"/>
      <c r="O33" s="40">
        <v>610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235343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235343</v>
      </c>
      <c r="O5" s="31">
        <f aca="true" t="shared" si="2" ref="O5:O32">(N5/O$34)</f>
        <v>391.585690515807</v>
      </c>
      <c r="P5" s="6"/>
    </row>
    <row r="6" spans="1:16" ht="15">
      <c r="A6" s="12"/>
      <c r="B6" s="23">
        <v>312.6</v>
      </c>
      <c r="C6" s="19" t="s">
        <v>8</v>
      </c>
      <c r="D6" s="46">
        <v>212853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212853</v>
      </c>
      <c r="O6" s="47">
        <f t="shared" si="2"/>
        <v>354.16472545757074</v>
      </c>
      <c r="P6" s="9"/>
    </row>
    <row r="7" spans="1:16" ht="15">
      <c r="A7" s="12"/>
      <c r="B7" s="23">
        <v>314.1</v>
      </c>
      <c r="C7" s="19" t="s">
        <v>9</v>
      </c>
      <c r="D7" s="46">
        <v>14961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14961</v>
      </c>
      <c r="O7" s="47">
        <f t="shared" si="2"/>
        <v>24.89351081530782</v>
      </c>
      <c r="P7" s="9"/>
    </row>
    <row r="8" spans="1:16" ht="15">
      <c r="A8" s="12"/>
      <c r="B8" s="23">
        <v>314.8</v>
      </c>
      <c r="C8" s="19" t="s">
        <v>59</v>
      </c>
      <c r="D8" s="46">
        <v>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</v>
      </c>
      <c r="O8" s="47">
        <f t="shared" si="2"/>
        <v>0.13477537437603992</v>
      </c>
      <c r="P8" s="9"/>
    </row>
    <row r="9" spans="1:16" ht="15">
      <c r="A9" s="12"/>
      <c r="B9" s="23">
        <v>315</v>
      </c>
      <c r="C9" s="19" t="s">
        <v>65</v>
      </c>
      <c r="D9" s="46">
        <v>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7448</v>
      </c>
      <c r="O9" s="47">
        <f t="shared" si="2"/>
        <v>12.392678868552412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24642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24642</v>
      </c>
      <c r="O10" s="42">
        <f t="shared" si="2"/>
        <v>41.001663893510816</v>
      </c>
      <c r="P10" s="10"/>
    </row>
    <row r="11" spans="1:16" ht="15">
      <c r="A11" s="12"/>
      <c r="B11" s="23">
        <v>323.1</v>
      </c>
      <c r="C11" s="19" t="s">
        <v>12</v>
      </c>
      <c r="D11" s="46">
        <v>21147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21147</v>
      </c>
      <c r="O11" s="47">
        <f t="shared" si="2"/>
        <v>35.186356073211314</v>
      </c>
      <c r="P11" s="9"/>
    </row>
    <row r="12" spans="1:16" ht="15">
      <c r="A12" s="12"/>
      <c r="B12" s="23">
        <v>323.7</v>
      </c>
      <c r="C12" s="19" t="s">
        <v>13</v>
      </c>
      <c r="D12" s="46">
        <v>1530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1530</v>
      </c>
      <c r="O12" s="47">
        <f t="shared" si="2"/>
        <v>2.545757071547421</v>
      </c>
      <c r="P12" s="9"/>
    </row>
    <row r="13" spans="1:16" ht="15">
      <c r="A13" s="12"/>
      <c r="B13" s="23">
        <v>367</v>
      </c>
      <c r="C13" s="19" t="s">
        <v>61</v>
      </c>
      <c r="D13" s="46">
        <v>1965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1965</v>
      </c>
      <c r="O13" s="47">
        <f t="shared" si="2"/>
        <v>3.26955074875208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SUM(D15:D17)</f>
        <v>155151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155151</v>
      </c>
      <c r="O14" s="42">
        <f t="shared" si="2"/>
        <v>258.1547420965058</v>
      </c>
      <c r="P14" s="10"/>
    </row>
    <row r="15" spans="1:16" ht="15">
      <c r="A15" s="12"/>
      <c r="B15" s="23">
        <v>335.12</v>
      </c>
      <c r="C15" s="19" t="s">
        <v>77</v>
      </c>
      <c r="D15" s="46">
        <v>33903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33903</v>
      </c>
      <c r="O15" s="47">
        <f t="shared" si="2"/>
        <v>56.41098169717138</v>
      </c>
      <c r="P15" s="9"/>
    </row>
    <row r="16" spans="1:16" ht="15">
      <c r="A16" s="12"/>
      <c r="B16" s="23">
        <v>335.18</v>
      </c>
      <c r="C16" s="19" t="s">
        <v>66</v>
      </c>
      <c r="D16" s="46">
        <v>112681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112681</v>
      </c>
      <c r="O16" s="47">
        <f t="shared" si="2"/>
        <v>187.4891846921797</v>
      </c>
      <c r="P16" s="9"/>
    </row>
    <row r="17" spans="1:16" ht="15">
      <c r="A17" s="12"/>
      <c r="B17" s="23">
        <v>335.19</v>
      </c>
      <c r="C17" s="19" t="s">
        <v>79</v>
      </c>
      <c r="D17" s="46">
        <v>8567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8567</v>
      </c>
      <c r="O17" s="47">
        <f t="shared" si="2"/>
        <v>14.254575707154743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SUM(D19:D21)</f>
        <v>110397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354157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464554</v>
      </c>
      <c r="O18" s="42">
        <f t="shared" si="2"/>
        <v>772.9683860232946</v>
      </c>
      <c r="P18" s="10"/>
    </row>
    <row r="19" spans="1:16" ht="15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251956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251956</v>
      </c>
      <c r="O19" s="47">
        <f t="shared" si="2"/>
        <v>419.2279534109817</v>
      </c>
      <c r="P19" s="9"/>
    </row>
    <row r="20" spans="1:16" ht="15">
      <c r="A20" s="12"/>
      <c r="B20" s="23">
        <v>343.4</v>
      </c>
      <c r="C20" s="19" t="s">
        <v>80</v>
      </c>
      <c r="D20" s="46">
        <v>110397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110397</v>
      </c>
      <c r="O20" s="47">
        <f t="shared" si="2"/>
        <v>183.68885191347755</v>
      </c>
      <c r="P20" s="9"/>
    </row>
    <row r="21" spans="1:16" ht="15">
      <c r="A21" s="12"/>
      <c r="B21" s="23">
        <v>343.5</v>
      </c>
      <c r="C21" s="19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102201</v>
      </c>
      <c r="O21" s="47">
        <f t="shared" si="2"/>
        <v>170.05158069883527</v>
      </c>
      <c r="P21" s="9"/>
    </row>
    <row r="22" spans="1:16" ht="15.75">
      <c r="A22" s="27" t="s">
        <v>48</v>
      </c>
      <c r="B22" s="28"/>
      <c r="C22" s="29"/>
      <c r="D22" s="30">
        <f aca="true" t="shared" si="6" ref="D22:M22">SUM(D23:D24)</f>
        <v>65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65</v>
      </c>
      <c r="O22" s="42">
        <f t="shared" si="2"/>
        <v>0.10815307820299501</v>
      </c>
      <c r="P22" s="10"/>
    </row>
    <row r="23" spans="1:16" ht="15">
      <c r="A23" s="43"/>
      <c r="B23" s="44">
        <v>351.7</v>
      </c>
      <c r="C23" s="45" t="s">
        <v>67</v>
      </c>
      <c r="D23" s="46">
        <v>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</v>
      </c>
      <c r="O23" s="47">
        <f t="shared" si="2"/>
        <v>0.036605657237936774</v>
      </c>
      <c r="P23" s="9"/>
    </row>
    <row r="24" spans="1:16" ht="15">
      <c r="A24" s="43"/>
      <c r="B24" s="44">
        <v>351.9</v>
      </c>
      <c r="C24" s="45" t="s">
        <v>81</v>
      </c>
      <c r="D24" s="46">
        <v>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</v>
      </c>
      <c r="O24" s="47">
        <f t="shared" si="2"/>
        <v>0.07154742096505824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SUM(D26:D29)</f>
        <v>23667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92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23759</v>
      </c>
      <c r="O25" s="42">
        <f t="shared" si="2"/>
        <v>39.5324459234609</v>
      </c>
      <c r="P25" s="10"/>
    </row>
    <row r="26" spans="1:16" ht="15">
      <c r="A26" s="12"/>
      <c r="B26" s="23">
        <v>361.1</v>
      </c>
      <c r="C26" s="19" t="s">
        <v>30</v>
      </c>
      <c r="D26" s="46">
        <v>24</v>
      </c>
      <c r="E26" s="46">
        <v>0</v>
      </c>
      <c r="F26" s="46">
        <v>0</v>
      </c>
      <c r="G26" s="46">
        <v>0</v>
      </c>
      <c r="H26" s="46">
        <v>0</v>
      </c>
      <c r="I26" s="46">
        <v>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116</v>
      </c>
      <c r="O26" s="47">
        <f t="shared" si="2"/>
        <v>0.1930116472545757</v>
      </c>
      <c r="P26" s="9"/>
    </row>
    <row r="27" spans="1:16" ht="15">
      <c r="A27" s="12"/>
      <c r="B27" s="23">
        <v>362</v>
      </c>
      <c r="C27" s="19" t="s">
        <v>31</v>
      </c>
      <c r="D27" s="46">
        <v>10925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10925</v>
      </c>
      <c r="O27" s="47">
        <f t="shared" si="2"/>
        <v>18.178036605657237</v>
      </c>
      <c r="P27" s="9"/>
    </row>
    <row r="28" spans="1:16" ht="15">
      <c r="A28" s="12"/>
      <c r="B28" s="23">
        <v>369.7</v>
      </c>
      <c r="C28" s="19" t="s">
        <v>93</v>
      </c>
      <c r="D28" s="46">
        <v>5759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5759</v>
      </c>
      <c r="O28" s="47">
        <f t="shared" si="2"/>
        <v>9.582362728785357</v>
      </c>
      <c r="P28" s="9"/>
    </row>
    <row r="29" spans="1:16" ht="15">
      <c r="A29" s="12"/>
      <c r="B29" s="23">
        <v>369.9</v>
      </c>
      <c r="C29" s="19" t="s">
        <v>32</v>
      </c>
      <c r="D29" s="46">
        <v>6959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6959</v>
      </c>
      <c r="O29" s="47">
        <f t="shared" si="2"/>
        <v>11.579034941763727</v>
      </c>
      <c r="P29" s="9"/>
    </row>
    <row r="30" spans="1:16" ht="15.75">
      <c r="A30" s="27" t="s">
        <v>24</v>
      </c>
      <c r="B30" s="28"/>
      <c r="C30" s="29"/>
      <c r="D30" s="30">
        <f aca="true" t="shared" si="8" ref="D30:M30">SUM(D31:D31)</f>
        <v>27311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158822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186133</v>
      </c>
      <c r="O30" s="42">
        <f t="shared" si="2"/>
        <v>309.70549084858567</v>
      </c>
      <c r="P30" s="9"/>
    </row>
    <row r="31" spans="1:16" ht="15.75" thickBot="1">
      <c r="A31" s="12"/>
      <c r="B31" s="23">
        <v>381</v>
      </c>
      <c r="C31" s="19" t="s">
        <v>33</v>
      </c>
      <c r="D31" s="46">
        <v>27311</v>
      </c>
      <c r="E31" s="46">
        <v>0</v>
      </c>
      <c r="F31" s="46">
        <v>0</v>
      </c>
      <c r="G31" s="46">
        <v>0</v>
      </c>
      <c r="H31" s="46">
        <v>0</v>
      </c>
      <c r="I31" s="46">
        <v>158822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186133</v>
      </c>
      <c r="O31" s="47">
        <f t="shared" si="2"/>
        <v>309.70549084858567</v>
      </c>
      <c r="P31" s="9"/>
    </row>
    <row r="32" spans="1:119" ht="16.5" thickBot="1">
      <c r="A32" s="13" t="s">
        <v>28</v>
      </c>
      <c r="B32" s="21"/>
      <c r="C32" s="20"/>
      <c r="D32" s="14">
        <f aca="true" t="shared" si="9" ref="D32:M32">SUM(D5,D10,D14,D18,D22,D25,D30)</f>
        <v>576576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513071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1089647</v>
      </c>
      <c r="O32" s="36">
        <f t="shared" si="2"/>
        <v>1813.0565723793677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94</v>
      </c>
      <c r="M34" s="48"/>
      <c r="N34" s="48"/>
      <c r="O34" s="40">
        <v>601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223120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5">SUM(D5:M5)</f>
        <v>223120</v>
      </c>
      <c r="O5" s="31">
        <f aca="true" t="shared" si="2" ref="O5:O35">(N5/O$37)</f>
        <v>373.73534338358456</v>
      </c>
      <c r="P5" s="6"/>
    </row>
    <row r="6" spans="1:16" ht="15">
      <c r="A6" s="12"/>
      <c r="B6" s="23">
        <v>312.6</v>
      </c>
      <c r="C6" s="19" t="s">
        <v>8</v>
      </c>
      <c r="D6" s="46">
        <v>201933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201933</v>
      </c>
      <c r="O6" s="47">
        <f t="shared" si="2"/>
        <v>338.2462311557789</v>
      </c>
      <c r="P6" s="9"/>
    </row>
    <row r="7" spans="1:16" ht="15">
      <c r="A7" s="12"/>
      <c r="B7" s="23">
        <v>314.1</v>
      </c>
      <c r="C7" s="19" t="s">
        <v>9</v>
      </c>
      <c r="D7" s="46">
        <v>14814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14814</v>
      </c>
      <c r="O7" s="47">
        <f t="shared" si="2"/>
        <v>24.814070351758794</v>
      </c>
      <c r="P7" s="9"/>
    </row>
    <row r="8" spans="1:16" ht="15">
      <c r="A8" s="12"/>
      <c r="B8" s="23">
        <v>314.8</v>
      </c>
      <c r="C8" s="19" t="s">
        <v>59</v>
      </c>
      <c r="D8" s="46">
        <v>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</v>
      </c>
      <c r="O8" s="47">
        <f t="shared" si="2"/>
        <v>0.17755443886097153</v>
      </c>
      <c r="P8" s="9"/>
    </row>
    <row r="9" spans="1:16" ht="15">
      <c r="A9" s="12"/>
      <c r="B9" s="23">
        <v>315</v>
      </c>
      <c r="C9" s="19" t="s">
        <v>65</v>
      </c>
      <c r="D9" s="46">
        <v>6267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6267</v>
      </c>
      <c r="O9" s="47">
        <f t="shared" si="2"/>
        <v>10.49748743718593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SUM(D11:D14)</f>
        <v>22316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22316</v>
      </c>
      <c r="O10" s="42">
        <f t="shared" si="2"/>
        <v>37.380234505862646</v>
      </c>
      <c r="P10" s="10"/>
    </row>
    <row r="11" spans="1:16" ht="15">
      <c r="A11" s="12"/>
      <c r="B11" s="23">
        <v>323.1</v>
      </c>
      <c r="C11" s="19" t="s">
        <v>12</v>
      </c>
      <c r="D11" s="46">
        <v>19275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19275</v>
      </c>
      <c r="O11" s="47">
        <f t="shared" si="2"/>
        <v>32.28643216080402</v>
      </c>
      <c r="P11" s="9"/>
    </row>
    <row r="12" spans="1:16" ht="15">
      <c r="A12" s="12"/>
      <c r="B12" s="23">
        <v>323.5</v>
      </c>
      <c r="C12" s="19" t="s">
        <v>90</v>
      </c>
      <c r="D12" s="46">
        <v>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505</v>
      </c>
      <c r="O12" s="47">
        <f t="shared" si="2"/>
        <v>0.8458961474036851</v>
      </c>
      <c r="P12" s="9"/>
    </row>
    <row r="13" spans="1:16" ht="15">
      <c r="A13" s="12"/>
      <c r="B13" s="23">
        <v>323.7</v>
      </c>
      <c r="C13" s="19" t="s">
        <v>13</v>
      </c>
      <c r="D13" s="46">
        <v>1526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1526</v>
      </c>
      <c r="O13" s="47">
        <f t="shared" si="2"/>
        <v>2.5561139028475712</v>
      </c>
      <c r="P13" s="9"/>
    </row>
    <row r="14" spans="1:16" ht="15">
      <c r="A14" s="12"/>
      <c r="B14" s="23">
        <v>367</v>
      </c>
      <c r="C14" s="19" t="s">
        <v>61</v>
      </c>
      <c r="D14" s="46">
        <v>1010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1010</v>
      </c>
      <c r="O14" s="47">
        <f t="shared" si="2"/>
        <v>1.6917922948073703</v>
      </c>
      <c r="P14" s="9"/>
    </row>
    <row r="15" spans="1:16" ht="15.75">
      <c r="A15" s="27" t="s">
        <v>15</v>
      </c>
      <c r="B15" s="28"/>
      <c r="C15" s="29"/>
      <c r="D15" s="30">
        <f aca="true" t="shared" si="4" ref="D15:M15">SUM(D16:D20)</f>
        <v>282577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282577</v>
      </c>
      <c r="O15" s="42">
        <f t="shared" si="2"/>
        <v>473.3283082077052</v>
      </c>
      <c r="P15" s="10"/>
    </row>
    <row r="16" spans="1:16" ht="15">
      <c r="A16" s="12"/>
      <c r="B16" s="23">
        <v>331.1</v>
      </c>
      <c r="C16" s="19" t="s">
        <v>84</v>
      </c>
      <c r="D16" s="46">
        <v>131555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131555</v>
      </c>
      <c r="O16" s="47">
        <f t="shared" si="2"/>
        <v>220.36013400335008</v>
      </c>
      <c r="P16" s="9"/>
    </row>
    <row r="17" spans="1:16" ht="15">
      <c r="A17" s="12"/>
      <c r="B17" s="23">
        <v>335.12</v>
      </c>
      <c r="C17" s="19" t="s">
        <v>77</v>
      </c>
      <c r="D17" s="46">
        <v>37034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37034</v>
      </c>
      <c r="O17" s="47">
        <f t="shared" si="2"/>
        <v>62.03350083752094</v>
      </c>
      <c r="P17" s="9"/>
    </row>
    <row r="18" spans="1:16" ht="15">
      <c r="A18" s="12"/>
      <c r="B18" s="23">
        <v>335.15</v>
      </c>
      <c r="C18" s="19" t="s">
        <v>78</v>
      </c>
      <c r="D18" s="46">
        <v>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</v>
      </c>
      <c r="O18" s="47">
        <f t="shared" si="2"/>
        <v>0.05862646566164154</v>
      </c>
      <c r="P18" s="9"/>
    </row>
    <row r="19" spans="1:16" ht="15">
      <c r="A19" s="12"/>
      <c r="B19" s="23">
        <v>335.18</v>
      </c>
      <c r="C19" s="19" t="s">
        <v>66</v>
      </c>
      <c r="D19" s="46">
        <v>106220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106220</v>
      </c>
      <c r="O19" s="47">
        <f t="shared" si="2"/>
        <v>177.92294807370183</v>
      </c>
      <c r="P19" s="9"/>
    </row>
    <row r="20" spans="1:16" ht="15">
      <c r="A20" s="12"/>
      <c r="B20" s="23">
        <v>335.19</v>
      </c>
      <c r="C20" s="19" t="s">
        <v>79</v>
      </c>
      <c r="D20" s="46">
        <v>7733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7733</v>
      </c>
      <c r="O20" s="47">
        <f t="shared" si="2"/>
        <v>12.953098827470686</v>
      </c>
      <c r="P20" s="9"/>
    </row>
    <row r="21" spans="1:16" ht="15.75">
      <c r="A21" s="27" t="s">
        <v>23</v>
      </c>
      <c r="B21" s="28"/>
      <c r="C21" s="29"/>
      <c r="D21" s="30">
        <f aca="true" t="shared" si="5" ref="D21:M21">SUM(D22:D24)</f>
        <v>91338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351508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442846</v>
      </c>
      <c r="O21" s="42">
        <f t="shared" si="2"/>
        <v>741.785594639866</v>
      </c>
      <c r="P21" s="10"/>
    </row>
    <row r="22" spans="1:16" ht="15">
      <c r="A22" s="12"/>
      <c r="B22" s="23">
        <v>343.3</v>
      </c>
      <c r="C22" s="19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248858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248858</v>
      </c>
      <c r="O22" s="47">
        <f t="shared" si="2"/>
        <v>416.84757118927973</v>
      </c>
      <c r="P22" s="9"/>
    </row>
    <row r="23" spans="1:16" ht="15">
      <c r="A23" s="12"/>
      <c r="B23" s="23">
        <v>343.4</v>
      </c>
      <c r="C23" s="19" t="s">
        <v>80</v>
      </c>
      <c r="D23" s="46">
        <v>91338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91338</v>
      </c>
      <c r="O23" s="47">
        <f t="shared" si="2"/>
        <v>152.99497487437185</v>
      </c>
      <c r="P23" s="9"/>
    </row>
    <row r="24" spans="1:16" ht="15">
      <c r="A24" s="12"/>
      <c r="B24" s="23">
        <v>343.5</v>
      </c>
      <c r="C24" s="19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102650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102650</v>
      </c>
      <c r="O24" s="47">
        <f t="shared" si="2"/>
        <v>171.9430485762144</v>
      </c>
      <c r="P24" s="9"/>
    </row>
    <row r="25" spans="1:16" ht="15.75">
      <c r="A25" s="27" t="s">
        <v>48</v>
      </c>
      <c r="B25" s="28"/>
      <c r="C25" s="29"/>
      <c r="D25" s="30">
        <f aca="true" t="shared" si="6" ref="D25:M25">SUM(D26:D27)</f>
        <v>68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68</v>
      </c>
      <c r="O25" s="42">
        <f t="shared" si="2"/>
        <v>0.11390284757118928</v>
      </c>
      <c r="P25" s="10"/>
    </row>
    <row r="26" spans="1:16" ht="15">
      <c r="A26" s="43"/>
      <c r="B26" s="44">
        <v>351.7</v>
      </c>
      <c r="C26" s="45" t="s">
        <v>67</v>
      </c>
      <c r="D26" s="46">
        <v>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</v>
      </c>
      <c r="O26" s="47">
        <f t="shared" si="2"/>
        <v>0.04187604690117253</v>
      </c>
      <c r="P26" s="9"/>
    </row>
    <row r="27" spans="1:16" ht="15">
      <c r="A27" s="43"/>
      <c r="B27" s="44">
        <v>351.9</v>
      </c>
      <c r="C27" s="45" t="s">
        <v>81</v>
      </c>
      <c r="D27" s="46">
        <v>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</v>
      </c>
      <c r="O27" s="47">
        <f t="shared" si="2"/>
        <v>0.07202680067001675</v>
      </c>
      <c r="P27" s="9"/>
    </row>
    <row r="28" spans="1:16" ht="15.75">
      <c r="A28" s="27" t="s">
        <v>1</v>
      </c>
      <c r="B28" s="28"/>
      <c r="C28" s="29"/>
      <c r="D28" s="30">
        <f aca="true" t="shared" si="7" ref="D28:M28">SUM(D29:D31)</f>
        <v>15622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169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15791</v>
      </c>
      <c r="O28" s="42">
        <f t="shared" si="2"/>
        <v>26.450586264656618</v>
      </c>
      <c r="P28" s="10"/>
    </row>
    <row r="29" spans="1:16" ht="15">
      <c r="A29" s="12"/>
      <c r="B29" s="23">
        <v>361.1</v>
      </c>
      <c r="C29" s="19" t="s">
        <v>30</v>
      </c>
      <c r="D29" s="46">
        <v>166</v>
      </c>
      <c r="E29" s="46">
        <v>0</v>
      </c>
      <c r="F29" s="46">
        <v>0</v>
      </c>
      <c r="G29" s="46">
        <v>0</v>
      </c>
      <c r="H29" s="46">
        <v>0</v>
      </c>
      <c r="I29" s="46">
        <v>169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335</v>
      </c>
      <c r="O29" s="47">
        <f t="shared" si="2"/>
        <v>0.5611390284757118</v>
      </c>
      <c r="P29" s="9"/>
    </row>
    <row r="30" spans="1:16" ht="15">
      <c r="A30" s="12"/>
      <c r="B30" s="23">
        <v>362</v>
      </c>
      <c r="C30" s="19" t="s">
        <v>31</v>
      </c>
      <c r="D30" s="46">
        <v>11600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11600</v>
      </c>
      <c r="O30" s="47">
        <f t="shared" si="2"/>
        <v>19.430485762144052</v>
      </c>
      <c r="P30" s="9"/>
    </row>
    <row r="31" spans="1:16" ht="15">
      <c r="A31" s="12"/>
      <c r="B31" s="23">
        <v>369.9</v>
      </c>
      <c r="C31" s="19" t="s">
        <v>32</v>
      </c>
      <c r="D31" s="46">
        <v>3856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3856</v>
      </c>
      <c r="O31" s="47">
        <f t="shared" si="2"/>
        <v>6.458961474036851</v>
      </c>
      <c r="P31" s="9"/>
    </row>
    <row r="32" spans="1:16" ht="15.75">
      <c r="A32" s="27" t="s">
        <v>24</v>
      </c>
      <c r="B32" s="28"/>
      <c r="C32" s="29"/>
      <c r="D32" s="30">
        <f aca="true" t="shared" si="8" ref="D32:M32">SUM(D33:D34)</f>
        <v>70317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615504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1"/>
        <v>685821</v>
      </c>
      <c r="O32" s="42">
        <f t="shared" si="2"/>
        <v>1148.7788944723618</v>
      </c>
      <c r="P32" s="9"/>
    </row>
    <row r="33" spans="1:16" ht="15">
      <c r="A33" s="12"/>
      <c r="B33" s="23">
        <v>381</v>
      </c>
      <c r="C33" s="19" t="s">
        <v>33</v>
      </c>
      <c r="D33" s="46">
        <v>70317</v>
      </c>
      <c r="E33" s="46">
        <v>0</v>
      </c>
      <c r="F33" s="46">
        <v>0</v>
      </c>
      <c r="G33" s="46">
        <v>0</v>
      </c>
      <c r="H33" s="46">
        <v>0</v>
      </c>
      <c r="I33" s="46">
        <v>94234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164551</v>
      </c>
      <c r="O33" s="47">
        <f t="shared" si="2"/>
        <v>275.6298157453936</v>
      </c>
      <c r="P33" s="9"/>
    </row>
    <row r="34" spans="1:16" ht="15.75" thickBot="1">
      <c r="A34" s="12"/>
      <c r="B34" s="23">
        <v>389.2</v>
      </c>
      <c r="C34" s="19" t="s">
        <v>87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521270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521270</v>
      </c>
      <c r="O34" s="47">
        <f t="shared" si="2"/>
        <v>873.1490787269681</v>
      </c>
      <c r="P34" s="9"/>
    </row>
    <row r="35" spans="1:119" ht="16.5" thickBot="1">
      <c r="A35" s="13" t="s">
        <v>28</v>
      </c>
      <c r="B35" s="21"/>
      <c r="C35" s="20"/>
      <c r="D35" s="14">
        <f aca="true" t="shared" si="9" ref="D35:M35">SUM(D5,D10,D15,D21,D25,D28,D32)</f>
        <v>705358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967181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1"/>
        <v>1672539</v>
      </c>
      <c r="O35" s="36">
        <f t="shared" si="2"/>
        <v>2801.572864321608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91</v>
      </c>
      <c r="M37" s="48"/>
      <c r="N37" s="48"/>
      <c r="O37" s="40">
        <v>597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24094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24094</v>
      </c>
      <c r="O5" s="31">
        <f aca="true" t="shared" si="2" ref="O5:O31">(N5/O$33)</f>
        <v>38.736334405144696</v>
      </c>
      <c r="P5" s="6"/>
    </row>
    <row r="6" spans="1:16" ht="15">
      <c r="A6" s="12"/>
      <c r="B6" s="23">
        <v>314.1</v>
      </c>
      <c r="C6" s="19" t="s">
        <v>9</v>
      </c>
      <c r="D6" s="46">
        <v>16877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16877</v>
      </c>
      <c r="O6" s="47">
        <f t="shared" si="2"/>
        <v>27.133440514469452</v>
      </c>
      <c r="P6" s="9"/>
    </row>
    <row r="7" spans="1:16" ht="15">
      <c r="A7" s="12"/>
      <c r="B7" s="23">
        <v>314.8</v>
      </c>
      <c r="C7" s="19" t="s">
        <v>59</v>
      </c>
      <c r="D7" s="46">
        <v>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</v>
      </c>
      <c r="O7" s="47">
        <f t="shared" si="2"/>
        <v>0.24115755627009647</v>
      </c>
      <c r="P7" s="9"/>
    </row>
    <row r="8" spans="1:16" ht="15">
      <c r="A8" s="12"/>
      <c r="B8" s="23">
        <v>315</v>
      </c>
      <c r="C8" s="19" t="s">
        <v>65</v>
      </c>
      <c r="D8" s="46">
        <v>6995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6995</v>
      </c>
      <c r="O8" s="47">
        <f t="shared" si="2"/>
        <v>11.245980707395498</v>
      </c>
      <c r="P8" s="9"/>
    </row>
    <row r="9" spans="1:16" ht="15">
      <c r="A9" s="12"/>
      <c r="B9" s="23">
        <v>319</v>
      </c>
      <c r="C9" s="19" t="s">
        <v>44</v>
      </c>
      <c r="D9" s="46">
        <v>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</v>
      </c>
      <c r="O9" s="47">
        <f t="shared" si="2"/>
        <v>0.1157556270096463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26650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26650</v>
      </c>
      <c r="O10" s="42">
        <f t="shared" si="2"/>
        <v>42.845659163987136</v>
      </c>
      <c r="P10" s="10"/>
    </row>
    <row r="11" spans="1:16" ht="15">
      <c r="A11" s="12"/>
      <c r="B11" s="23">
        <v>323.1</v>
      </c>
      <c r="C11" s="19" t="s">
        <v>12</v>
      </c>
      <c r="D11" s="46">
        <v>24236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24236</v>
      </c>
      <c r="O11" s="47">
        <f t="shared" si="2"/>
        <v>38.964630225080384</v>
      </c>
      <c r="P11" s="9"/>
    </row>
    <row r="12" spans="1:16" ht="15">
      <c r="A12" s="12"/>
      <c r="B12" s="23">
        <v>323.7</v>
      </c>
      <c r="C12" s="19" t="s">
        <v>13</v>
      </c>
      <c r="D12" s="46">
        <v>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1454</v>
      </c>
      <c r="O12" s="47">
        <f t="shared" si="2"/>
        <v>2.337620578778135</v>
      </c>
      <c r="P12" s="9"/>
    </row>
    <row r="13" spans="1:16" ht="15">
      <c r="A13" s="12"/>
      <c r="B13" s="23">
        <v>367</v>
      </c>
      <c r="C13" s="19" t="s">
        <v>61</v>
      </c>
      <c r="D13" s="46">
        <v>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</v>
      </c>
      <c r="O13" s="47">
        <f t="shared" si="2"/>
        <v>1.5434083601286173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SUM(D15:D18)</f>
        <v>483888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483888</v>
      </c>
      <c r="O14" s="42">
        <f t="shared" si="2"/>
        <v>777.9549839228296</v>
      </c>
      <c r="P14" s="10"/>
    </row>
    <row r="15" spans="1:16" ht="15">
      <c r="A15" s="12"/>
      <c r="B15" s="23">
        <v>331.1</v>
      </c>
      <c r="C15" s="19" t="s">
        <v>84</v>
      </c>
      <c r="D15" s="46">
        <v>19729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19729</v>
      </c>
      <c r="O15" s="47">
        <f t="shared" si="2"/>
        <v>31.718649517684888</v>
      </c>
      <c r="P15" s="9"/>
    </row>
    <row r="16" spans="1:16" ht="15">
      <c r="A16" s="12"/>
      <c r="B16" s="23">
        <v>335.18</v>
      </c>
      <c r="C16" s="19" t="s">
        <v>66</v>
      </c>
      <c r="D16" s="46">
        <v>111806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111806</v>
      </c>
      <c r="O16" s="47">
        <f t="shared" si="2"/>
        <v>179.7524115755627</v>
      </c>
      <c r="P16" s="9"/>
    </row>
    <row r="17" spans="1:16" ht="15">
      <c r="A17" s="12"/>
      <c r="B17" s="23">
        <v>335.34</v>
      </c>
      <c r="C17" s="19" t="s">
        <v>85</v>
      </c>
      <c r="D17" s="46">
        <v>91766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91766</v>
      </c>
      <c r="O17" s="47">
        <f t="shared" si="2"/>
        <v>147.53376205787782</v>
      </c>
      <c r="P17" s="9"/>
    </row>
    <row r="18" spans="1:16" ht="15">
      <c r="A18" s="12"/>
      <c r="B18" s="23">
        <v>335.9</v>
      </c>
      <c r="C18" s="19" t="s">
        <v>18</v>
      </c>
      <c r="D18" s="46">
        <v>260587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260587</v>
      </c>
      <c r="O18" s="47">
        <f t="shared" si="2"/>
        <v>418.9501607717042</v>
      </c>
      <c r="P18" s="9"/>
    </row>
    <row r="19" spans="1:16" ht="15.75">
      <c r="A19" s="27" t="s">
        <v>23</v>
      </c>
      <c r="B19" s="28"/>
      <c r="C19" s="29"/>
      <c r="D19" s="30">
        <f aca="true" t="shared" si="5" ref="D19:M19">SUM(D20:D21)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314313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314313</v>
      </c>
      <c r="O19" s="42">
        <f t="shared" si="2"/>
        <v>505.3263665594855</v>
      </c>
      <c r="P19" s="10"/>
    </row>
    <row r="20" spans="1:16" ht="15">
      <c r="A20" s="12"/>
      <c r="B20" s="23">
        <v>343.1</v>
      </c>
      <c r="C20" s="19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211651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211651</v>
      </c>
      <c r="O20" s="47">
        <f t="shared" si="2"/>
        <v>340.2749196141479</v>
      </c>
      <c r="P20" s="9"/>
    </row>
    <row r="21" spans="1:16" ht="15">
      <c r="A21" s="12"/>
      <c r="B21" s="23">
        <v>343.5</v>
      </c>
      <c r="C21" s="19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102662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102662</v>
      </c>
      <c r="O21" s="47">
        <f t="shared" si="2"/>
        <v>165.05144694533763</v>
      </c>
      <c r="P21" s="9"/>
    </row>
    <row r="22" spans="1:16" ht="15.75">
      <c r="A22" s="27" t="s">
        <v>48</v>
      </c>
      <c r="B22" s="28"/>
      <c r="C22" s="29"/>
      <c r="D22" s="30">
        <f aca="true" t="shared" si="6" ref="D22:M22">SUM(D23:D23)</f>
        <v>42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42</v>
      </c>
      <c r="O22" s="42">
        <f t="shared" si="2"/>
        <v>0.06752411575562701</v>
      </c>
      <c r="P22" s="10"/>
    </row>
    <row r="23" spans="1:16" ht="15">
      <c r="A23" s="43"/>
      <c r="B23" s="44">
        <v>351.5</v>
      </c>
      <c r="C23" s="45" t="s">
        <v>53</v>
      </c>
      <c r="D23" s="46">
        <v>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</v>
      </c>
      <c r="O23" s="47">
        <f t="shared" si="2"/>
        <v>0.06752411575562701</v>
      </c>
      <c r="P23" s="9"/>
    </row>
    <row r="24" spans="1:16" ht="15.75">
      <c r="A24" s="27" t="s">
        <v>1</v>
      </c>
      <c r="B24" s="28"/>
      <c r="C24" s="29"/>
      <c r="D24" s="30">
        <f aca="true" t="shared" si="7" ref="D24:M24">SUM(D25:D27)</f>
        <v>15991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11297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27288</v>
      </c>
      <c r="O24" s="42">
        <f t="shared" si="2"/>
        <v>43.87138263665595</v>
      </c>
      <c r="P24" s="10"/>
    </row>
    <row r="25" spans="1:16" ht="15">
      <c r="A25" s="12"/>
      <c r="B25" s="23">
        <v>361.1</v>
      </c>
      <c r="C25" s="19" t="s">
        <v>30</v>
      </c>
      <c r="D25" s="46">
        <v>234</v>
      </c>
      <c r="E25" s="46">
        <v>0</v>
      </c>
      <c r="F25" s="46">
        <v>0</v>
      </c>
      <c r="G25" s="46">
        <v>0</v>
      </c>
      <c r="H25" s="46">
        <v>0</v>
      </c>
      <c r="I25" s="46">
        <v>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282</v>
      </c>
      <c r="O25" s="47">
        <f t="shared" si="2"/>
        <v>0.4533762057877814</v>
      </c>
      <c r="P25" s="9"/>
    </row>
    <row r="26" spans="1:16" ht="15">
      <c r="A26" s="12"/>
      <c r="B26" s="23">
        <v>362</v>
      </c>
      <c r="C26" s="19" t="s">
        <v>31</v>
      </c>
      <c r="D26" s="46">
        <v>10642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10642</v>
      </c>
      <c r="O26" s="47">
        <f t="shared" si="2"/>
        <v>17.109324758842444</v>
      </c>
      <c r="P26" s="9"/>
    </row>
    <row r="27" spans="1:16" ht="15">
      <c r="A27" s="12"/>
      <c r="B27" s="23">
        <v>369.9</v>
      </c>
      <c r="C27" s="19" t="s">
        <v>32</v>
      </c>
      <c r="D27" s="46">
        <v>5115</v>
      </c>
      <c r="E27" s="46">
        <v>0</v>
      </c>
      <c r="F27" s="46">
        <v>0</v>
      </c>
      <c r="G27" s="46">
        <v>0</v>
      </c>
      <c r="H27" s="46">
        <v>0</v>
      </c>
      <c r="I27" s="46">
        <v>11249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16364</v>
      </c>
      <c r="O27" s="47">
        <f t="shared" si="2"/>
        <v>26.308681672025724</v>
      </c>
      <c r="P27" s="9"/>
    </row>
    <row r="28" spans="1:16" ht="15.75">
      <c r="A28" s="27" t="s">
        <v>24</v>
      </c>
      <c r="B28" s="28"/>
      <c r="C28" s="29"/>
      <c r="D28" s="30">
        <f aca="true" t="shared" si="8" ref="D28:M28">SUM(D29:D30)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118810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118810</v>
      </c>
      <c r="O28" s="42">
        <f t="shared" si="2"/>
        <v>191.0128617363344</v>
      </c>
      <c r="P28" s="9"/>
    </row>
    <row r="29" spans="1:16" ht="15">
      <c r="A29" s="12"/>
      <c r="B29" s="23">
        <v>381</v>
      </c>
      <c r="C29" s="19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81330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81330</v>
      </c>
      <c r="O29" s="47">
        <f t="shared" si="2"/>
        <v>130.7556270096463</v>
      </c>
      <c r="P29" s="9"/>
    </row>
    <row r="30" spans="1:16" ht="15.75" thickBot="1">
      <c r="A30" s="12"/>
      <c r="B30" s="23">
        <v>389.2</v>
      </c>
      <c r="C30" s="19" t="s">
        <v>87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37480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37480</v>
      </c>
      <c r="O30" s="47">
        <f t="shared" si="2"/>
        <v>60.257234726688104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9" ref="D31:M31">SUM(D5,D10,D14,D19,D22,D24,D28)</f>
        <v>550665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444420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995085</v>
      </c>
      <c r="O31" s="36">
        <f t="shared" si="2"/>
        <v>1599.815112540193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88</v>
      </c>
      <c r="M33" s="48"/>
      <c r="N33" s="48"/>
      <c r="O33" s="40">
        <v>622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205116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205116</v>
      </c>
      <c r="O5" s="31">
        <f aca="true" t="shared" si="2" ref="O5:O33">(N5/O$35)</f>
        <v>334.6101141924959</v>
      </c>
      <c r="P5" s="6"/>
    </row>
    <row r="6" spans="1:16" ht="15">
      <c r="A6" s="12"/>
      <c r="B6" s="23">
        <v>312.6</v>
      </c>
      <c r="C6" s="19" t="s">
        <v>8</v>
      </c>
      <c r="D6" s="46">
        <v>181598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181598</v>
      </c>
      <c r="O6" s="47">
        <f t="shared" si="2"/>
        <v>296.2446982055465</v>
      </c>
      <c r="P6" s="9"/>
    </row>
    <row r="7" spans="1:16" ht="15">
      <c r="A7" s="12"/>
      <c r="B7" s="23">
        <v>314.1</v>
      </c>
      <c r="C7" s="19" t="s">
        <v>9</v>
      </c>
      <c r="D7" s="46">
        <v>16046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16046</v>
      </c>
      <c r="O7" s="47">
        <f t="shared" si="2"/>
        <v>26.176182707993476</v>
      </c>
      <c r="P7" s="9"/>
    </row>
    <row r="8" spans="1:16" ht="15">
      <c r="A8" s="12"/>
      <c r="B8" s="23">
        <v>314.8</v>
      </c>
      <c r="C8" s="19" t="s">
        <v>59</v>
      </c>
      <c r="D8" s="46">
        <v>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</v>
      </c>
      <c r="O8" s="47">
        <f t="shared" si="2"/>
        <v>0.6704730831973899</v>
      </c>
      <c r="P8" s="9"/>
    </row>
    <row r="9" spans="1:16" ht="15">
      <c r="A9" s="12"/>
      <c r="B9" s="23">
        <v>314.9</v>
      </c>
      <c r="C9" s="19" t="s">
        <v>71</v>
      </c>
      <c r="D9" s="46">
        <v>7061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7061</v>
      </c>
      <c r="O9" s="47">
        <f t="shared" si="2"/>
        <v>11.518760195758565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SUM(D11:D14)</f>
        <v>25985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25985</v>
      </c>
      <c r="O10" s="42">
        <f t="shared" si="2"/>
        <v>42.38988580750408</v>
      </c>
      <c r="P10" s="10"/>
    </row>
    <row r="11" spans="1:16" ht="15">
      <c r="A11" s="12"/>
      <c r="B11" s="23">
        <v>323.1</v>
      </c>
      <c r="C11" s="19" t="s">
        <v>12</v>
      </c>
      <c r="D11" s="46">
        <v>23230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23230</v>
      </c>
      <c r="O11" s="47">
        <f t="shared" si="2"/>
        <v>37.89559543230016</v>
      </c>
      <c r="P11" s="9"/>
    </row>
    <row r="12" spans="1:16" ht="15">
      <c r="A12" s="12"/>
      <c r="B12" s="23">
        <v>323.7</v>
      </c>
      <c r="C12" s="19" t="s">
        <v>13</v>
      </c>
      <c r="D12" s="46">
        <v>1410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1410</v>
      </c>
      <c r="O12" s="47">
        <f t="shared" si="2"/>
        <v>2.300163132137031</v>
      </c>
      <c r="P12" s="9"/>
    </row>
    <row r="13" spans="1:16" ht="15">
      <c r="A13" s="12"/>
      <c r="B13" s="23">
        <v>329</v>
      </c>
      <c r="C13" s="19" t="s">
        <v>14</v>
      </c>
      <c r="D13" s="46">
        <v>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</v>
      </c>
      <c r="O13" s="47">
        <f t="shared" si="2"/>
        <v>0.024469820554649267</v>
      </c>
      <c r="P13" s="9"/>
    </row>
    <row r="14" spans="1:16" ht="15">
      <c r="A14" s="12"/>
      <c r="B14" s="23">
        <v>367</v>
      </c>
      <c r="C14" s="19" t="s">
        <v>61</v>
      </c>
      <c r="D14" s="46">
        <v>1330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1330</v>
      </c>
      <c r="O14" s="47">
        <f t="shared" si="2"/>
        <v>2.169657422512235</v>
      </c>
      <c r="P14" s="9"/>
    </row>
    <row r="15" spans="1:16" ht="15.75">
      <c r="A15" s="27" t="s">
        <v>15</v>
      </c>
      <c r="B15" s="28"/>
      <c r="C15" s="29"/>
      <c r="D15" s="30">
        <f aca="true" t="shared" si="4" ref="D15:M15">SUM(D16:D19)</f>
        <v>144605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144605</v>
      </c>
      <c r="O15" s="42">
        <f t="shared" si="2"/>
        <v>235.89722675367048</v>
      </c>
      <c r="P15" s="10"/>
    </row>
    <row r="16" spans="1:16" ht="15">
      <c r="A16" s="12"/>
      <c r="B16" s="23">
        <v>335.12</v>
      </c>
      <c r="C16" s="19" t="s">
        <v>77</v>
      </c>
      <c r="D16" s="46">
        <v>33132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33132</v>
      </c>
      <c r="O16" s="47">
        <f t="shared" si="2"/>
        <v>54.0489396411093</v>
      </c>
      <c r="P16" s="9"/>
    </row>
    <row r="17" spans="1:16" ht="15">
      <c r="A17" s="12"/>
      <c r="B17" s="23">
        <v>335.15</v>
      </c>
      <c r="C17" s="19" t="s">
        <v>78</v>
      </c>
      <c r="D17" s="46">
        <v>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</v>
      </c>
      <c r="O17" s="47">
        <f t="shared" si="2"/>
        <v>0.057096247960848286</v>
      </c>
      <c r="P17" s="9"/>
    </row>
    <row r="18" spans="1:16" ht="15">
      <c r="A18" s="12"/>
      <c r="B18" s="23">
        <v>335.18</v>
      </c>
      <c r="C18" s="19" t="s">
        <v>66</v>
      </c>
      <c r="D18" s="46">
        <v>97601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97601</v>
      </c>
      <c r="O18" s="47">
        <f t="shared" si="2"/>
        <v>159.21859706362153</v>
      </c>
      <c r="P18" s="9"/>
    </row>
    <row r="19" spans="1:16" ht="15">
      <c r="A19" s="12"/>
      <c r="B19" s="23">
        <v>335.19</v>
      </c>
      <c r="C19" s="19" t="s">
        <v>79</v>
      </c>
      <c r="D19" s="46">
        <v>13837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13837</v>
      </c>
      <c r="O19" s="47">
        <f t="shared" si="2"/>
        <v>22.572593800978794</v>
      </c>
      <c r="P19" s="9"/>
    </row>
    <row r="20" spans="1:16" ht="15.75">
      <c r="A20" s="27" t="s">
        <v>23</v>
      </c>
      <c r="B20" s="28"/>
      <c r="C20" s="29"/>
      <c r="D20" s="30">
        <f aca="true" t="shared" si="5" ref="D20:M20">SUM(D21:D23)</f>
        <v>86564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322869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409433</v>
      </c>
      <c r="O20" s="42">
        <f t="shared" si="2"/>
        <v>667.9168026101142</v>
      </c>
      <c r="P20" s="10"/>
    </row>
    <row r="21" spans="1:16" ht="15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221956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221956</v>
      </c>
      <c r="O21" s="47">
        <f t="shared" si="2"/>
        <v>362.0815660685155</v>
      </c>
      <c r="P21" s="9"/>
    </row>
    <row r="22" spans="1:16" ht="15">
      <c r="A22" s="12"/>
      <c r="B22" s="23">
        <v>343.4</v>
      </c>
      <c r="C22" s="19" t="s">
        <v>80</v>
      </c>
      <c r="D22" s="46">
        <v>86564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86564</v>
      </c>
      <c r="O22" s="47">
        <f t="shared" si="2"/>
        <v>141.2137030995106</v>
      </c>
      <c r="P22" s="9"/>
    </row>
    <row r="23" spans="1:16" ht="15">
      <c r="A23" s="12"/>
      <c r="B23" s="23">
        <v>343.5</v>
      </c>
      <c r="C23" s="19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100913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100913</v>
      </c>
      <c r="O23" s="47">
        <f t="shared" si="2"/>
        <v>164.6215334420881</v>
      </c>
      <c r="P23" s="9"/>
    </row>
    <row r="24" spans="1:16" ht="15.75">
      <c r="A24" s="27" t="s">
        <v>48</v>
      </c>
      <c r="B24" s="28"/>
      <c r="C24" s="29"/>
      <c r="D24" s="30">
        <f aca="true" t="shared" si="6" ref="D24:M24">SUM(D25:D26)</f>
        <v>145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145</v>
      </c>
      <c r="O24" s="42">
        <f t="shared" si="2"/>
        <v>0.2365415986949429</v>
      </c>
      <c r="P24" s="10"/>
    </row>
    <row r="25" spans="1:16" ht="15">
      <c r="A25" s="43"/>
      <c r="B25" s="44">
        <v>351.7</v>
      </c>
      <c r="C25" s="45" t="s">
        <v>67</v>
      </c>
      <c r="D25" s="46">
        <v>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88</v>
      </c>
      <c r="O25" s="47">
        <f t="shared" si="2"/>
        <v>0.14355628058727568</v>
      </c>
      <c r="P25" s="9"/>
    </row>
    <row r="26" spans="1:16" ht="15">
      <c r="A26" s="43"/>
      <c r="B26" s="44">
        <v>351.9</v>
      </c>
      <c r="C26" s="45" t="s">
        <v>81</v>
      </c>
      <c r="D26" s="46">
        <v>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</v>
      </c>
      <c r="O26" s="47">
        <f t="shared" si="2"/>
        <v>0.0929853181076672</v>
      </c>
      <c r="P26" s="9"/>
    </row>
    <row r="27" spans="1:16" ht="15.75">
      <c r="A27" s="27" t="s">
        <v>1</v>
      </c>
      <c r="B27" s="28"/>
      <c r="C27" s="29"/>
      <c r="D27" s="30">
        <f aca="true" t="shared" si="7" ref="D27:M27">SUM(D28:D30)</f>
        <v>8744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9099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17843</v>
      </c>
      <c r="O27" s="42">
        <f t="shared" si="2"/>
        <v>29.107667210440457</v>
      </c>
      <c r="P27" s="10"/>
    </row>
    <row r="28" spans="1:16" ht="15">
      <c r="A28" s="12"/>
      <c r="B28" s="23">
        <v>361.1</v>
      </c>
      <c r="C28" s="19" t="s">
        <v>30</v>
      </c>
      <c r="D28" s="46">
        <v>178</v>
      </c>
      <c r="E28" s="46">
        <v>0</v>
      </c>
      <c r="F28" s="46">
        <v>0</v>
      </c>
      <c r="G28" s="46">
        <v>0</v>
      </c>
      <c r="H28" s="46">
        <v>0</v>
      </c>
      <c r="I28" s="46">
        <v>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245</v>
      </c>
      <c r="O28" s="47">
        <f t="shared" si="2"/>
        <v>0.399673735725938</v>
      </c>
      <c r="P28" s="9"/>
    </row>
    <row r="29" spans="1:16" ht="15">
      <c r="A29" s="12"/>
      <c r="B29" s="23">
        <v>362</v>
      </c>
      <c r="C29" s="19" t="s">
        <v>31</v>
      </c>
      <c r="D29" s="46">
        <v>7675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7675</v>
      </c>
      <c r="O29" s="47">
        <f t="shared" si="2"/>
        <v>12.520391517128875</v>
      </c>
      <c r="P29" s="9"/>
    </row>
    <row r="30" spans="1:16" ht="15">
      <c r="A30" s="12"/>
      <c r="B30" s="23">
        <v>369.9</v>
      </c>
      <c r="C30" s="19" t="s">
        <v>32</v>
      </c>
      <c r="D30" s="46">
        <v>891</v>
      </c>
      <c r="E30" s="46">
        <v>0</v>
      </c>
      <c r="F30" s="46">
        <v>0</v>
      </c>
      <c r="G30" s="46">
        <v>0</v>
      </c>
      <c r="H30" s="46">
        <v>0</v>
      </c>
      <c r="I30" s="46">
        <v>9032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9923</v>
      </c>
      <c r="O30" s="47">
        <f t="shared" si="2"/>
        <v>16.187601957585645</v>
      </c>
      <c r="P30" s="9"/>
    </row>
    <row r="31" spans="1:16" ht="15.75">
      <c r="A31" s="27" t="s">
        <v>24</v>
      </c>
      <c r="B31" s="28"/>
      <c r="C31" s="29"/>
      <c r="D31" s="30">
        <f aca="true" t="shared" si="8" ref="D31:M31">SUM(D32:D32)</f>
        <v>31764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191937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223701</v>
      </c>
      <c r="O31" s="42">
        <f t="shared" si="2"/>
        <v>364.92822185970635</v>
      </c>
      <c r="P31" s="9"/>
    </row>
    <row r="32" spans="1:16" ht="15.75" thickBot="1">
      <c r="A32" s="12"/>
      <c r="B32" s="23">
        <v>381</v>
      </c>
      <c r="C32" s="19" t="s">
        <v>33</v>
      </c>
      <c r="D32" s="46">
        <v>31764</v>
      </c>
      <c r="E32" s="46">
        <v>0</v>
      </c>
      <c r="F32" s="46">
        <v>0</v>
      </c>
      <c r="G32" s="46">
        <v>0</v>
      </c>
      <c r="H32" s="46">
        <v>0</v>
      </c>
      <c r="I32" s="46">
        <v>191937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223701</v>
      </c>
      <c r="O32" s="47">
        <f t="shared" si="2"/>
        <v>364.92822185970635</v>
      </c>
      <c r="P32" s="9"/>
    </row>
    <row r="33" spans="1:119" ht="16.5" thickBot="1">
      <c r="A33" s="13" t="s">
        <v>28</v>
      </c>
      <c r="B33" s="21"/>
      <c r="C33" s="20"/>
      <c r="D33" s="14">
        <f aca="true" t="shared" si="9" ref="D33:M33">SUM(D5,D10,D15,D20,D24,D27,D31)</f>
        <v>502923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523905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1026828</v>
      </c>
      <c r="O33" s="36">
        <f t="shared" si="2"/>
        <v>1675.0864600326265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82</v>
      </c>
      <c r="M35" s="48"/>
      <c r="N35" s="48"/>
      <c r="O35" s="40">
        <v>613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23908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23908</v>
      </c>
      <c r="O5" s="31">
        <f aca="true" t="shared" si="2" ref="O5:O29">(N5/O$31)</f>
        <v>38.375601926163725</v>
      </c>
      <c r="P5" s="6"/>
    </row>
    <row r="6" spans="1:16" ht="15">
      <c r="A6" s="12"/>
      <c r="B6" s="23">
        <v>314.1</v>
      </c>
      <c r="C6" s="19" t="s">
        <v>9</v>
      </c>
      <c r="D6" s="46">
        <v>14700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14700</v>
      </c>
      <c r="O6" s="47">
        <f t="shared" si="2"/>
        <v>23.59550561797753</v>
      </c>
      <c r="P6" s="9"/>
    </row>
    <row r="7" spans="1:16" ht="15">
      <c r="A7" s="12"/>
      <c r="B7" s="23">
        <v>314.8</v>
      </c>
      <c r="C7" s="19" t="s">
        <v>59</v>
      </c>
      <c r="D7" s="46">
        <v>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</v>
      </c>
      <c r="O7" s="47">
        <f t="shared" si="2"/>
        <v>0.3258426966292135</v>
      </c>
      <c r="P7" s="9"/>
    </row>
    <row r="8" spans="1:16" ht="15">
      <c r="A8" s="12"/>
      <c r="B8" s="23">
        <v>315</v>
      </c>
      <c r="C8" s="19" t="s">
        <v>65</v>
      </c>
      <c r="D8" s="46">
        <v>8970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8970</v>
      </c>
      <c r="O8" s="47">
        <f t="shared" si="2"/>
        <v>14.398073836276083</v>
      </c>
      <c r="P8" s="9"/>
    </row>
    <row r="9" spans="1:16" ht="15">
      <c r="A9" s="12"/>
      <c r="B9" s="23">
        <v>319</v>
      </c>
      <c r="C9" s="19" t="s">
        <v>44</v>
      </c>
      <c r="D9" s="46">
        <v>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</v>
      </c>
      <c r="O9" s="47">
        <f t="shared" si="2"/>
        <v>0.056179775280898875</v>
      </c>
      <c r="P9" s="9"/>
    </row>
    <row r="10" spans="1:16" ht="15.75">
      <c r="A10" s="27" t="s">
        <v>11</v>
      </c>
      <c r="B10" s="28"/>
      <c r="C10" s="29"/>
      <c r="D10" s="30">
        <f aca="true" t="shared" si="3" ref="D10:M10">SUM(D11:D13)</f>
        <v>25373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25373</v>
      </c>
      <c r="O10" s="42">
        <f t="shared" si="2"/>
        <v>40.72712680577849</v>
      </c>
      <c r="P10" s="10"/>
    </row>
    <row r="11" spans="1:16" ht="15">
      <c r="A11" s="12"/>
      <c r="B11" s="23">
        <v>323.1</v>
      </c>
      <c r="C11" s="19" t="s">
        <v>12</v>
      </c>
      <c r="D11" s="46">
        <v>21158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21158</v>
      </c>
      <c r="O11" s="47">
        <f t="shared" si="2"/>
        <v>33.96147672552167</v>
      </c>
      <c r="P11" s="9"/>
    </row>
    <row r="12" spans="1:16" ht="15">
      <c r="A12" s="12"/>
      <c r="B12" s="23">
        <v>323.7</v>
      </c>
      <c r="C12" s="19" t="s">
        <v>13</v>
      </c>
      <c r="D12" s="46">
        <v>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2119</v>
      </c>
      <c r="O12" s="47">
        <f t="shared" si="2"/>
        <v>3.4012841091492776</v>
      </c>
      <c r="P12" s="9"/>
    </row>
    <row r="13" spans="1:16" ht="15">
      <c r="A13" s="12"/>
      <c r="B13" s="23">
        <v>367</v>
      </c>
      <c r="C13" s="19" t="s">
        <v>61</v>
      </c>
      <c r="D13" s="46">
        <v>2096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2096</v>
      </c>
      <c r="O13" s="47">
        <f t="shared" si="2"/>
        <v>3.364365971107544</v>
      </c>
      <c r="P13" s="9"/>
    </row>
    <row r="14" spans="1:16" ht="15.75">
      <c r="A14" s="27" t="s">
        <v>15</v>
      </c>
      <c r="B14" s="28"/>
      <c r="C14" s="29"/>
      <c r="D14" s="30">
        <f aca="true" t="shared" si="4" ref="D14:M14">SUM(D15:D16)</f>
        <v>415233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415233</v>
      </c>
      <c r="O14" s="42">
        <f t="shared" si="2"/>
        <v>666.5056179775281</v>
      </c>
      <c r="P14" s="10"/>
    </row>
    <row r="15" spans="1:16" ht="15">
      <c r="A15" s="12"/>
      <c r="B15" s="23">
        <v>335.18</v>
      </c>
      <c r="C15" s="19" t="s">
        <v>66</v>
      </c>
      <c r="D15" s="46">
        <v>100280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100280</v>
      </c>
      <c r="O15" s="47">
        <f t="shared" si="2"/>
        <v>160.96308186195827</v>
      </c>
      <c r="P15" s="9"/>
    </row>
    <row r="16" spans="1:16" ht="15">
      <c r="A16" s="12"/>
      <c r="B16" s="23">
        <v>335.9</v>
      </c>
      <c r="C16" s="19" t="s">
        <v>18</v>
      </c>
      <c r="D16" s="46">
        <v>314953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314953</v>
      </c>
      <c r="O16" s="47">
        <f t="shared" si="2"/>
        <v>505.5425361155698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SUM(D18:D19)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314379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314379</v>
      </c>
      <c r="O17" s="42">
        <f t="shared" si="2"/>
        <v>504.62118780096307</v>
      </c>
      <c r="P17" s="10"/>
    </row>
    <row r="18" spans="1:16" ht="15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222426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222426</v>
      </c>
      <c r="O18" s="47">
        <f t="shared" si="2"/>
        <v>357.02407704654894</v>
      </c>
      <c r="P18" s="9"/>
    </row>
    <row r="19" spans="1:16" ht="15">
      <c r="A19" s="12"/>
      <c r="B19" s="23">
        <v>343.5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91953</v>
      </c>
      <c r="O19" s="47">
        <f t="shared" si="2"/>
        <v>147.59711075441413</v>
      </c>
      <c r="P19" s="9"/>
    </row>
    <row r="20" spans="1:16" ht="15.75">
      <c r="A20" s="27" t="s">
        <v>48</v>
      </c>
      <c r="B20" s="28"/>
      <c r="C20" s="29"/>
      <c r="D20" s="30">
        <f aca="true" t="shared" si="6" ref="D20:M20">SUM(D21:D22)</f>
        <v>577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577</v>
      </c>
      <c r="O20" s="42">
        <f t="shared" si="2"/>
        <v>0.9261637239165329</v>
      </c>
      <c r="P20" s="10"/>
    </row>
    <row r="21" spans="1:16" ht="15">
      <c r="A21" s="43"/>
      <c r="B21" s="44">
        <v>351.5</v>
      </c>
      <c r="C21" s="45" t="s">
        <v>53</v>
      </c>
      <c r="D21" s="46">
        <v>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289</v>
      </c>
      <c r="O21" s="47">
        <f t="shared" si="2"/>
        <v>0.463884430176565</v>
      </c>
      <c r="P21" s="9"/>
    </row>
    <row r="22" spans="1:16" ht="15">
      <c r="A22" s="43"/>
      <c r="B22" s="44">
        <v>351.7</v>
      </c>
      <c r="C22" s="45" t="s">
        <v>67</v>
      </c>
      <c r="D22" s="46">
        <v>288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</v>
      </c>
      <c r="O22" s="47">
        <f t="shared" si="2"/>
        <v>0.4622792937399679</v>
      </c>
      <c r="P22" s="9"/>
    </row>
    <row r="23" spans="1:16" ht="15.75">
      <c r="A23" s="27" t="s">
        <v>1</v>
      </c>
      <c r="B23" s="28"/>
      <c r="C23" s="29"/>
      <c r="D23" s="30">
        <f aca="true" t="shared" si="7" ref="D23:M23">SUM(D24:D26)</f>
        <v>13959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1994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15953</v>
      </c>
      <c r="O23" s="42">
        <f t="shared" si="2"/>
        <v>25.60674157303371</v>
      </c>
      <c r="P23" s="10"/>
    </row>
    <row r="24" spans="1:16" ht="15">
      <c r="A24" s="12"/>
      <c r="B24" s="23">
        <v>361.1</v>
      </c>
      <c r="C24" s="19" t="s">
        <v>30</v>
      </c>
      <c r="D24" s="46">
        <v>269</v>
      </c>
      <c r="E24" s="46">
        <v>0</v>
      </c>
      <c r="F24" s="46">
        <v>0</v>
      </c>
      <c r="G24" s="46">
        <v>0</v>
      </c>
      <c r="H24" s="46">
        <v>0</v>
      </c>
      <c r="I24" s="46">
        <v>256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525</v>
      </c>
      <c r="O24" s="47">
        <f t="shared" si="2"/>
        <v>0.8426966292134831</v>
      </c>
      <c r="P24" s="9"/>
    </row>
    <row r="25" spans="1:16" ht="15">
      <c r="A25" s="12"/>
      <c r="B25" s="23">
        <v>362</v>
      </c>
      <c r="C25" s="19" t="s">
        <v>31</v>
      </c>
      <c r="D25" s="46">
        <v>10150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10150</v>
      </c>
      <c r="O25" s="47">
        <f t="shared" si="2"/>
        <v>16.292134831460675</v>
      </c>
      <c r="P25" s="9"/>
    </row>
    <row r="26" spans="1:16" ht="15">
      <c r="A26" s="12"/>
      <c r="B26" s="23">
        <v>369.9</v>
      </c>
      <c r="C26" s="19" t="s">
        <v>32</v>
      </c>
      <c r="D26" s="46">
        <v>3540</v>
      </c>
      <c r="E26" s="46">
        <v>0</v>
      </c>
      <c r="F26" s="46">
        <v>0</v>
      </c>
      <c r="G26" s="46">
        <v>0</v>
      </c>
      <c r="H26" s="46">
        <v>0</v>
      </c>
      <c r="I26" s="46">
        <v>1738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5278</v>
      </c>
      <c r="O26" s="47">
        <f t="shared" si="2"/>
        <v>8.47191011235955</v>
      </c>
      <c r="P26" s="9"/>
    </row>
    <row r="27" spans="1:16" ht="15.75">
      <c r="A27" s="27" t="s">
        <v>24</v>
      </c>
      <c r="B27" s="28"/>
      <c r="C27" s="29"/>
      <c r="D27" s="30">
        <f aca="true" t="shared" si="8" ref="D27:M27">SUM(D28:D28)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44258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1"/>
        <v>44258</v>
      </c>
      <c r="O27" s="42">
        <f t="shared" si="2"/>
        <v>71.04012841091493</v>
      </c>
      <c r="P27" s="9"/>
    </row>
    <row r="28" spans="1:16" ht="15.75" thickBot="1">
      <c r="A28" s="12"/>
      <c r="B28" s="23">
        <v>381</v>
      </c>
      <c r="C28" s="19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44258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44258</v>
      </c>
      <c r="O28" s="47">
        <f t="shared" si="2"/>
        <v>71.04012841091493</v>
      </c>
      <c r="P28" s="9"/>
    </row>
    <row r="29" spans="1:119" ht="16.5" thickBot="1">
      <c r="A29" s="13" t="s">
        <v>28</v>
      </c>
      <c r="B29" s="21"/>
      <c r="C29" s="20"/>
      <c r="D29" s="14">
        <f aca="true" t="shared" si="9" ref="D29:M29">SUM(D5,D10,D14,D17,D20,D23,D27)</f>
        <v>479050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360631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839681</v>
      </c>
      <c r="O29" s="36">
        <f t="shared" si="2"/>
        <v>1347.8025682182986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68</v>
      </c>
      <c r="M31" s="48"/>
      <c r="N31" s="48"/>
      <c r="O31" s="40">
        <v>623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2022-08-11T14:18:32Z</cp:lastPrinted>
  <dcterms:created xsi:type="dcterms:W3CDTF">2000-08-31T21:26:31Z</dcterms:created>
  <dcterms:modified xsi:type="dcterms:W3CDTF">2022-08-11T14:18:35Z</dcterms:modified>
  <cp:category/>
  <cp:version/>
  <cp:contentType/>
  <cp:contentStatus/>
</cp:coreProperties>
</file>