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'2009'!$A$1:$O$45</definedName>
    <definedName name="_xlnm.Print_Area" localSheetId="11">'2010'!$A$1:$O$44</definedName>
    <definedName name="_xlnm.Print_Area" localSheetId="10">'2011'!$A$1:$O$43</definedName>
    <definedName name="_xlnm.Print_Area" localSheetId="9">'2012'!$A$1:$O$42</definedName>
    <definedName name="_xlnm.Print_Area" localSheetId="8">'2013'!$A$1:$O$44</definedName>
    <definedName name="_xlnm.Print_Area" localSheetId="7">'2014'!$A$1:$O$43</definedName>
    <definedName name="_xlnm.Print_Area" localSheetId="6">'2015'!$A$1:$O$43</definedName>
    <definedName name="_xlnm.Print_Area" localSheetId="5">'2016'!$A$1:$O$47</definedName>
    <definedName name="_xlnm.Print_Area" localSheetId="4">'2017'!$A$1:$O$48</definedName>
    <definedName name="_xlnm.Print_Area" localSheetId="3">'2018'!$A$1:$O$49</definedName>
    <definedName name="_xlnm.Print_Area" localSheetId="2">'2019'!$A$1:$O$51</definedName>
    <definedName name="_xlnm.Print_Area" localSheetId="1">'2020'!$A$1:$O$49</definedName>
    <definedName name="_xlnm.Print_Area" localSheetId="0">'2021'!$A$1:$P$47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<sst xmlns="http://schemas.openxmlformats.org/spreadsheetml/2006/main" count="810" uniqueCount="124">
  <si>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</si>
  <si>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</si>
  <si>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</si>
  <si>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</si>
  <si>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</si>
  <si>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</si>
  <si>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</si>
  <si>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</si>
  <si>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</si>
  <si>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</si>
  <si>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</si>
  <si>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</si>
  <si>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</si>
  <si>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</si>
  <si>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</si>
  <si>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</si>
  <si>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Sewer</t>
  </si>
  <si>
    <t>Franchise Fee - Solid Waste</t>
  </si>
  <si>
    <t>Impact Fees - Residential - Other</t>
  </si>
  <si>
    <t>Special Assessments - Capital Improvement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</si>
  <si>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</si>
  <si>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</si>
  <si>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</si>
  <si>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</si>
  <si>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</si>
  <si>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</si>
  <si>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</si>
  <si>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</si>
  <si>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</si>
  <si>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</si>
  <si>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</si>
  <si>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</si>
  <si>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</si>
  <si>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</si>
  <si>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</si>
  <si>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Sewer / Wastewater Utility</t>
  </si>
  <si>
    <t>Transportation (User Fees) - Parking Facilities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</si>
  <si>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</si>
  <si>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</si>
  <si>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</si>
  <si>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</si>
  <si>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</si>
  <si>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</si>
  <si>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</si>
  <si>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</si>
  <si>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</si>
  <si>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</si>
  <si>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</si>
  <si>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</si>
  <si>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</si>
  <si>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</si>
  <si>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</si>
  <si>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</si>
  <si>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</si>
  <si>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</si>
  <si>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 Beach Shores Revenues Reported by Account Code and Fund Type</t>
  </si>
  <si>
    <t>Local Fiscal Year Ended September 30, 2010</t>
  </si>
  <si>
    <t>Franchise Fee - Gas</t>
  </si>
  <si>
    <t>Forfeits - Assets Seized by 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</si>
  <si>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</si>
  <si>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</si>
  <si>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</si>
  <si>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</si>
  <si>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</si>
  <si>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</si>
  <si>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</si>
  <si>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</si>
  <si>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</si>
  <si>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</si>
  <si>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</si>
  <si>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</si>
  <si>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</si>
  <si>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</si>
  <si>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Parking Facilities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</si>
  <si>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</si>
  <si>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</si>
  <si>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</si>
  <si>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</si>
  <si>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</si>
  <si>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</si>
  <si>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Other</t>
  </si>
  <si>
    <t>Court-Ordered Judgments and Fines - As Decided by County Court Civil</t>
  </si>
  <si>
    <t>Interest and Other Earnings - Net Increase (Decrease) in Fair Value of Investments</t>
  </si>
  <si>
    <t>Proceeds - Installment Purchases and Capital Lease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</si>
  <si>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</si>
  <si>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</si>
  <si>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</si>
  <si>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</si>
  <si>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</si>
  <si>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</si>
  <si>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Utility Service Tax - Electricity</t>
  </si>
  <si>
    <t>Utility Service Tax - Water</t>
  </si>
  <si>
    <t>Utility Service Tax - Gas</t>
  </si>
  <si>
    <t>Non-Operating - Inter-Fund Group Transfers In</t>
  </si>
  <si>
    <t>2016 Municipal Population:</t>
  </si>
  <si>
    <t>Local Fiscal Year Ended September 30, 2017</t>
  </si>
  <si>
    <t>Discretionary Sales Surtaxes</t>
  </si>
  <si>
    <t>Proceeds - Debt Proceeds</t>
  </si>
  <si>
    <t>2017 Municipal Population:</t>
  </si>
  <si>
    <t>Local Fiscal Year Ended September 30, 2018</t>
  </si>
  <si>
    <t>Sale of Contraband Property Seized by Law Enforcement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</si>
  <si>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</si>
  <si>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</si>
  <si>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</si>
  <si>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</si>
  <si>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</si>
  <si>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Impact Fees - Residential - Public Safety</t>
  </si>
  <si>
    <t>Impact Fees - Residential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</si>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</sst>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113</v>
      </c>
      <c r="B5" s="26"/>
      <c r="C5" s="26"/>
      <c r="D5" s="27">
        <f aca="true" t="shared" si="0" ref="D5:N5">SUM(D6:D12)</f>
        <v>4591322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4591322</v>
      </c>
      <c r="P5" s="33">
        <f aca="true" t="shared" si="1" ref="P5:P43">(O5/P$45)</f>
        <v>3452.1218045112782</v>
      </c>
      <c r="Q5" s="6"/>
    </row>
    <row r="6" spans="1:17" ht="15">
      <c r="A6" s="12"/>
      <c r="B6" s="25">
        <v>311</v>
      </c>
      <c r="C6" s="20" t="s">
        <v>3</v>
      </c>
      <c r="D6" s="46">
        <v>4121829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4121829</v>
      </c>
      <c r="P6" s="47">
        <f t="shared" si="1"/>
        <v>3099.1195488721805</v>
      </c>
      <c r="Q6" s="9"/>
    </row>
    <row r="7" spans="1:17" ht="15">
      <c r="A7" s="12"/>
      <c r="B7" s="25">
        <v>312.41</v>
      </c>
      <c r="C7" s="20" t="s">
        <v>114</v>
      </c>
      <c r="D7" s="46">
        <v>38514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38514</v>
      </c>
      <c r="P7" s="47">
        <f t="shared" si="1"/>
        <v>28.957894736842107</v>
      </c>
      <c r="Q7" s="9"/>
    </row>
    <row r="8" spans="1:17" ht="15">
      <c r="A8" s="12"/>
      <c r="B8" s="25">
        <v>314.1</v>
      </c>
      <c r="C8" s="20" t="s">
        <v>90</v>
      </c>
      <c r="D8" s="46">
        <v>221513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221513</v>
      </c>
      <c r="P8" s="47">
        <f t="shared" si="1"/>
        <v>166.55112781954887</v>
      </c>
      <c r="Q8" s="9"/>
    </row>
    <row r="9" spans="1:17" ht="15">
      <c r="A9" s="12"/>
      <c r="B9" s="25">
        <v>314.3</v>
      </c>
      <c r="C9" s="20" t="s">
        <v>91</v>
      </c>
      <c r="D9" s="46">
        <v>103671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103671</v>
      </c>
      <c r="P9" s="47">
        <f t="shared" si="1"/>
        <v>77.94812030075188</v>
      </c>
      <c r="Q9" s="9"/>
    </row>
    <row r="10" spans="1:17" ht="15">
      <c r="A10" s="12"/>
      <c r="B10" s="25">
        <v>314.4</v>
      </c>
      <c r="C10" s="20" t="s">
        <v>92</v>
      </c>
      <c r="D10" s="46">
        <v>23576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23576</v>
      </c>
      <c r="P10" s="47">
        <f t="shared" si="1"/>
        <v>17.726315789473684</v>
      </c>
      <c r="Q10" s="9"/>
    </row>
    <row r="11" spans="1:17" ht="15">
      <c r="A11" s="12"/>
      <c r="B11" s="25">
        <v>315.1</v>
      </c>
      <c r="C11" s="20" t="s">
        <v>115</v>
      </c>
      <c r="D11" s="46">
        <v>68827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68827</v>
      </c>
      <c r="P11" s="47">
        <f t="shared" si="1"/>
        <v>51.749624060150374</v>
      </c>
      <c r="Q11" s="9"/>
    </row>
    <row r="12" spans="1:17" ht="15">
      <c r="A12" s="12"/>
      <c r="B12" s="25">
        <v>316</v>
      </c>
      <c r="C12" s="20" t="s">
        <v>67</v>
      </c>
      <c r="D12" s="46">
        <v>13392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13392</v>
      </c>
      <c r="P12" s="47">
        <f t="shared" si="1"/>
        <v>10.069172932330828</v>
      </c>
      <c r="Q12" s="9"/>
    </row>
    <row r="13" spans="1:17" ht="15.75">
      <c r="A13" s="29" t="s">
        <v>14</v>
      </c>
      <c r="B13" s="30"/>
      <c r="C13" s="31"/>
      <c r="D13" s="32">
        <f aca="true" t="shared" si="3" ref="D13:N13">SUM(D14:D22)</f>
        <v>428164</v>
      </c>
      <c r="E13" s="32">
        <f t="shared" si="3"/>
        <v>0</v>
      </c>
      <c r="F13" s="32">
        <f t="shared" si="3"/>
        <v>0</v>
      </c>
      <c r="G13" s="32">
        <f t="shared" si="3"/>
        <v>7605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435769</v>
      </c>
      <c r="P13" s="45">
        <f t="shared" si="1"/>
        <v>327.6458646616541</v>
      </c>
      <c r="Q13" s="10"/>
    </row>
    <row r="14" spans="1:17" ht="15">
      <c r="A14" s="12"/>
      <c r="B14" s="25">
        <v>322</v>
      </c>
      <c r="C14" s="20" t="s">
        <v>116</v>
      </c>
      <c r="D14" s="46">
        <v>190848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190848</v>
      </c>
      <c r="P14" s="47">
        <f t="shared" si="1"/>
        <v>143.49473684210525</v>
      </c>
      <c r="Q14" s="9"/>
    </row>
    <row r="15" spans="1:17" ht="15">
      <c r="A15" s="12"/>
      <c r="B15" s="25">
        <v>323.1</v>
      </c>
      <c r="C15" s="20" t="s">
        <v>15</v>
      </c>
      <c r="D15" s="46">
        <v>167747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2">SUM(D15:N15)</f>
        <v>167747</v>
      </c>
      <c r="P15" s="47">
        <f t="shared" si="1"/>
        <v>126.12556390977444</v>
      </c>
      <c r="Q15" s="9"/>
    </row>
    <row r="16" spans="1:17" ht="15">
      <c r="A16" s="12"/>
      <c r="B16" s="25">
        <v>323.4</v>
      </c>
      <c r="C16" s="20" t="s">
        <v>57</v>
      </c>
      <c r="D16" s="46">
        <v>7663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7663</v>
      </c>
      <c r="P16" s="47">
        <f t="shared" si="1"/>
        <v>5.761654135338346</v>
      </c>
      <c r="Q16" s="9"/>
    </row>
    <row r="17" spans="1:17" ht="15">
      <c r="A17" s="12"/>
      <c r="B17" s="25">
        <v>323.7</v>
      </c>
      <c r="C17" s="20" t="s">
        <v>17</v>
      </c>
      <c r="D17" s="46">
        <v>34761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34761</v>
      </c>
      <c r="P17" s="47">
        <f t="shared" si="1"/>
        <v>26.13609022556391</v>
      </c>
      <c r="Q17" s="9"/>
    </row>
    <row r="18" spans="1:17" ht="15">
      <c r="A18" s="12"/>
      <c r="B18" s="25">
        <v>324.11</v>
      </c>
      <c r="C18" s="20" t="s">
        <v>106</v>
      </c>
      <c r="D18" s="46">
        <v>0</v>
      </c>
      <c r="E18" s="46">
        <v>0</v>
      </c>
      <c r="F18" s="46">
        <v>0</v>
      </c>
      <c r="G18" s="46">
        <v>3270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3270</v>
      </c>
      <c r="P18" s="47">
        <f t="shared" si="1"/>
        <v>2.4586466165413534</v>
      </c>
      <c r="Q18" s="9"/>
    </row>
    <row r="19" spans="1:17" ht="15">
      <c r="A19" s="12"/>
      <c r="B19" s="25">
        <v>324.61</v>
      </c>
      <c r="C19" s="20" t="s">
        <v>107</v>
      </c>
      <c r="D19" s="46">
        <v>0</v>
      </c>
      <c r="E19" s="46">
        <v>0</v>
      </c>
      <c r="F19" s="46">
        <v>0</v>
      </c>
      <c r="G19" s="46">
        <v>1217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1217</v>
      </c>
      <c r="P19" s="47">
        <f t="shared" si="1"/>
        <v>0.9150375939849624</v>
      </c>
      <c r="Q19" s="9"/>
    </row>
    <row r="20" spans="1:17" ht="15">
      <c r="A20" s="12"/>
      <c r="B20" s="25">
        <v>324.91</v>
      </c>
      <c r="C20" s="20" t="s">
        <v>18</v>
      </c>
      <c r="D20" s="46">
        <v>0</v>
      </c>
      <c r="E20" s="46">
        <v>0</v>
      </c>
      <c r="F20" s="46">
        <v>0</v>
      </c>
      <c r="G20" s="46">
        <v>3118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3118</v>
      </c>
      <c r="P20" s="47">
        <f t="shared" si="1"/>
        <v>2.344360902255639</v>
      </c>
      <c r="Q20" s="9"/>
    </row>
    <row r="21" spans="1:17" ht="15">
      <c r="A21" s="12"/>
      <c r="B21" s="25">
        <v>329.1</v>
      </c>
      <c r="C21" s="20" t="s">
        <v>117</v>
      </c>
      <c r="D21" s="46">
        <v>7583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7583</v>
      </c>
      <c r="P21" s="47">
        <f t="shared" si="1"/>
        <v>5.701503759398496</v>
      </c>
      <c r="Q21" s="9"/>
    </row>
    <row r="22" spans="1:17" ht="15">
      <c r="A22" s="12"/>
      <c r="B22" s="25">
        <v>329.5</v>
      </c>
      <c r="C22" s="20" t="s">
        <v>118</v>
      </c>
      <c r="D22" s="46">
        <v>19562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19562</v>
      </c>
      <c r="P22" s="47">
        <f t="shared" si="1"/>
        <v>14.708270676691729</v>
      </c>
      <c r="Q22" s="9"/>
    </row>
    <row r="23" spans="1:17" ht="15.75">
      <c r="A23" s="29" t="s">
        <v>119</v>
      </c>
      <c r="B23" s="30"/>
      <c r="C23" s="31"/>
      <c r="D23" s="32">
        <f aca="true" t="shared" si="5" ref="D23:N23">SUM(D24:D29)</f>
        <v>312887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aca="true" t="shared" si="6" ref="O23:O43">SUM(D23:N23)</f>
        <v>312887</v>
      </c>
      <c r="P23" s="45">
        <f t="shared" si="1"/>
        <v>235.25338345864662</v>
      </c>
      <c r="Q23" s="10"/>
    </row>
    <row r="24" spans="1:17" ht="15">
      <c r="A24" s="12"/>
      <c r="B24" s="25">
        <v>331.1</v>
      </c>
      <c r="C24" s="20" t="s">
        <v>68</v>
      </c>
      <c r="D24" s="46">
        <v>69804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69804</v>
      </c>
      <c r="P24" s="47">
        <f t="shared" si="1"/>
        <v>52.48421052631579</v>
      </c>
      <c r="Q24" s="9"/>
    </row>
    <row r="25" spans="1:17" ht="15">
      <c r="A25" s="12"/>
      <c r="B25" s="25">
        <v>335.125</v>
      </c>
      <c r="C25" s="20" t="s">
        <v>120</v>
      </c>
      <c r="D25" s="46">
        <v>33685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33685</v>
      </c>
      <c r="P25" s="47">
        <f t="shared" si="1"/>
        <v>25.327067669172934</v>
      </c>
      <c r="Q25" s="9"/>
    </row>
    <row r="26" spans="1:17" ht="15">
      <c r="A26" s="12"/>
      <c r="B26" s="25">
        <v>335.14</v>
      </c>
      <c r="C26" s="20" t="s">
        <v>70</v>
      </c>
      <c r="D26" s="46">
        <v>265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265</v>
      </c>
      <c r="P26" s="47">
        <f t="shared" si="1"/>
        <v>0.19924812030075187</v>
      </c>
      <c r="Q26" s="9"/>
    </row>
    <row r="27" spans="1:17" ht="15">
      <c r="A27" s="12"/>
      <c r="B27" s="25">
        <v>335.15</v>
      </c>
      <c r="C27" s="20" t="s">
        <v>71</v>
      </c>
      <c r="D27" s="46">
        <v>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2692</v>
      </c>
      <c r="P27" s="47">
        <f t="shared" si="1"/>
        <v>2.0240601503759397</v>
      </c>
      <c r="Q27" s="9"/>
    </row>
    <row r="28" spans="1:17" ht="15">
      <c r="A28" s="12"/>
      <c r="B28" s="25">
        <v>335.18</v>
      </c>
      <c r="C28" s="20" t="s">
        <v>121</v>
      </c>
      <c r="D28" s="46">
        <v>200530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200530</v>
      </c>
      <c r="P28" s="47">
        <f t="shared" si="1"/>
        <v>150.77443609022558</v>
      </c>
      <c r="Q28" s="9"/>
    </row>
    <row r="29" spans="1:17" ht="15">
      <c r="A29" s="12"/>
      <c r="B29" s="25">
        <v>338</v>
      </c>
      <c r="C29" s="20" t="s">
        <v>27</v>
      </c>
      <c r="D29" s="46">
        <v>5911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5911</v>
      </c>
      <c r="P29" s="47">
        <f t="shared" si="1"/>
        <v>4.444360902255639</v>
      </c>
      <c r="Q29" s="9"/>
    </row>
    <row r="30" spans="1:17" ht="15.75">
      <c r="A30" s="29" t="s">
        <v>32</v>
      </c>
      <c r="B30" s="30"/>
      <c r="C30" s="31"/>
      <c r="D30" s="32">
        <f aca="true" t="shared" si="7" ref="D30:N30">SUM(D31:D34)</f>
        <v>96314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6"/>
        <v>96314</v>
      </c>
      <c r="P30" s="45">
        <f t="shared" si="1"/>
        <v>72.41654135338347</v>
      </c>
      <c r="Q30" s="10"/>
    </row>
    <row r="31" spans="1:17" ht="15">
      <c r="A31" s="12"/>
      <c r="B31" s="25">
        <v>343.5</v>
      </c>
      <c r="C31" s="20" t="s">
        <v>35</v>
      </c>
      <c r="D31" s="46">
        <v>53917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53917</v>
      </c>
      <c r="P31" s="47">
        <f t="shared" si="1"/>
        <v>40.5390977443609</v>
      </c>
      <c r="Q31" s="9"/>
    </row>
    <row r="32" spans="1:17" ht="15">
      <c r="A32" s="12"/>
      <c r="B32" s="25">
        <v>344.5</v>
      </c>
      <c r="C32" s="20" t="s">
        <v>73</v>
      </c>
      <c r="D32" s="46">
        <v>16665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16665</v>
      </c>
      <c r="P32" s="47">
        <f t="shared" si="1"/>
        <v>12.530075187969924</v>
      </c>
      <c r="Q32" s="9"/>
    </row>
    <row r="33" spans="1:17" ht="15">
      <c r="A33" s="12"/>
      <c r="B33" s="25">
        <v>347.5</v>
      </c>
      <c r="C33" s="20" t="s">
        <v>37</v>
      </c>
      <c r="D33" s="46">
        <v>3792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3792</v>
      </c>
      <c r="P33" s="47">
        <f t="shared" si="1"/>
        <v>2.8511278195488723</v>
      </c>
      <c r="Q33" s="9"/>
    </row>
    <row r="34" spans="1:17" ht="15">
      <c r="A34" s="12"/>
      <c r="B34" s="25">
        <v>349</v>
      </c>
      <c r="C34" s="20" t="s">
        <v>122</v>
      </c>
      <c r="D34" s="46">
        <v>21940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21940</v>
      </c>
      <c r="P34" s="47">
        <f t="shared" si="1"/>
        <v>16.49624060150376</v>
      </c>
      <c r="Q34" s="9"/>
    </row>
    <row r="35" spans="1:17" ht="15.75">
      <c r="A35" s="29" t="s">
        <v>33</v>
      </c>
      <c r="B35" s="30"/>
      <c r="C35" s="31"/>
      <c r="D35" s="32">
        <f aca="true" t="shared" si="8" ref="D35:N35">SUM(D36:D37)</f>
        <v>25394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6"/>
        <v>25394</v>
      </c>
      <c r="P35" s="45">
        <f t="shared" si="1"/>
        <v>19.093233082706767</v>
      </c>
      <c r="Q35" s="10"/>
    </row>
    <row r="36" spans="1:17" ht="15">
      <c r="A36" s="13"/>
      <c r="B36" s="39">
        <v>351.1</v>
      </c>
      <c r="C36" s="21" t="s">
        <v>40</v>
      </c>
      <c r="D36" s="46">
        <v>2824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2824</v>
      </c>
      <c r="P36" s="47">
        <f t="shared" si="1"/>
        <v>2.123308270676692</v>
      </c>
      <c r="Q36" s="9"/>
    </row>
    <row r="37" spans="1:17" ht="15">
      <c r="A37" s="13"/>
      <c r="B37" s="39">
        <v>354</v>
      </c>
      <c r="C37" s="21" t="s">
        <v>41</v>
      </c>
      <c r="D37" s="46">
        <v>22570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22570</v>
      </c>
      <c r="P37" s="47">
        <f t="shared" si="1"/>
        <v>16.969924812030076</v>
      </c>
      <c r="Q37" s="9"/>
    </row>
    <row r="38" spans="1:17" ht="15.75">
      <c r="A38" s="29" t="s">
        <v>4</v>
      </c>
      <c r="B38" s="30"/>
      <c r="C38" s="31"/>
      <c r="D38" s="32">
        <f aca="true" t="shared" si="9" ref="D38:N38">SUM(D39:D42)</f>
        <v>254456</v>
      </c>
      <c r="E38" s="32">
        <f t="shared" si="9"/>
        <v>0</v>
      </c>
      <c r="F38" s="32">
        <f t="shared" si="9"/>
        <v>0</v>
      </c>
      <c r="G38" s="32">
        <f t="shared" si="9"/>
        <v>24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6"/>
        <v>254480</v>
      </c>
      <c r="P38" s="45">
        <f t="shared" si="1"/>
        <v>191.33834586466165</v>
      </c>
      <c r="Q38" s="10"/>
    </row>
    <row r="39" spans="1:17" ht="15">
      <c r="A39" s="12"/>
      <c r="B39" s="25">
        <v>361.1</v>
      </c>
      <c r="C39" s="20" t="s">
        <v>43</v>
      </c>
      <c r="D39" s="46">
        <v>9904</v>
      </c>
      <c r="E39" s="46">
        <v>0</v>
      </c>
      <c r="F39" s="46">
        <v>0</v>
      </c>
      <c r="G39" s="46">
        <v>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9928</v>
      </c>
      <c r="P39" s="47">
        <f t="shared" si="1"/>
        <v>7.464661654135338</v>
      </c>
      <c r="Q39" s="9"/>
    </row>
    <row r="40" spans="1:17" ht="15">
      <c r="A40" s="12"/>
      <c r="B40" s="25">
        <v>364</v>
      </c>
      <c r="C40" s="20" t="s">
        <v>74</v>
      </c>
      <c r="D40" s="46">
        <v>15957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15957</v>
      </c>
      <c r="P40" s="47">
        <f t="shared" si="1"/>
        <v>11.997744360902256</v>
      </c>
      <c r="Q40" s="9"/>
    </row>
    <row r="41" spans="1:17" ht="15">
      <c r="A41" s="12"/>
      <c r="B41" s="25">
        <v>366</v>
      </c>
      <c r="C41" s="20" t="s">
        <v>45</v>
      </c>
      <c r="D41" s="46">
        <v>201756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201756</v>
      </c>
      <c r="P41" s="47">
        <f t="shared" si="1"/>
        <v>151.69624060150375</v>
      </c>
      <c r="Q41" s="9"/>
    </row>
    <row r="42" spans="1:17" ht="15.75" thickBot="1">
      <c r="A42" s="12"/>
      <c r="B42" s="25">
        <v>369.9</v>
      </c>
      <c r="C42" s="20" t="s">
        <v>46</v>
      </c>
      <c r="D42" s="46">
        <v>26839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26839</v>
      </c>
      <c r="P42" s="47">
        <f t="shared" si="1"/>
        <v>20.1796992481203</v>
      </c>
      <c r="Q42" s="9"/>
    </row>
    <row r="43" spans="1:120" ht="16.5" thickBot="1">
      <c r="A43" s="14" t="s">
        <v>38</v>
      </c>
      <c r="B43" s="23"/>
      <c r="C43" s="22"/>
      <c r="D43" s="15">
        <f>SUM(D5,D13,D23,D30,D35,D38)</f>
        <v>5708537</v>
      </c>
      <c r="E43" s="15">
        <f aca="true" t="shared" si="10" ref="E43:N43">SUM(E5,E13,E23,E30,E35,E38)</f>
        <v>0</v>
      </c>
      <c r="F43" s="15">
        <f t="shared" si="10"/>
        <v>0</v>
      </c>
      <c r="G43" s="15">
        <f t="shared" si="10"/>
        <v>7629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 t="shared" si="6"/>
        <v>5716166</v>
      </c>
      <c r="P43" s="38">
        <f t="shared" si="1"/>
        <v>4297.869172932331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6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6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123</v>
      </c>
      <c r="N45" s="48"/>
      <c r="O45" s="48"/>
      <c r="P45" s="43">
        <v>1330</v>
      </c>
    </row>
    <row r="46" spans="1:16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6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sheetProtection/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3180806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3180806</v>
      </c>
      <c r="O5" s="33">
        <f aca="true" t="shared" si="2" ref="O5:O38">(N5/O$40)</f>
        <v>2765.918260869565</v>
      </c>
      <c r="P5" s="6"/>
    </row>
    <row r="6" spans="1:16" ht="15">
      <c r="A6" s="12"/>
      <c r="B6" s="25">
        <v>311</v>
      </c>
      <c r="C6" s="20" t="s">
        <v>3</v>
      </c>
      <c r="D6" s="46">
        <v>3036401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3036401</v>
      </c>
      <c r="O6" s="47">
        <f t="shared" si="2"/>
        <v>2640.348695652174</v>
      </c>
      <c r="P6" s="9"/>
    </row>
    <row r="7" spans="1:16" ht="15">
      <c r="A7" s="12"/>
      <c r="B7" s="25">
        <v>312.41</v>
      </c>
      <c r="C7" s="20" t="s">
        <v>11</v>
      </c>
      <c r="D7" s="46">
        <v>36126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36126</v>
      </c>
      <c r="O7" s="47">
        <f t="shared" si="2"/>
        <v>31.41391304347826</v>
      </c>
      <c r="P7" s="9"/>
    </row>
    <row r="8" spans="1:16" ht="15">
      <c r="A8" s="12"/>
      <c r="B8" s="25">
        <v>315</v>
      </c>
      <c r="C8" s="20" t="s">
        <v>12</v>
      </c>
      <c r="D8" s="46">
        <v>95031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95031</v>
      </c>
      <c r="O8" s="47">
        <f t="shared" si="2"/>
        <v>82.63565217391304</v>
      </c>
      <c r="P8" s="9"/>
    </row>
    <row r="9" spans="1:16" ht="15">
      <c r="A9" s="12"/>
      <c r="B9" s="25">
        <v>316</v>
      </c>
      <c r="C9" s="20" t="s">
        <v>13</v>
      </c>
      <c r="D9" s="46">
        <v>13248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13248</v>
      </c>
      <c r="O9" s="47">
        <f t="shared" si="2"/>
        <v>11.52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313291</v>
      </c>
      <c r="E10" s="32">
        <f t="shared" si="3"/>
        <v>0</v>
      </c>
      <c r="F10" s="32">
        <f t="shared" si="3"/>
        <v>0</v>
      </c>
      <c r="G10" s="32">
        <f t="shared" si="3"/>
        <v>3029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316320</v>
      </c>
      <c r="O10" s="45">
        <f t="shared" si="2"/>
        <v>275.0608695652174</v>
      </c>
      <c r="P10" s="10"/>
    </row>
    <row r="11" spans="1:16" ht="15">
      <c r="A11" s="12"/>
      <c r="B11" s="25">
        <v>322</v>
      </c>
      <c r="C11" s="20" t="s">
        <v>0</v>
      </c>
      <c r="D11" s="46">
        <v>117636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117636</v>
      </c>
      <c r="O11" s="47">
        <f t="shared" si="2"/>
        <v>102.29217391304348</v>
      </c>
      <c r="P11" s="9"/>
    </row>
    <row r="12" spans="1:16" ht="15">
      <c r="A12" s="12"/>
      <c r="B12" s="25">
        <v>323.1</v>
      </c>
      <c r="C12" s="20" t="s">
        <v>15</v>
      </c>
      <c r="D12" s="46">
        <v>151302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151302</v>
      </c>
      <c r="O12" s="47">
        <f t="shared" si="2"/>
        <v>131.56695652173914</v>
      </c>
      <c r="P12" s="9"/>
    </row>
    <row r="13" spans="1:16" ht="15">
      <c r="A13" s="12"/>
      <c r="B13" s="25">
        <v>323.4</v>
      </c>
      <c r="C13" s="20" t="s">
        <v>57</v>
      </c>
      <c r="D13" s="46">
        <v>4415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4415</v>
      </c>
      <c r="O13" s="47">
        <f t="shared" si="2"/>
        <v>3.8391304347826085</v>
      </c>
      <c r="P13" s="9"/>
    </row>
    <row r="14" spans="1:16" ht="15">
      <c r="A14" s="12"/>
      <c r="B14" s="25">
        <v>323.7</v>
      </c>
      <c r="C14" s="20" t="s">
        <v>17</v>
      </c>
      <c r="D14" s="46">
        <v>24487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24487</v>
      </c>
      <c r="O14" s="47">
        <f t="shared" si="2"/>
        <v>21.29304347826087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3029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3029</v>
      </c>
      <c r="O15" s="47">
        <f t="shared" si="2"/>
        <v>2.6339130434782607</v>
      </c>
      <c r="P15" s="9"/>
    </row>
    <row r="16" spans="1:16" ht="15">
      <c r="A16" s="12"/>
      <c r="B16" s="25">
        <v>325.1</v>
      </c>
      <c r="C16" s="20" t="s">
        <v>19</v>
      </c>
      <c r="D16" s="46">
        <v>13273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13273</v>
      </c>
      <c r="O16" s="47">
        <f t="shared" si="2"/>
        <v>11.541739130434783</v>
      </c>
      <c r="P16" s="9"/>
    </row>
    <row r="17" spans="1:16" ht="15">
      <c r="A17" s="12"/>
      <c r="B17" s="25">
        <v>329</v>
      </c>
      <c r="C17" s="20" t="s">
        <v>20</v>
      </c>
      <c r="D17" s="46">
        <v>2178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2178</v>
      </c>
      <c r="O17" s="47">
        <f t="shared" si="2"/>
        <v>1.893913043478261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SUM(D19:D24)</f>
        <v>164288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164288</v>
      </c>
      <c r="O18" s="45">
        <f t="shared" si="2"/>
        <v>142.8591304347826</v>
      </c>
      <c r="P18" s="10"/>
    </row>
    <row r="19" spans="1:16" ht="15">
      <c r="A19" s="12"/>
      <c r="B19" s="25">
        <v>335.12</v>
      </c>
      <c r="C19" s="20" t="s">
        <v>22</v>
      </c>
      <c r="D19" s="46">
        <v>26365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26365</v>
      </c>
      <c r="O19" s="47">
        <f t="shared" si="2"/>
        <v>22.92608695652174</v>
      </c>
      <c r="P19" s="9"/>
    </row>
    <row r="20" spans="1:16" ht="15">
      <c r="A20" s="12"/>
      <c r="B20" s="25">
        <v>335.14</v>
      </c>
      <c r="C20" s="20" t="s">
        <v>23</v>
      </c>
      <c r="D20" s="46">
        <v>290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290</v>
      </c>
      <c r="O20" s="47">
        <f t="shared" si="2"/>
        <v>0.25217391304347825</v>
      </c>
      <c r="P20" s="9"/>
    </row>
    <row r="21" spans="1:16" ht="15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3.4469565217391303</v>
      </c>
      <c r="P21" s="9"/>
    </row>
    <row r="22" spans="1:16" ht="15">
      <c r="A22" s="12"/>
      <c r="B22" s="25">
        <v>335.18</v>
      </c>
      <c r="C22" s="20" t="s">
        <v>25</v>
      </c>
      <c r="D22" s="46">
        <v>74689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74689</v>
      </c>
      <c r="O22" s="47">
        <f t="shared" si="2"/>
        <v>64.94695652173912</v>
      </c>
      <c r="P22" s="9"/>
    </row>
    <row r="23" spans="1:16" ht="15">
      <c r="A23" s="12"/>
      <c r="B23" s="25">
        <v>337.2</v>
      </c>
      <c r="C23" s="20" t="s">
        <v>26</v>
      </c>
      <c r="D23" s="46">
        <v>46576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46576</v>
      </c>
      <c r="O23" s="47">
        <f t="shared" si="2"/>
        <v>40.50086956521739</v>
      </c>
      <c r="P23" s="9"/>
    </row>
    <row r="24" spans="1:16" ht="15">
      <c r="A24" s="12"/>
      <c r="B24" s="25">
        <v>338</v>
      </c>
      <c r="C24" s="20" t="s">
        <v>27</v>
      </c>
      <c r="D24" s="46">
        <v>12404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12404</v>
      </c>
      <c r="O24" s="47">
        <f t="shared" si="2"/>
        <v>10.78608695652174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SUM(D26:D29)</f>
        <v>118262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118262</v>
      </c>
      <c r="O25" s="45">
        <f t="shared" si="2"/>
        <v>102.83652173913043</v>
      </c>
      <c r="P25" s="10"/>
    </row>
    <row r="26" spans="1:16" ht="15">
      <c r="A26" s="12"/>
      <c r="B26" s="25">
        <v>343.5</v>
      </c>
      <c r="C26" s="20" t="s">
        <v>35</v>
      </c>
      <c r="D26" s="46">
        <v>37761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37761</v>
      </c>
      <c r="O26" s="47">
        <f t="shared" si="2"/>
        <v>32.83565217391304</v>
      </c>
      <c r="P26" s="9"/>
    </row>
    <row r="27" spans="1:16" ht="15">
      <c r="A27" s="12"/>
      <c r="B27" s="25">
        <v>344.5</v>
      </c>
      <c r="C27" s="20" t="s">
        <v>36</v>
      </c>
      <c r="D27" s="46">
        <v>8060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8060</v>
      </c>
      <c r="O27" s="47">
        <f t="shared" si="2"/>
        <v>7.008695652173913</v>
      </c>
      <c r="P27" s="9"/>
    </row>
    <row r="28" spans="1:16" ht="15">
      <c r="A28" s="12"/>
      <c r="B28" s="25">
        <v>347.5</v>
      </c>
      <c r="C28" s="20" t="s">
        <v>37</v>
      </c>
      <c r="D28" s="46">
        <v>52536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52536</v>
      </c>
      <c r="O28" s="47">
        <f t="shared" si="2"/>
        <v>45.68347826086956</v>
      </c>
      <c r="P28" s="9"/>
    </row>
    <row r="29" spans="1:16" ht="15">
      <c r="A29" s="12"/>
      <c r="B29" s="25">
        <v>349</v>
      </c>
      <c r="C29" s="20" t="s">
        <v>1</v>
      </c>
      <c r="D29" s="46">
        <v>19905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19905</v>
      </c>
      <c r="O29" s="47">
        <f t="shared" si="2"/>
        <v>17.308695652173913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SUM(D31:D33)</f>
        <v>15401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15401</v>
      </c>
      <c r="O30" s="45">
        <f t="shared" si="2"/>
        <v>13.392173913043479</v>
      </c>
      <c r="P30" s="10"/>
    </row>
    <row r="31" spans="1:16" ht="15">
      <c r="A31" s="13"/>
      <c r="B31" s="39">
        <v>351.1</v>
      </c>
      <c r="C31" s="21" t="s">
        <v>40</v>
      </c>
      <c r="D31" s="46">
        <v>1637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1637</v>
      </c>
      <c r="O31" s="47">
        <f t="shared" si="2"/>
        <v>1.4234782608695653</v>
      </c>
      <c r="P31" s="9"/>
    </row>
    <row r="32" spans="1:16" ht="15">
      <c r="A32" s="13"/>
      <c r="B32" s="39">
        <v>354</v>
      </c>
      <c r="C32" s="21" t="s">
        <v>41</v>
      </c>
      <c r="D32" s="46">
        <v>13545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13545</v>
      </c>
      <c r="O32" s="47">
        <f t="shared" si="2"/>
        <v>11.778260869565218</v>
      </c>
      <c r="P32" s="9"/>
    </row>
    <row r="33" spans="1:16" ht="15">
      <c r="A33" s="13"/>
      <c r="B33" s="39">
        <v>359</v>
      </c>
      <c r="C33" s="21" t="s">
        <v>42</v>
      </c>
      <c r="D33" s="46">
        <v>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219</v>
      </c>
      <c r="O33" s="47">
        <f t="shared" si="2"/>
        <v>0.19043478260869565</v>
      </c>
      <c r="P33" s="9"/>
    </row>
    <row r="34" spans="1:16" ht="15.75">
      <c r="A34" s="29" t="s">
        <v>4</v>
      </c>
      <c r="B34" s="30"/>
      <c r="C34" s="31"/>
      <c r="D34" s="32">
        <f aca="true" t="shared" si="7" ref="D34:M34">SUM(D35:D37)</f>
        <v>112611</v>
      </c>
      <c r="E34" s="32">
        <f t="shared" si="7"/>
        <v>0</v>
      </c>
      <c r="F34" s="32">
        <f t="shared" si="7"/>
        <v>0</v>
      </c>
      <c r="G34" s="32">
        <f t="shared" si="7"/>
        <v>6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112617</v>
      </c>
      <c r="O34" s="45">
        <f t="shared" si="2"/>
        <v>97.92782608695653</v>
      </c>
      <c r="P34" s="10"/>
    </row>
    <row r="35" spans="1:16" ht="15">
      <c r="A35" s="12"/>
      <c r="B35" s="25">
        <v>361.1</v>
      </c>
      <c r="C35" s="20" t="s">
        <v>43</v>
      </c>
      <c r="D35" s="46">
        <v>22194</v>
      </c>
      <c r="E35" s="46">
        <v>0</v>
      </c>
      <c r="F35" s="46">
        <v>0</v>
      </c>
      <c r="G35" s="46">
        <v>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22200</v>
      </c>
      <c r="O35" s="47">
        <f t="shared" si="2"/>
        <v>19.304347826086957</v>
      </c>
      <c r="P35" s="9"/>
    </row>
    <row r="36" spans="1:16" ht="15">
      <c r="A36" s="12"/>
      <c r="B36" s="25">
        <v>366</v>
      </c>
      <c r="C36" s="20" t="s">
        <v>45</v>
      </c>
      <c r="D36" s="46">
        <v>64885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64885</v>
      </c>
      <c r="O36" s="47">
        <f t="shared" si="2"/>
        <v>56.42173913043478</v>
      </c>
      <c r="P36" s="9"/>
    </row>
    <row r="37" spans="1:16" ht="15.75" thickBot="1">
      <c r="A37" s="12"/>
      <c r="B37" s="25">
        <v>369.9</v>
      </c>
      <c r="C37" s="20" t="s">
        <v>46</v>
      </c>
      <c r="D37" s="46">
        <v>25532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25532</v>
      </c>
      <c r="O37" s="47">
        <f t="shared" si="2"/>
        <v>22.20173913043478</v>
      </c>
      <c r="P37" s="9"/>
    </row>
    <row r="38" spans="1:119" ht="16.5" thickBot="1">
      <c r="A38" s="14" t="s">
        <v>38</v>
      </c>
      <c r="B38" s="23"/>
      <c r="C38" s="22"/>
      <c r="D38" s="15">
        <f>SUM(D5,D10,D18,D25,D30,D34)</f>
        <v>3904659</v>
      </c>
      <c r="E38" s="15">
        <f aca="true" t="shared" si="8" ref="E38:M38">SUM(E5,E10,E18,E25,E30,E34)</f>
        <v>0</v>
      </c>
      <c r="F38" s="15">
        <f t="shared" si="8"/>
        <v>0</v>
      </c>
      <c r="G38" s="15">
        <f t="shared" si="8"/>
        <v>3035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1"/>
        <v>3907694</v>
      </c>
      <c r="O38" s="38">
        <f t="shared" si="2"/>
        <v>3397.9947826086955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64</v>
      </c>
      <c r="M40" s="48"/>
      <c r="N40" s="48"/>
      <c r="O40" s="43">
        <v>1150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3158359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3158359</v>
      </c>
      <c r="O5" s="33">
        <f aca="true" t="shared" si="2" ref="O5:O39">(N5/O$41)</f>
        <v>2768.062226117441</v>
      </c>
      <c r="P5" s="6"/>
    </row>
    <row r="6" spans="1:16" ht="15">
      <c r="A6" s="12"/>
      <c r="B6" s="25">
        <v>311</v>
      </c>
      <c r="C6" s="20" t="s">
        <v>3</v>
      </c>
      <c r="D6" s="46">
        <v>3015410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3015410</v>
      </c>
      <c r="O6" s="47">
        <f t="shared" si="2"/>
        <v>2642.778264680105</v>
      </c>
      <c r="P6" s="9"/>
    </row>
    <row r="7" spans="1:16" ht="15">
      <c r="A7" s="12"/>
      <c r="B7" s="25">
        <v>312.41</v>
      </c>
      <c r="C7" s="20" t="s">
        <v>11</v>
      </c>
      <c r="D7" s="46">
        <v>37036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37036</v>
      </c>
      <c r="O7" s="47">
        <f t="shared" si="2"/>
        <v>32.459246275197195</v>
      </c>
      <c r="P7" s="9"/>
    </row>
    <row r="8" spans="1:16" ht="15">
      <c r="A8" s="12"/>
      <c r="B8" s="25">
        <v>315</v>
      </c>
      <c r="C8" s="20" t="s">
        <v>12</v>
      </c>
      <c r="D8" s="46">
        <v>89758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89758</v>
      </c>
      <c r="O8" s="47">
        <f t="shared" si="2"/>
        <v>78.6660823838738</v>
      </c>
      <c r="P8" s="9"/>
    </row>
    <row r="9" spans="1:16" ht="15">
      <c r="A9" s="12"/>
      <c r="B9" s="25">
        <v>316</v>
      </c>
      <c r="C9" s="20" t="s">
        <v>13</v>
      </c>
      <c r="D9" s="46">
        <v>16155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16155</v>
      </c>
      <c r="O9" s="47">
        <f t="shared" si="2"/>
        <v>14.15863277826468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278831</v>
      </c>
      <c r="E10" s="32">
        <f t="shared" si="3"/>
        <v>0</v>
      </c>
      <c r="F10" s="32">
        <f t="shared" si="3"/>
        <v>0</v>
      </c>
      <c r="G10" s="32">
        <f t="shared" si="3"/>
        <v>7142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285973</v>
      </c>
      <c r="O10" s="45">
        <f t="shared" si="2"/>
        <v>250.6336546888694</v>
      </c>
      <c r="P10" s="10"/>
    </row>
    <row r="11" spans="1:16" ht="15">
      <c r="A11" s="12"/>
      <c r="B11" s="25">
        <v>322</v>
      </c>
      <c r="C11" s="20" t="s">
        <v>0</v>
      </c>
      <c r="D11" s="46">
        <v>83742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83742</v>
      </c>
      <c r="O11" s="47">
        <f t="shared" si="2"/>
        <v>73.39351446099913</v>
      </c>
      <c r="P11" s="9"/>
    </row>
    <row r="12" spans="1:16" ht="15">
      <c r="A12" s="12"/>
      <c r="B12" s="25">
        <v>323.1</v>
      </c>
      <c r="C12" s="20" t="s">
        <v>15</v>
      </c>
      <c r="D12" s="46">
        <v>152925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152925</v>
      </c>
      <c r="O12" s="47">
        <f t="shared" si="2"/>
        <v>134.02716914986854</v>
      </c>
      <c r="P12" s="9"/>
    </row>
    <row r="13" spans="1:16" ht="15">
      <c r="A13" s="12"/>
      <c r="B13" s="25">
        <v>323.4</v>
      </c>
      <c r="C13" s="20" t="s">
        <v>57</v>
      </c>
      <c r="D13" s="46">
        <v>5177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5177</v>
      </c>
      <c r="O13" s="47">
        <f t="shared" si="2"/>
        <v>4.537248028045574</v>
      </c>
      <c r="P13" s="9"/>
    </row>
    <row r="14" spans="1:16" ht="15">
      <c r="A14" s="12"/>
      <c r="B14" s="25">
        <v>323.7</v>
      </c>
      <c r="C14" s="20" t="s">
        <v>17</v>
      </c>
      <c r="D14" s="46">
        <v>23228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23228</v>
      </c>
      <c r="O14" s="47">
        <f t="shared" si="2"/>
        <v>20.35758106923751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7142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7142</v>
      </c>
      <c r="O15" s="47">
        <f t="shared" si="2"/>
        <v>6.259421560035057</v>
      </c>
      <c r="P15" s="9"/>
    </row>
    <row r="16" spans="1:16" ht="15">
      <c r="A16" s="12"/>
      <c r="B16" s="25">
        <v>325.1</v>
      </c>
      <c r="C16" s="20" t="s">
        <v>19</v>
      </c>
      <c r="D16" s="46">
        <v>12359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12359</v>
      </c>
      <c r="O16" s="47">
        <f t="shared" si="2"/>
        <v>10.831726555652937</v>
      </c>
      <c r="P16" s="9"/>
    </row>
    <row r="17" spans="1:16" ht="15">
      <c r="A17" s="12"/>
      <c r="B17" s="25">
        <v>329</v>
      </c>
      <c r="C17" s="20" t="s">
        <v>20</v>
      </c>
      <c r="D17" s="46">
        <v>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1400</v>
      </c>
      <c r="O17" s="47">
        <f t="shared" si="2"/>
        <v>1.2269938650306749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SUM(D19:D24)</f>
        <v>163387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163387</v>
      </c>
      <c r="O18" s="45">
        <f t="shared" si="2"/>
        <v>143.19631901840492</v>
      </c>
      <c r="P18" s="10"/>
    </row>
    <row r="19" spans="1:16" ht="15">
      <c r="A19" s="12"/>
      <c r="B19" s="25">
        <v>335.12</v>
      </c>
      <c r="C19" s="20" t="s">
        <v>22</v>
      </c>
      <c r="D19" s="46">
        <v>27964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27964</v>
      </c>
      <c r="O19" s="47">
        <f t="shared" si="2"/>
        <v>24.508326029798422</v>
      </c>
      <c r="P19" s="9"/>
    </row>
    <row r="20" spans="1:16" ht="15">
      <c r="A20" s="12"/>
      <c r="B20" s="25">
        <v>335.14</v>
      </c>
      <c r="C20" s="20" t="s">
        <v>23</v>
      </c>
      <c r="D20" s="46">
        <v>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</v>
      </c>
      <c r="O20" s="47">
        <f t="shared" si="2"/>
        <v>0.10254163014899212</v>
      </c>
      <c r="P20" s="9"/>
    </row>
    <row r="21" spans="1:16" ht="15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3.474145486415425</v>
      </c>
      <c r="P21" s="9"/>
    </row>
    <row r="22" spans="1:16" ht="15">
      <c r="A22" s="12"/>
      <c r="B22" s="25">
        <v>335.18</v>
      </c>
      <c r="C22" s="20" t="s">
        <v>25</v>
      </c>
      <c r="D22" s="46">
        <v>89655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89655</v>
      </c>
      <c r="O22" s="47">
        <f t="shared" si="2"/>
        <v>78.57581069237511</v>
      </c>
      <c r="P22" s="9"/>
    </row>
    <row r="23" spans="1:16" ht="15">
      <c r="A23" s="12"/>
      <c r="B23" s="25">
        <v>337.2</v>
      </c>
      <c r="C23" s="20" t="s">
        <v>26</v>
      </c>
      <c r="D23" s="46">
        <v>27035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27035</v>
      </c>
      <c r="O23" s="47">
        <f t="shared" si="2"/>
        <v>23.694127957931638</v>
      </c>
      <c r="P23" s="9"/>
    </row>
    <row r="24" spans="1:16" ht="15">
      <c r="A24" s="12"/>
      <c r="B24" s="25">
        <v>338</v>
      </c>
      <c r="C24" s="20" t="s">
        <v>27</v>
      </c>
      <c r="D24" s="46">
        <v>14652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14652</v>
      </c>
      <c r="O24" s="47">
        <f t="shared" si="2"/>
        <v>12.84136722173532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SUM(D26:D29)</f>
        <v>123592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123592</v>
      </c>
      <c r="O25" s="45">
        <f t="shared" si="2"/>
        <v>108.31901840490798</v>
      </c>
      <c r="P25" s="10"/>
    </row>
    <row r="26" spans="1:16" ht="15">
      <c r="A26" s="12"/>
      <c r="B26" s="25">
        <v>343.5</v>
      </c>
      <c r="C26" s="20" t="s">
        <v>35</v>
      </c>
      <c r="D26" s="46">
        <v>38764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38764</v>
      </c>
      <c r="O26" s="47">
        <f t="shared" si="2"/>
        <v>33.97370727432077</v>
      </c>
      <c r="P26" s="9"/>
    </row>
    <row r="27" spans="1:16" ht="15">
      <c r="A27" s="12"/>
      <c r="B27" s="25">
        <v>344.5</v>
      </c>
      <c r="C27" s="20" t="s">
        <v>36</v>
      </c>
      <c r="D27" s="46">
        <v>8040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8040</v>
      </c>
      <c r="O27" s="47">
        <f t="shared" si="2"/>
        <v>7.046450482033304</v>
      </c>
      <c r="P27" s="9"/>
    </row>
    <row r="28" spans="1:16" ht="15">
      <c r="A28" s="12"/>
      <c r="B28" s="25">
        <v>347.5</v>
      </c>
      <c r="C28" s="20" t="s">
        <v>37</v>
      </c>
      <c r="D28" s="46">
        <v>63697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63697</v>
      </c>
      <c r="O28" s="47">
        <f t="shared" si="2"/>
        <v>55.82559158632778</v>
      </c>
      <c r="P28" s="9"/>
    </row>
    <row r="29" spans="1:16" ht="15">
      <c r="A29" s="12"/>
      <c r="B29" s="25">
        <v>349</v>
      </c>
      <c r="C29" s="20" t="s">
        <v>1</v>
      </c>
      <c r="D29" s="46">
        <v>13091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13091</v>
      </c>
      <c r="O29" s="47">
        <f t="shared" si="2"/>
        <v>11.473269062226118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SUM(D31:D33)</f>
        <v>16056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16056</v>
      </c>
      <c r="O30" s="45">
        <f t="shared" si="2"/>
        <v>14.071866783523225</v>
      </c>
      <c r="P30" s="10"/>
    </row>
    <row r="31" spans="1:16" ht="15">
      <c r="A31" s="13"/>
      <c r="B31" s="39">
        <v>351.1</v>
      </c>
      <c r="C31" s="21" t="s">
        <v>40</v>
      </c>
      <c r="D31" s="46">
        <v>1897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1897</v>
      </c>
      <c r="O31" s="47">
        <f t="shared" si="2"/>
        <v>1.6625766871165644</v>
      </c>
      <c r="P31" s="9"/>
    </row>
    <row r="32" spans="1:16" ht="15">
      <c r="A32" s="13"/>
      <c r="B32" s="39">
        <v>354</v>
      </c>
      <c r="C32" s="21" t="s">
        <v>41</v>
      </c>
      <c r="D32" s="46">
        <v>13892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13892</v>
      </c>
      <c r="O32" s="47">
        <f t="shared" si="2"/>
        <v>12.175284837861525</v>
      </c>
      <c r="P32" s="9"/>
    </row>
    <row r="33" spans="1:16" ht="15">
      <c r="A33" s="13"/>
      <c r="B33" s="39">
        <v>359</v>
      </c>
      <c r="C33" s="21" t="s">
        <v>42</v>
      </c>
      <c r="D33" s="46">
        <v>267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267</v>
      </c>
      <c r="O33" s="47">
        <f t="shared" si="2"/>
        <v>0.23400525854513585</v>
      </c>
      <c r="P33" s="9"/>
    </row>
    <row r="34" spans="1:16" ht="15.75">
      <c r="A34" s="29" t="s">
        <v>4</v>
      </c>
      <c r="B34" s="30"/>
      <c r="C34" s="31"/>
      <c r="D34" s="32">
        <f aca="true" t="shared" si="7" ref="D34:M34">SUM(D35:D38)</f>
        <v>242496</v>
      </c>
      <c r="E34" s="32">
        <f t="shared" si="7"/>
        <v>0</v>
      </c>
      <c r="F34" s="32">
        <f t="shared" si="7"/>
        <v>0</v>
      </c>
      <c r="G34" s="32">
        <f t="shared" si="7"/>
        <v>9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242505</v>
      </c>
      <c r="O34" s="45">
        <f t="shared" si="2"/>
        <v>212.53724802804558</v>
      </c>
      <c r="P34" s="10"/>
    </row>
    <row r="35" spans="1:16" ht="15">
      <c r="A35" s="12"/>
      <c r="B35" s="25">
        <v>361.1</v>
      </c>
      <c r="C35" s="20" t="s">
        <v>43</v>
      </c>
      <c r="D35" s="46">
        <v>31097</v>
      </c>
      <c r="E35" s="46">
        <v>0</v>
      </c>
      <c r="F35" s="46">
        <v>0</v>
      </c>
      <c r="G35" s="46">
        <v>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31106</v>
      </c>
      <c r="O35" s="47">
        <f t="shared" si="2"/>
        <v>27.26205083260298</v>
      </c>
      <c r="P35" s="9"/>
    </row>
    <row r="36" spans="1:16" ht="15">
      <c r="A36" s="12"/>
      <c r="B36" s="25">
        <v>364</v>
      </c>
      <c r="C36" s="20" t="s">
        <v>44</v>
      </c>
      <c r="D36" s="46">
        <v>2902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2902</v>
      </c>
      <c r="O36" s="47">
        <f t="shared" si="2"/>
        <v>2.5433829973707276</v>
      </c>
      <c r="P36" s="9"/>
    </row>
    <row r="37" spans="1:16" ht="15">
      <c r="A37" s="12"/>
      <c r="B37" s="25">
        <v>366</v>
      </c>
      <c r="C37" s="20" t="s">
        <v>45</v>
      </c>
      <c r="D37" s="46">
        <v>186259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186259</v>
      </c>
      <c r="O37" s="47">
        <f t="shared" si="2"/>
        <v>163.2418930762489</v>
      </c>
      <c r="P37" s="9"/>
    </row>
    <row r="38" spans="1:16" ht="15.75" thickBot="1">
      <c r="A38" s="12"/>
      <c r="B38" s="25">
        <v>369.9</v>
      </c>
      <c r="C38" s="20" t="s">
        <v>46</v>
      </c>
      <c r="D38" s="46">
        <v>22238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22238</v>
      </c>
      <c r="O38" s="47">
        <f t="shared" si="2"/>
        <v>19.489921121822963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3982721</v>
      </c>
      <c r="E39" s="15">
        <f aca="true" t="shared" si="8" ref="E39:M39">SUM(E5,E10,E18,E25,E30,E34)</f>
        <v>0</v>
      </c>
      <c r="F39" s="15">
        <f t="shared" si="8"/>
        <v>0</v>
      </c>
      <c r="G39" s="15">
        <f t="shared" si="8"/>
        <v>7151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3989872</v>
      </c>
      <c r="O39" s="38">
        <f t="shared" si="2"/>
        <v>3496.820333041192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1141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3085811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0">SUM(D5:M5)</f>
        <v>3085811</v>
      </c>
      <c r="O5" s="33">
        <f aca="true" t="shared" si="2" ref="O5:O40">(N5/O$42)</f>
        <v>2702.1112084063047</v>
      </c>
      <c r="P5" s="6"/>
    </row>
    <row r="6" spans="1:16" ht="15">
      <c r="A6" s="12"/>
      <c r="B6" s="25">
        <v>311</v>
      </c>
      <c r="C6" s="20" t="s">
        <v>3</v>
      </c>
      <c r="D6" s="46">
        <v>2968277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2968277</v>
      </c>
      <c r="O6" s="47">
        <f t="shared" si="2"/>
        <v>2599.19176882662</v>
      </c>
      <c r="P6" s="9"/>
    </row>
    <row r="7" spans="1:16" ht="15">
      <c r="A7" s="12"/>
      <c r="B7" s="25">
        <v>312.41</v>
      </c>
      <c r="C7" s="20" t="s">
        <v>11</v>
      </c>
      <c r="D7" s="46">
        <v>37876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37876</v>
      </c>
      <c r="O7" s="47">
        <f t="shared" si="2"/>
        <v>33.166374781085814</v>
      </c>
      <c r="P7" s="9"/>
    </row>
    <row r="8" spans="1:16" ht="15">
      <c r="A8" s="12"/>
      <c r="B8" s="25">
        <v>315</v>
      </c>
      <c r="C8" s="20" t="s">
        <v>12</v>
      </c>
      <c r="D8" s="46">
        <v>67357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67357</v>
      </c>
      <c r="O8" s="47">
        <f t="shared" si="2"/>
        <v>58.981611208406306</v>
      </c>
      <c r="P8" s="9"/>
    </row>
    <row r="9" spans="1:16" ht="15">
      <c r="A9" s="12"/>
      <c r="B9" s="25">
        <v>316</v>
      </c>
      <c r="C9" s="20" t="s">
        <v>13</v>
      </c>
      <c r="D9" s="46">
        <v>12301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12301</v>
      </c>
      <c r="O9" s="47">
        <f t="shared" si="2"/>
        <v>10.771453590192644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280646</v>
      </c>
      <c r="E10" s="32">
        <f t="shared" si="3"/>
        <v>0</v>
      </c>
      <c r="F10" s="32">
        <f t="shared" si="3"/>
        <v>0</v>
      </c>
      <c r="G10" s="32">
        <f t="shared" si="3"/>
        <v>3623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284269</v>
      </c>
      <c r="O10" s="45">
        <f t="shared" si="2"/>
        <v>248.92206654991244</v>
      </c>
      <c r="P10" s="10"/>
    </row>
    <row r="11" spans="1:16" ht="15">
      <c r="A11" s="12"/>
      <c r="B11" s="25">
        <v>322</v>
      </c>
      <c r="C11" s="20" t="s">
        <v>0</v>
      </c>
      <c r="D11" s="46">
        <v>76012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76012</v>
      </c>
      <c r="O11" s="47">
        <f t="shared" si="2"/>
        <v>66.56042031523643</v>
      </c>
      <c r="P11" s="9"/>
    </row>
    <row r="12" spans="1:16" ht="15">
      <c r="A12" s="12"/>
      <c r="B12" s="25">
        <v>323.1</v>
      </c>
      <c r="C12" s="20" t="s">
        <v>15</v>
      </c>
      <c r="D12" s="46">
        <v>159908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159908</v>
      </c>
      <c r="O12" s="47">
        <f t="shared" si="2"/>
        <v>140.0245183887916</v>
      </c>
      <c r="P12" s="9"/>
    </row>
    <row r="13" spans="1:16" ht="15">
      <c r="A13" s="12"/>
      <c r="B13" s="25">
        <v>323.4</v>
      </c>
      <c r="C13" s="20" t="s">
        <v>57</v>
      </c>
      <c r="D13" s="46">
        <v>4515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4515</v>
      </c>
      <c r="O13" s="47">
        <f t="shared" si="2"/>
        <v>3.953590192644483</v>
      </c>
      <c r="P13" s="9"/>
    </row>
    <row r="14" spans="1:16" ht="15">
      <c r="A14" s="12"/>
      <c r="B14" s="25">
        <v>323.7</v>
      </c>
      <c r="C14" s="20" t="s">
        <v>17</v>
      </c>
      <c r="D14" s="46">
        <v>21659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21659</v>
      </c>
      <c r="O14" s="47">
        <f t="shared" si="2"/>
        <v>18.96584938704028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3623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3623</v>
      </c>
      <c r="O15" s="47">
        <f t="shared" si="2"/>
        <v>3.172504378283713</v>
      </c>
      <c r="P15" s="9"/>
    </row>
    <row r="16" spans="1:16" ht="15">
      <c r="A16" s="12"/>
      <c r="B16" s="25">
        <v>325.1</v>
      </c>
      <c r="C16" s="20" t="s">
        <v>19</v>
      </c>
      <c r="D16" s="46">
        <v>15620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15620</v>
      </c>
      <c r="O16" s="47">
        <f t="shared" si="2"/>
        <v>13.677758318739054</v>
      </c>
      <c r="P16" s="9"/>
    </row>
    <row r="17" spans="1:16" ht="15">
      <c r="A17" s="12"/>
      <c r="B17" s="25">
        <v>329</v>
      </c>
      <c r="C17" s="20" t="s">
        <v>20</v>
      </c>
      <c r="D17" s="46">
        <v>2932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2932</v>
      </c>
      <c r="O17" s="47">
        <f t="shared" si="2"/>
        <v>2.5674255691768826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SUM(D19:D24)</f>
        <v>182624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182624</v>
      </c>
      <c r="O18" s="45">
        <f t="shared" si="2"/>
        <v>159.91593695271453</v>
      </c>
      <c r="P18" s="10"/>
    </row>
    <row r="19" spans="1:16" ht="15">
      <c r="A19" s="12"/>
      <c r="B19" s="25">
        <v>335.12</v>
      </c>
      <c r="C19" s="20" t="s">
        <v>22</v>
      </c>
      <c r="D19" s="46">
        <v>26965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26965</v>
      </c>
      <c r="O19" s="47">
        <f t="shared" si="2"/>
        <v>23.612084063047284</v>
      </c>
      <c r="P19" s="9"/>
    </row>
    <row r="20" spans="1:16" ht="15">
      <c r="A20" s="12"/>
      <c r="B20" s="25">
        <v>335.14</v>
      </c>
      <c r="C20" s="20" t="s">
        <v>23</v>
      </c>
      <c r="D20" s="46">
        <v>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166</v>
      </c>
      <c r="O20" s="47">
        <f t="shared" si="2"/>
        <v>0.14535901926444833</v>
      </c>
      <c r="P20" s="9"/>
    </row>
    <row r="21" spans="1:16" ht="15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3.4711033274956216</v>
      </c>
      <c r="P21" s="9"/>
    </row>
    <row r="22" spans="1:16" ht="15">
      <c r="A22" s="12"/>
      <c r="B22" s="25">
        <v>335.18</v>
      </c>
      <c r="C22" s="20" t="s">
        <v>25</v>
      </c>
      <c r="D22" s="46">
        <v>87070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87070</v>
      </c>
      <c r="O22" s="47">
        <f t="shared" si="2"/>
        <v>76.24343257443083</v>
      </c>
      <c r="P22" s="9"/>
    </row>
    <row r="23" spans="1:16" ht="15">
      <c r="A23" s="12"/>
      <c r="B23" s="25">
        <v>337.2</v>
      </c>
      <c r="C23" s="20" t="s">
        <v>26</v>
      </c>
      <c r="D23" s="46">
        <v>51288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51288</v>
      </c>
      <c r="O23" s="47">
        <f t="shared" si="2"/>
        <v>44.91068301225919</v>
      </c>
      <c r="P23" s="9"/>
    </row>
    <row r="24" spans="1:16" ht="15">
      <c r="A24" s="12"/>
      <c r="B24" s="25">
        <v>338</v>
      </c>
      <c r="C24" s="20" t="s">
        <v>27</v>
      </c>
      <c r="D24" s="46">
        <v>13171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13171</v>
      </c>
      <c r="O24" s="47">
        <f t="shared" si="2"/>
        <v>11.533274956217163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SUM(D26:D29)</f>
        <v>94262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94262</v>
      </c>
      <c r="O25" s="45">
        <f t="shared" si="2"/>
        <v>82.54115586690017</v>
      </c>
      <c r="P25" s="10"/>
    </row>
    <row r="26" spans="1:16" ht="15">
      <c r="A26" s="12"/>
      <c r="B26" s="25">
        <v>343.5</v>
      </c>
      <c r="C26" s="20" t="s">
        <v>35</v>
      </c>
      <c r="D26" s="46">
        <v>24465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24465</v>
      </c>
      <c r="O26" s="47">
        <f t="shared" si="2"/>
        <v>21.42294220665499</v>
      </c>
      <c r="P26" s="9"/>
    </row>
    <row r="27" spans="1:16" ht="15">
      <c r="A27" s="12"/>
      <c r="B27" s="25">
        <v>344.5</v>
      </c>
      <c r="C27" s="20" t="s">
        <v>36</v>
      </c>
      <c r="D27" s="46">
        <v>8650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8650</v>
      </c>
      <c r="O27" s="47">
        <f t="shared" si="2"/>
        <v>7.574430823117338</v>
      </c>
      <c r="P27" s="9"/>
    </row>
    <row r="28" spans="1:16" ht="15">
      <c r="A28" s="12"/>
      <c r="B28" s="25">
        <v>347.5</v>
      </c>
      <c r="C28" s="20" t="s">
        <v>37</v>
      </c>
      <c r="D28" s="46">
        <v>45150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45150</v>
      </c>
      <c r="O28" s="47">
        <f t="shared" si="2"/>
        <v>39.535901926444836</v>
      </c>
      <c r="P28" s="9"/>
    </row>
    <row r="29" spans="1:16" ht="15">
      <c r="A29" s="12"/>
      <c r="B29" s="25">
        <v>349</v>
      </c>
      <c r="C29" s="20" t="s">
        <v>1</v>
      </c>
      <c r="D29" s="46">
        <v>15997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15997</v>
      </c>
      <c r="O29" s="47">
        <f t="shared" si="2"/>
        <v>14.007880910683012</v>
      </c>
      <c r="P29" s="9"/>
    </row>
    <row r="30" spans="1:16" ht="15.75">
      <c r="A30" s="29" t="s">
        <v>33</v>
      </c>
      <c r="B30" s="30"/>
      <c r="C30" s="31"/>
      <c r="D30" s="32">
        <f>SUM(D31:D34)</f>
        <v>12789</v>
      </c>
      <c r="E30" s="32">
        <f aca="true" t="shared" si="6" ref="E30:M30">SUM(E31:E34)</f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12789</v>
      </c>
      <c r="O30" s="45">
        <f t="shared" si="2"/>
        <v>11.19877408056042</v>
      </c>
      <c r="P30" s="10"/>
    </row>
    <row r="31" spans="1:16" ht="15">
      <c r="A31" s="13"/>
      <c r="B31" s="39">
        <v>351.1</v>
      </c>
      <c r="C31" s="21" t="s">
        <v>40</v>
      </c>
      <c r="D31" s="46">
        <v>2876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2876</v>
      </c>
      <c r="O31" s="47">
        <f t="shared" si="2"/>
        <v>2.5183887915936953</v>
      </c>
      <c r="P31" s="9"/>
    </row>
    <row r="32" spans="1:16" ht="15">
      <c r="A32" s="13"/>
      <c r="B32" s="39">
        <v>354</v>
      </c>
      <c r="C32" s="21" t="s">
        <v>41</v>
      </c>
      <c r="D32" s="46">
        <v>7141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7141</v>
      </c>
      <c r="O32" s="47">
        <f t="shared" si="2"/>
        <v>6.253064798598949</v>
      </c>
      <c r="P32" s="9"/>
    </row>
    <row r="33" spans="1:16" ht="15">
      <c r="A33" s="13"/>
      <c r="B33" s="39">
        <v>358.2</v>
      </c>
      <c r="C33" s="21" t="s">
        <v>58</v>
      </c>
      <c r="D33" s="46">
        <v>2418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2418</v>
      </c>
      <c r="O33" s="47">
        <f t="shared" si="2"/>
        <v>2.117338003502627</v>
      </c>
      <c r="P33" s="9"/>
    </row>
    <row r="34" spans="1:16" ht="15">
      <c r="A34" s="13"/>
      <c r="B34" s="39">
        <v>359</v>
      </c>
      <c r="C34" s="21" t="s">
        <v>42</v>
      </c>
      <c r="D34" s="46">
        <v>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354</v>
      </c>
      <c r="O34" s="47">
        <f t="shared" si="2"/>
        <v>0.30998248686514884</v>
      </c>
      <c r="P34" s="9"/>
    </row>
    <row r="35" spans="1:16" ht="15.75">
      <c r="A35" s="29" t="s">
        <v>4</v>
      </c>
      <c r="B35" s="30"/>
      <c r="C35" s="31"/>
      <c r="D35" s="32">
        <f aca="true" t="shared" si="7" ref="D35:M35">SUM(D36:D39)</f>
        <v>121228</v>
      </c>
      <c r="E35" s="32">
        <f t="shared" si="7"/>
        <v>0</v>
      </c>
      <c r="F35" s="32">
        <f t="shared" si="7"/>
        <v>0</v>
      </c>
      <c r="G35" s="32">
        <f t="shared" si="7"/>
        <v>25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121253</v>
      </c>
      <c r="O35" s="45">
        <f t="shared" si="2"/>
        <v>106.17600700525394</v>
      </c>
      <c r="P35" s="10"/>
    </row>
    <row r="36" spans="1:16" ht="15">
      <c r="A36" s="12"/>
      <c r="B36" s="25">
        <v>361.1</v>
      </c>
      <c r="C36" s="20" t="s">
        <v>43</v>
      </c>
      <c r="D36" s="46">
        <v>21381</v>
      </c>
      <c r="E36" s="46">
        <v>0</v>
      </c>
      <c r="F36" s="46">
        <v>0</v>
      </c>
      <c r="G36" s="46">
        <v>25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21406</v>
      </c>
      <c r="O36" s="47">
        <f t="shared" si="2"/>
        <v>18.74430823117338</v>
      </c>
      <c r="P36" s="9"/>
    </row>
    <row r="37" spans="1:16" ht="15">
      <c r="A37" s="12"/>
      <c r="B37" s="25">
        <v>364</v>
      </c>
      <c r="C37" s="20" t="s">
        <v>44</v>
      </c>
      <c r="D37" s="46">
        <v>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200</v>
      </c>
      <c r="O37" s="47">
        <f t="shared" si="2"/>
        <v>0.17513134851138354</v>
      </c>
      <c r="P37" s="9"/>
    </row>
    <row r="38" spans="1:16" ht="15">
      <c r="A38" s="12"/>
      <c r="B38" s="25">
        <v>366</v>
      </c>
      <c r="C38" s="20" t="s">
        <v>45</v>
      </c>
      <c r="D38" s="46">
        <v>75353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75353</v>
      </c>
      <c r="O38" s="47">
        <f t="shared" si="2"/>
        <v>65.98336252189142</v>
      </c>
      <c r="P38" s="9"/>
    </row>
    <row r="39" spans="1:16" ht="15.75" thickBot="1">
      <c r="A39" s="12"/>
      <c r="B39" s="25">
        <v>369.9</v>
      </c>
      <c r="C39" s="20" t="s">
        <v>46</v>
      </c>
      <c r="D39" s="46">
        <v>24294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24294</v>
      </c>
      <c r="O39" s="47">
        <f t="shared" si="2"/>
        <v>21.273204903677758</v>
      </c>
      <c r="P39" s="9"/>
    </row>
    <row r="40" spans="1:119" ht="16.5" thickBot="1">
      <c r="A40" s="14" t="s">
        <v>38</v>
      </c>
      <c r="B40" s="23"/>
      <c r="C40" s="22"/>
      <c r="D40" s="15">
        <f>SUM(D5,D10,D18,D25,D30,D35)</f>
        <v>3777360</v>
      </c>
      <c r="E40" s="15">
        <f aca="true" t="shared" si="8" ref="E40:M40">SUM(E5,E10,E18,E25,E30,E35)</f>
        <v>0</v>
      </c>
      <c r="F40" s="15">
        <f t="shared" si="8"/>
        <v>0</v>
      </c>
      <c r="G40" s="15">
        <f t="shared" si="8"/>
        <v>3648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3781008</v>
      </c>
      <c r="O40" s="38">
        <f t="shared" si="2"/>
        <v>3310.865148861646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1142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3465260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3465260</v>
      </c>
      <c r="O5" s="33">
        <f aca="true" t="shared" si="2" ref="O5:O41">(N5/O$43)</f>
        <v>2438.606615059817</v>
      </c>
      <c r="P5" s="6"/>
    </row>
    <row r="6" spans="1:16" ht="15">
      <c r="A6" s="12"/>
      <c r="B6" s="25">
        <v>311</v>
      </c>
      <c r="C6" s="20" t="s">
        <v>3</v>
      </c>
      <c r="D6" s="46">
        <v>3339709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3339709</v>
      </c>
      <c r="O6" s="47">
        <f t="shared" si="2"/>
        <v>2350.2526389866293</v>
      </c>
      <c r="P6" s="9"/>
    </row>
    <row r="7" spans="1:16" ht="15">
      <c r="A7" s="12"/>
      <c r="B7" s="25">
        <v>312.41</v>
      </c>
      <c r="C7" s="20" t="s">
        <v>11</v>
      </c>
      <c r="D7" s="46">
        <v>37909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37909</v>
      </c>
      <c r="O7" s="47">
        <f t="shared" si="2"/>
        <v>26.67769176636172</v>
      </c>
      <c r="P7" s="9"/>
    </row>
    <row r="8" spans="1:16" ht="15">
      <c r="A8" s="12"/>
      <c r="B8" s="25">
        <v>315</v>
      </c>
      <c r="C8" s="20" t="s">
        <v>12</v>
      </c>
      <c r="D8" s="46">
        <v>73251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73251</v>
      </c>
      <c r="O8" s="47">
        <f t="shared" si="2"/>
        <v>51.548909218859954</v>
      </c>
      <c r="P8" s="9"/>
    </row>
    <row r="9" spans="1:16" ht="15">
      <c r="A9" s="12"/>
      <c r="B9" s="25">
        <v>316</v>
      </c>
      <c r="C9" s="20" t="s">
        <v>13</v>
      </c>
      <c r="D9" s="46">
        <v>14391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14391</v>
      </c>
      <c r="O9" s="47">
        <f t="shared" si="2"/>
        <v>10.127375087966222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314006</v>
      </c>
      <c r="E10" s="32">
        <f t="shared" si="3"/>
        <v>0</v>
      </c>
      <c r="F10" s="32">
        <f t="shared" si="3"/>
        <v>0</v>
      </c>
      <c r="G10" s="32">
        <f t="shared" si="3"/>
        <v>15905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329911</v>
      </c>
      <c r="O10" s="45">
        <f t="shared" si="2"/>
        <v>232.16819141449685</v>
      </c>
      <c r="P10" s="10"/>
    </row>
    <row r="11" spans="1:16" ht="15">
      <c r="A11" s="12"/>
      <c r="B11" s="25">
        <v>322</v>
      </c>
      <c r="C11" s="20" t="s">
        <v>0</v>
      </c>
      <c r="D11" s="46">
        <v>80270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80270</v>
      </c>
      <c r="O11" s="47">
        <f t="shared" si="2"/>
        <v>56.48838845883181</v>
      </c>
      <c r="P11" s="9"/>
    </row>
    <row r="12" spans="1:16" ht="15">
      <c r="A12" s="12"/>
      <c r="B12" s="25">
        <v>323.1</v>
      </c>
      <c r="C12" s="20" t="s">
        <v>15</v>
      </c>
      <c r="D12" s="46">
        <v>171448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7">SUM(D12:M12)</f>
        <v>171448</v>
      </c>
      <c r="O12" s="47">
        <f t="shared" si="2"/>
        <v>120.65306122448979</v>
      </c>
      <c r="P12" s="9"/>
    </row>
    <row r="13" spans="1:16" ht="15">
      <c r="A13" s="12"/>
      <c r="B13" s="25">
        <v>323.6</v>
      </c>
      <c r="C13" s="20" t="s">
        <v>16</v>
      </c>
      <c r="D13" s="46">
        <v>8802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8802</v>
      </c>
      <c r="O13" s="47">
        <f t="shared" si="2"/>
        <v>6.194229415904292</v>
      </c>
      <c r="P13" s="9"/>
    </row>
    <row r="14" spans="1:16" ht="15">
      <c r="A14" s="12"/>
      <c r="B14" s="25">
        <v>323.7</v>
      </c>
      <c r="C14" s="20" t="s">
        <v>17</v>
      </c>
      <c r="D14" s="46">
        <v>24336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24336</v>
      </c>
      <c r="O14" s="47">
        <f t="shared" si="2"/>
        <v>17.125967628430683</v>
      </c>
      <c r="P14" s="9"/>
    </row>
    <row r="15" spans="1:16" ht="15">
      <c r="A15" s="12"/>
      <c r="B15" s="25">
        <v>324.09</v>
      </c>
      <c r="C15" s="20" t="s">
        <v>18</v>
      </c>
      <c r="D15" s="46">
        <v>0</v>
      </c>
      <c r="E15" s="46">
        <v>0</v>
      </c>
      <c r="F15" s="46">
        <v>0</v>
      </c>
      <c r="G15" s="46">
        <v>15905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15905</v>
      </c>
      <c r="O15" s="47">
        <f t="shared" si="2"/>
        <v>11.192821956368755</v>
      </c>
      <c r="P15" s="9"/>
    </row>
    <row r="16" spans="1:16" ht="15">
      <c r="A16" s="12"/>
      <c r="B16" s="25">
        <v>325.1</v>
      </c>
      <c r="C16" s="20" t="s">
        <v>19</v>
      </c>
      <c r="D16" s="46">
        <v>20305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20305</v>
      </c>
      <c r="O16" s="47">
        <f t="shared" si="2"/>
        <v>14.289232934553132</v>
      </c>
      <c r="P16" s="9"/>
    </row>
    <row r="17" spans="1:16" ht="15">
      <c r="A17" s="12"/>
      <c r="B17" s="25">
        <v>329</v>
      </c>
      <c r="C17" s="20" t="s">
        <v>20</v>
      </c>
      <c r="D17" s="46">
        <v>8845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8845</v>
      </c>
      <c r="O17" s="47">
        <f t="shared" si="2"/>
        <v>6.224489795918367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SUM(D19:D24)</f>
        <v>146401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aca="true" t="shared" si="6" ref="N18:N41">SUM(D18:M18)</f>
        <v>146401</v>
      </c>
      <c r="O18" s="45">
        <f t="shared" si="2"/>
        <v>103.02674173117524</v>
      </c>
      <c r="P18" s="10"/>
    </row>
    <row r="19" spans="1:16" ht="15">
      <c r="A19" s="12"/>
      <c r="B19" s="25">
        <v>335.12</v>
      </c>
      <c r="C19" s="20" t="s">
        <v>22</v>
      </c>
      <c r="D19" s="46">
        <v>27058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27058</v>
      </c>
      <c r="O19" s="47">
        <f t="shared" si="2"/>
        <v>19.04152005629838</v>
      </c>
      <c r="P19" s="9"/>
    </row>
    <row r="20" spans="1:16" ht="15">
      <c r="A20" s="12"/>
      <c r="B20" s="25">
        <v>335.14</v>
      </c>
      <c r="C20" s="20" t="s">
        <v>23</v>
      </c>
      <c r="D20" s="46">
        <v>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171</v>
      </c>
      <c r="O20" s="47">
        <f t="shared" si="2"/>
        <v>0.1203377902885292</v>
      </c>
      <c r="P20" s="9"/>
    </row>
    <row r="21" spans="1:16" ht="15">
      <c r="A21" s="12"/>
      <c r="B21" s="25">
        <v>335.15</v>
      </c>
      <c r="C21" s="20" t="s">
        <v>24</v>
      </c>
      <c r="D21" s="46">
        <v>3995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3995</v>
      </c>
      <c r="O21" s="47">
        <f t="shared" si="2"/>
        <v>2.8114004222378606</v>
      </c>
      <c r="P21" s="9"/>
    </row>
    <row r="22" spans="1:16" ht="15">
      <c r="A22" s="12"/>
      <c r="B22" s="25">
        <v>335.18</v>
      </c>
      <c r="C22" s="20" t="s">
        <v>25</v>
      </c>
      <c r="D22" s="46">
        <v>84805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84805</v>
      </c>
      <c r="O22" s="47">
        <f t="shared" si="2"/>
        <v>59.679802955665025</v>
      </c>
      <c r="P22" s="9"/>
    </row>
    <row r="23" spans="1:16" ht="15">
      <c r="A23" s="12"/>
      <c r="B23" s="25">
        <v>337.2</v>
      </c>
      <c r="C23" s="20" t="s">
        <v>26</v>
      </c>
      <c r="D23" s="46">
        <v>22348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22348</v>
      </c>
      <c r="O23" s="47">
        <f t="shared" si="2"/>
        <v>15.72695285010556</v>
      </c>
      <c r="P23" s="9"/>
    </row>
    <row r="24" spans="1:16" ht="15">
      <c r="A24" s="12"/>
      <c r="B24" s="25">
        <v>338</v>
      </c>
      <c r="C24" s="20" t="s">
        <v>27</v>
      </c>
      <c r="D24" s="46">
        <v>8024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8024</v>
      </c>
      <c r="O24" s="47">
        <f t="shared" si="2"/>
        <v>5.646727656579873</v>
      </c>
      <c r="P24" s="9"/>
    </row>
    <row r="25" spans="1:16" ht="15.75">
      <c r="A25" s="29" t="s">
        <v>32</v>
      </c>
      <c r="B25" s="30"/>
      <c r="C25" s="31"/>
      <c r="D25" s="32">
        <f aca="true" t="shared" si="7" ref="D25:M25">SUM(D26:D29)</f>
        <v>54361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54361</v>
      </c>
      <c r="O25" s="45">
        <f t="shared" si="2"/>
        <v>38.255453905700215</v>
      </c>
      <c r="P25" s="10"/>
    </row>
    <row r="26" spans="1:16" ht="15">
      <c r="A26" s="12"/>
      <c r="B26" s="25">
        <v>343.5</v>
      </c>
      <c r="C26" s="20" t="s">
        <v>35</v>
      </c>
      <c r="D26" s="46">
        <v>26748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26748</v>
      </c>
      <c r="O26" s="47">
        <f t="shared" si="2"/>
        <v>18.823363828289935</v>
      </c>
      <c r="P26" s="9"/>
    </row>
    <row r="27" spans="1:16" ht="15">
      <c r="A27" s="12"/>
      <c r="B27" s="25">
        <v>344.5</v>
      </c>
      <c r="C27" s="20" t="s">
        <v>36</v>
      </c>
      <c r="D27" s="46">
        <v>8678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8678</v>
      </c>
      <c r="O27" s="47">
        <f t="shared" si="2"/>
        <v>6.106966924700915</v>
      </c>
      <c r="P27" s="9"/>
    </row>
    <row r="28" spans="1:16" ht="15">
      <c r="A28" s="12"/>
      <c r="B28" s="25">
        <v>347.5</v>
      </c>
      <c r="C28" s="20" t="s">
        <v>37</v>
      </c>
      <c r="D28" s="46">
        <v>18540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18540</v>
      </c>
      <c r="O28" s="47">
        <f t="shared" si="2"/>
        <v>13.047149894440535</v>
      </c>
      <c r="P28" s="9"/>
    </row>
    <row r="29" spans="1:16" ht="15">
      <c r="A29" s="12"/>
      <c r="B29" s="25">
        <v>349</v>
      </c>
      <c r="C29" s="20" t="s">
        <v>1</v>
      </c>
      <c r="D29" s="46">
        <v>395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395</v>
      </c>
      <c r="O29" s="47">
        <f t="shared" si="2"/>
        <v>0.2779732582688248</v>
      </c>
      <c r="P29" s="9"/>
    </row>
    <row r="30" spans="1:16" ht="15.75">
      <c r="A30" s="29" t="s">
        <v>33</v>
      </c>
      <c r="B30" s="30"/>
      <c r="C30" s="31"/>
      <c r="D30" s="32">
        <f aca="true" t="shared" si="8" ref="D30:M30">SUM(D31:D33)</f>
        <v>12971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12971</v>
      </c>
      <c r="O30" s="45">
        <f t="shared" si="2"/>
        <v>9.12807881773399</v>
      </c>
      <c r="P30" s="10"/>
    </row>
    <row r="31" spans="1:16" ht="15">
      <c r="A31" s="13"/>
      <c r="B31" s="39">
        <v>351.1</v>
      </c>
      <c r="C31" s="21" t="s">
        <v>40</v>
      </c>
      <c r="D31" s="46">
        <v>5290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5290</v>
      </c>
      <c r="O31" s="47">
        <f t="shared" si="2"/>
        <v>3.722730471498944</v>
      </c>
      <c r="P31" s="9"/>
    </row>
    <row r="32" spans="1:16" ht="15">
      <c r="A32" s="13"/>
      <c r="B32" s="39">
        <v>354</v>
      </c>
      <c r="C32" s="21" t="s">
        <v>41</v>
      </c>
      <c r="D32" s="46">
        <v>7147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7147</v>
      </c>
      <c r="O32" s="47">
        <f t="shared" si="2"/>
        <v>5.029556650246305</v>
      </c>
      <c r="P32" s="9"/>
    </row>
    <row r="33" spans="1:16" ht="15">
      <c r="A33" s="13"/>
      <c r="B33" s="39">
        <v>359</v>
      </c>
      <c r="C33" s="21" t="s">
        <v>42</v>
      </c>
      <c r="D33" s="46">
        <v>534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534</v>
      </c>
      <c r="O33" s="47">
        <f t="shared" si="2"/>
        <v>0.37579169598874035</v>
      </c>
      <c r="P33" s="9"/>
    </row>
    <row r="34" spans="1:16" ht="15.75">
      <c r="A34" s="29" t="s">
        <v>4</v>
      </c>
      <c r="B34" s="30"/>
      <c r="C34" s="31"/>
      <c r="D34" s="32">
        <f aca="true" t="shared" si="9" ref="D34:M34">SUM(D35:D38)</f>
        <v>171879</v>
      </c>
      <c r="E34" s="32">
        <f t="shared" si="9"/>
        <v>0</v>
      </c>
      <c r="F34" s="32">
        <f t="shared" si="9"/>
        <v>0</v>
      </c>
      <c r="G34" s="32">
        <f t="shared" si="9"/>
        <v>114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171993</v>
      </c>
      <c r="O34" s="45">
        <f t="shared" si="2"/>
        <v>121.036593947924</v>
      </c>
      <c r="P34" s="10"/>
    </row>
    <row r="35" spans="1:16" ht="15">
      <c r="A35" s="12"/>
      <c r="B35" s="25">
        <v>361.1</v>
      </c>
      <c r="C35" s="20" t="s">
        <v>43</v>
      </c>
      <c r="D35" s="46">
        <v>62254</v>
      </c>
      <c r="E35" s="46">
        <v>0</v>
      </c>
      <c r="F35" s="46">
        <v>0</v>
      </c>
      <c r="G35" s="46">
        <v>114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62368</v>
      </c>
      <c r="O35" s="47">
        <f t="shared" si="2"/>
        <v>43.89021815622801</v>
      </c>
      <c r="P35" s="9"/>
    </row>
    <row r="36" spans="1:16" ht="15">
      <c r="A36" s="12"/>
      <c r="B36" s="25">
        <v>364</v>
      </c>
      <c r="C36" s="20" t="s">
        <v>44</v>
      </c>
      <c r="D36" s="46">
        <v>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250</v>
      </c>
      <c r="O36" s="47">
        <f t="shared" si="2"/>
        <v>0.17593244194229415</v>
      </c>
      <c r="P36" s="9"/>
    </row>
    <row r="37" spans="1:16" ht="15">
      <c r="A37" s="12"/>
      <c r="B37" s="25">
        <v>366</v>
      </c>
      <c r="C37" s="20" t="s">
        <v>45</v>
      </c>
      <c r="D37" s="46">
        <v>94247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94247</v>
      </c>
      <c r="O37" s="47">
        <f t="shared" si="2"/>
        <v>66.32441942294159</v>
      </c>
      <c r="P37" s="9"/>
    </row>
    <row r="38" spans="1:16" ht="15">
      <c r="A38" s="12"/>
      <c r="B38" s="25">
        <v>369.9</v>
      </c>
      <c r="C38" s="20" t="s">
        <v>46</v>
      </c>
      <c r="D38" s="46">
        <v>15128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15128</v>
      </c>
      <c r="O38" s="47">
        <f t="shared" si="2"/>
        <v>10.646023926812104</v>
      </c>
      <c r="P38" s="9"/>
    </row>
    <row r="39" spans="1:16" ht="15.75">
      <c r="A39" s="29" t="s">
        <v>34</v>
      </c>
      <c r="B39" s="30"/>
      <c r="C39" s="31"/>
      <c r="D39" s="32">
        <f aca="true" t="shared" si="10" ref="D39:M39">SUM(D40:D40)</f>
        <v>1000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1000</v>
      </c>
      <c r="O39" s="45">
        <f t="shared" si="2"/>
        <v>0.7037297677691766</v>
      </c>
      <c r="P39" s="9"/>
    </row>
    <row r="40" spans="1:16" ht="15.75" thickBot="1">
      <c r="A40" s="12"/>
      <c r="B40" s="25">
        <v>389.3</v>
      </c>
      <c r="C40" s="20" t="s">
        <v>47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1000</v>
      </c>
      <c r="O40" s="47">
        <f t="shared" si="2"/>
        <v>0.7037297677691766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1" ref="D41:M41">SUM(D5,D10,D18,D25,D30,D34,D39)</f>
        <v>4165878</v>
      </c>
      <c r="E41" s="15">
        <f t="shared" si="11"/>
        <v>0</v>
      </c>
      <c r="F41" s="15">
        <f t="shared" si="11"/>
        <v>0</v>
      </c>
      <c r="G41" s="15">
        <f t="shared" si="11"/>
        <v>16019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4181897</v>
      </c>
      <c r="O41" s="38">
        <f t="shared" si="2"/>
        <v>2942.9254046446163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1421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3759419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3759419</v>
      </c>
      <c r="O5" s="33">
        <f aca="true" t="shared" si="2" ref="O5:O42">(N5/O$44)</f>
        <v>2651.212270803949</v>
      </c>
      <c r="P5" s="6"/>
    </row>
    <row r="6" spans="1:16" ht="15">
      <c r="A6" s="12"/>
      <c r="B6" s="25">
        <v>311</v>
      </c>
      <c r="C6" s="20" t="s">
        <v>3</v>
      </c>
      <c r="D6" s="46">
        <v>3616745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3616745</v>
      </c>
      <c r="O6" s="47">
        <f t="shared" si="2"/>
        <v>2550.595909732017</v>
      </c>
      <c r="P6" s="9"/>
    </row>
    <row r="7" spans="1:16" ht="15">
      <c r="A7" s="12"/>
      <c r="B7" s="25">
        <v>312.41</v>
      </c>
      <c r="C7" s="20" t="s">
        <v>11</v>
      </c>
      <c r="D7" s="46">
        <v>39564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39564</v>
      </c>
      <c r="O7" s="47">
        <f t="shared" si="2"/>
        <v>27.90126939351199</v>
      </c>
      <c r="P7" s="9"/>
    </row>
    <row r="8" spans="1:16" ht="15">
      <c r="A8" s="12"/>
      <c r="B8" s="25">
        <v>315</v>
      </c>
      <c r="C8" s="20" t="s">
        <v>12</v>
      </c>
      <c r="D8" s="46">
        <v>88096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88096</v>
      </c>
      <c r="O8" s="47">
        <f t="shared" si="2"/>
        <v>62.12693935119887</v>
      </c>
      <c r="P8" s="9"/>
    </row>
    <row r="9" spans="1:16" ht="15">
      <c r="A9" s="12"/>
      <c r="B9" s="25">
        <v>316</v>
      </c>
      <c r="C9" s="20" t="s">
        <v>13</v>
      </c>
      <c r="D9" s="46">
        <v>15014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15014</v>
      </c>
      <c r="O9" s="47">
        <f t="shared" si="2"/>
        <v>10.588152327221438</v>
      </c>
      <c r="P9" s="9"/>
    </row>
    <row r="10" spans="1:16" ht="15.75">
      <c r="A10" s="29" t="s">
        <v>77</v>
      </c>
      <c r="B10" s="30"/>
      <c r="C10" s="31"/>
      <c r="D10" s="32">
        <f aca="true" t="shared" si="3" ref="D10:M10">SUM(D11:D15)</f>
        <v>326900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326900</v>
      </c>
      <c r="O10" s="45">
        <f t="shared" si="2"/>
        <v>230.53596614950635</v>
      </c>
      <c r="P10" s="10"/>
    </row>
    <row r="11" spans="1:16" ht="15">
      <c r="A11" s="12"/>
      <c r="B11" s="25">
        <v>322</v>
      </c>
      <c r="C11" s="20" t="s">
        <v>0</v>
      </c>
      <c r="D11" s="46">
        <v>125950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125950</v>
      </c>
      <c r="O11" s="47">
        <f t="shared" si="2"/>
        <v>88.82228490832158</v>
      </c>
      <c r="P11" s="9"/>
    </row>
    <row r="12" spans="1:16" ht="15">
      <c r="A12" s="12"/>
      <c r="B12" s="25">
        <v>323.1</v>
      </c>
      <c r="C12" s="20" t="s">
        <v>15</v>
      </c>
      <c r="D12" s="46">
        <v>171101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171101</v>
      </c>
      <c r="O12" s="47">
        <f t="shared" si="2"/>
        <v>120.66361071932299</v>
      </c>
      <c r="P12" s="9"/>
    </row>
    <row r="13" spans="1:16" ht="15">
      <c r="A13" s="12"/>
      <c r="B13" s="25">
        <v>323.6</v>
      </c>
      <c r="C13" s="20" t="s">
        <v>16</v>
      </c>
      <c r="D13" s="46">
        <v>5940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5940</v>
      </c>
      <c r="O13" s="47">
        <f t="shared" si="2"/>
        <v>4.188998589562765</v>
      </c>
      <c r="P13" s="9"/>
    </row>
    <row r="14" spans="1:16" ht="15">
      <c r="A14" s="12"/>
      <c r="B14" s="25">
        <v>323.7</v>
      </c>
      <c r="C14" s="20" t="s">
        <v>17</v>
      </c>
      <c r="D14" s="46">
        <v>15553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15553</v>
      </c>
      <c r="O14" s="47">
        <f t="shared" si="2"/>
        <v>10.968265162200282</v>
      </c>
      <c r="P14" s="9"/>
    </row>
    <row r="15" spans="1:16" ht="15">
      <c r="A15" s="12"/>
      <c r="B15" s="25">
        <v>329</v>
      </c>
      <c r="C15" s="20" t="s">
        <v>78</v>
      </c>
      <c r="D15" s="46">
        <v>8356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8356</v>
      </c>
      <c r="O15" s="47">
        <f t="shared" si="2"/>
        <v>5.892806770098731</v>
      </c>
      <c r="P15" s="9"/>
    </row>
    <row r="16" spans="1:16" ht="15.75">
      <c r="A16" s="29" t="s">
        <v>21</v>
      </c>
      <c r="B16" s="30"/>
      <c r="C16" s="31"/>
      <c r="D16" s="32">
        <f aca="true" t="shared" si="4" ref="D16:M16">SUM(D17:D24)</f>
        <v>294565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294565</v>
      </c>
      <c r="O16" s="45">
        <f t="shared" si="2"/>
        <v>207.7327221438646</v>
      </c>
      <c r="P16" s="10"/>
    </row>
    <row r="17" spans="1:16" ht="15">
      <c r="A17" s="12"/>
      <c r="B17" s="25">
        <v>331.9</v>
      </c>
      <c r="C17" s="20" t="s">
        <v>79</v>
      </c>
      <c r="D17" s="46">
        <v>4913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4913</v>
      </c>
      <c r="O17" s="47">
        <f t="shared" si="2"/>
        <v>3.4647390691114244</v>
      </c>
      <c r="P17" s="9"/>
    </row>
    <row r="18" spans="1:16" ht="15">
      <c r="A18" s="12"/>
      <c r="B18" s="25">
        <v>334.9</v>
      </c>
      <c r="C18" s="20" t="s">
        <v>80</v>
      </c>
      <c r="D18" s="46">
        <v>113500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113500</v>
      </c>
      <c r="O18" s="47">
        <f t="shared" si="2"/>
        <v>80.04231311706629</v>
      </c>
      <c r="P18" s="9"/>
    </row>
    <row r="19" spans="1:16" ht="15">
      <c r="A19" s="12"/>
      <c r="B19" s="25">
        <v>335.12</v>
      </c>
      <c r="C19" s="20" t="s">
        <v>22</v>
      </c>
      <c r="D19" s="46">
        <v>30114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30114</v>
      </c>
      <c r="O19" s="47">
        <f t="shared" si="2"/>
        <v>21.23695345557123</v>
      </c>
      <c r="P19" s="9"/>
    </row>
    <row r="20" spans="1:16" ht="15">
      <c r="A20" s="12"/>
      <c r="B20" s="25">
        <v>335.14</v>
      </c>
      <c r="C20" s="20" t="s">
        <v>23</v>
      </c>
      <c r="D20" s="46">
        <v>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135</v>
      </c>
      <c r="O20" s="47">
        <f t="shared" si="2"/>
        <v>0.09520451339915374</v>
      </c>
      <c r="P20" s="9"/>
    </row>
    <row r="21" spans="1:16" ht="15">
      <c r="A21" s="12"/>
      <c r="B21" s="25">
        <v>335.15</v>
      </c>
      <c r="C21" s="20" t="s">
        <v>24</v>
      </c>
      <c r="D21" s="46">
        <v>3995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3995</v>
      </c>
      <c r="O21" s="47">
        <f t="shared" si="2"/>
        <v>2.8173483779971793</v>
      </c>
      <c r="P21" s="9"/>
    </row>
    <row r="22" spans="1:16" ht="15">
      <c r="A22" s="12"/>
      <c r="B22" s="25">
        <v>335.18</v>
      </c>
      <c r="C22" s="20" t="s">
        <v>25</v>
      </c>
      <c r="D22" s="46">
        <v>94916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94916</v>
      </c>
      <c r="O22" s="47">
        <f t="shared" si="2"/>
        <v>66.93653032440056</v>
      </c>
      <c r="P22" s="9"/>
    </row>
    <row r="23" spans="1:16" ht="15">
      <c r="A23" s="12"/>
      <c r="B23" s="25">
        <v>337.2</v>
      </c>
      <c r="C23" s="20" t="s">
        <v>26</v>
      </c>
      <c r="D23" s="46">
        <v>38367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38367</v>
      </c>
      <c r="O23" s="47">
        <f t="shared" si="2"/>
        <v>27.057122708039493</v>
      </c>
      <c r="P23" s="9"/>
    </row>
    <row r="24" spans="1:16" ht="15">
      <c r="A24" s="12"/>
      <c r="B24" s="25">
        <v>338</v>
      </c>
      <c r="C24" s="20" t="s">
        <v>27</v>
      </c>
      <c r="D24" s="46">
        <v>8625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8625</v>
      </c>
      <c r="O24" s="47">
        <f t="shared" si="2"/>
        <v>6.082510578279266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SUM(D26:D29)</f>
        <v>42939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42939</v>
      </c>
      <c r="O25" s="45">
        <f t="shared" si="2"/>
        <v>30.28138222849083</v>
      </c>
      <c r="P25" s="10"/>
    </row>
    <row r="26" spans="1:16" ht="15">
      <c r="A26" s="12"/>
      <c r="B26" s="25">
        <v>343.5</v>
      </c>
      <c r="C26" s="20" t="s">
        <v>35</v>
      </c>
      <c r="D26" s="46">
        <v>26001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26001</v>
      </c>
      <c r="O26" s="47">
        <f t="shared" si="2"/>
        <v>18.33638928067701</v>
      </c>
      <c r="P26" s="9"/>
    </row>
    <row r="27" spans="1:16" ht="15">
      <c r="A27" s="12"/>
      <c r="B27" s="25">
        <v>344.5</v>
      </c>
      <c r="C27" s="20" t="s">
        <v>36</v>
      </c>
      <c r="D27" s="46">
        <v>7711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7711</v>
      </c>
      <c r="O27" s="47">
        <f t="shared" si="2"/>
        <v>5.437940761636107</v>
      </c>
      <c r="P27" s="9"/>
    </row>
    <row r="28" spans="1:16" ht="15">
      <c r="A28" s="12"/>
      <c r="B28" s="25">
        <v>347.5</v>
      </c>
      <c r="C28" s="20" t="s">
        <v>37</v>
      </c>
      <c r="D28" s="46">
        <v>8685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8685</v>
      </c>
      <c r="O28" s="47">
        <f t="shared" si="2"/>
        <v>6.124823695345557</v>
      </c>
      <c r="P28" s="9"/>
    </row>
    <row r="29" spans="1:16" ht="15">
      <c r="A29" s="12"/>
      <c r="B29" s="25">
        <v>349</v>
      </c>
      <c r="C29" s="20" t="s">
        <v>1</v>
      </c>
      <c r="D29" s="46">
        <v>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542</v>
      </c>
      <c r="O29" s="47">
        <f t="shared" si="2"/>
        <v>0.382228490832158</v>
      </c>
      <c r="P29" s="9"/>
    </row>
    <row r="30" spans="1:16" ht="15.75">
      <c r="A30" s="29" t="s">
        <v>33</v>
      </c>
      <c r="B30" s="30"/>
      <c r="C30" s="31"/>
      <c r="D30" s="32">
        <f aca="true" t="shared" si="8" ref="D30:M30">SUM(D31:D33)</f>
        <v>18035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18035</v>
      </c>
      <c r="O30" s="45">
        <f t="shared" si="2"/>
        <v>12.718617771509168</v>
      </c>
      <c r="P30" s="10"/>
    </row>
    <row r="31" spans="1:16" ht="15">
      <c r="A31" s="13"/>
      <c r="B31" s="39">
        <v>351.3</v>
      </c>
      <c r="C31" s="21" t="s">
        <v>81</v>
      </c>
      <c r="D31" s="46">
        <v>3912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3912</v>
      </c>
      <c r="O31" s="47">
        <f t="shared" si="2"/>
        <v>2.758815232722144</v>
      </c>
      <c r="P31" s="9"/>
    </row>
    <row r="32" spans="1:16" ht="15">
      <c r="A32" s="13"/>
      <c r="B32" s="39">
        <v>354</v>
      </c>
      <c r="C32" s="21" t="s">
        <v>41</v>
      </c>
      <c r="D32" s="46">
        <v>13758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9" ref="N32:N42">SUM(D32:M32)</f>
        <v>13758</v>
      </c>
      <c r="O32" s="47">
        <f t="shared" si="2"/>
        <v>9.702397743300423</v>
      </c>
      <c r="P32" s="9"/>
    </row>
    <row r="33" spans="1:16" ht="15">
      <c r="A33" s="13"/>
      <c r="B33" s="39">
        <v>359</v>
      </c>
      <c r="C33" s="21" t="s">
        <v>42</v>
      </c>
      <c r="D33" s="46">
        <v>365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365</v>
      </c>
      <c r="O33" s="47">
        <f t="shared" si="2"/>
        <v>0.25740479548660083</v>
      </c>
      <c r="P33" s="9"/>
    </row>
    <row r="34" spans="1:16" ht="15.75">
      <c r="A34" s="29" t="s">
        <v>4</v>
      </c>
      <c r="B34" s="30"/>
      <c r="C34" s="31"/>
      <c r="D34" s="32">
        <f aca="true" t="shared" si="10" ref="D34:M34">SUM(D35:D39)</f>
        <v>198785</v>
      </c>
      <c r="E34" s="32">
        <f t="shared" si="10"/>
        <v>0</v>
      </c>
      <c r="F34" s="32">
        <f t="shared" si="10"/>
        <v>0</v>
      </c>
      <c r="G34" s="32">
        <f t="shared" si="10"/>
        <v>4962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-17728</v>
      </c>
      <c r="L34" s="32">
        <f t="shared" si="10"/>
        <v>0</v>
      </c>
      <c r="M34" s="32">
        <f t="shared" si="10"/>
        <v>0</v>
      </c>
      <c r="N34" s="32">
        <f t="shared" si="9"/>
        <v>186019</v>
      </c>
      <c r="O34" s="45">
        <f t="shared" si="2"/>
        <v>131.18406205923836</v>
      </c>
      <c r="P34" s="10"/>
    </row>
    <row r="35" spans="1:16" ht="15">
      <c r="A35" s="12"/>
      <c r="B35" s="25">
        <v>361.1</v>
      </c>
      <c r="C35" s="20" t="s">
        <v>43</v>
      </c>
      <c r="D35" s="46">
        <v>89279</v>
      </c>
      <c r="E35" s="46">
        <v>0</v>
      </c>
      <c r="F35" s="46">
        <v>0</v>
      </c>
      <c r="G35" s="46">
        <v>193</v>
      </c>
      <c r="H35" s="46">
        <v>0</v>
      </c>
      <c r="I35" s="46">
        <v>0</v>
      </c>
      <c r="J35" s="46">
        <v>0</v>
      </c>
      <c r="K35" s="46">
        <v>25300</v>
      </c>
      <c r="L35" s="46">
        <v>0</v>
      </c>
      <c r="M35" s="46">
        <v>0</v>
      </c>
      <c r="N35" s="46">
        <f t="shared" si="9"/>
        <v>114772</v>
      </c>
      <c r="O35" s="47">
        <f t="shared" si="2"/>
        <v>80.93935119887165</v>
      </c>
      <c r="P35" s="9"/>
    </row>
    <row r="36" spans="1:16" ht="15">
      <c r="A36" s="12"/>
      <c r="B36" s="25">
        <v>361.3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-43028</v>
      </c>
      <c r="L36" s="46">
        <v>0</v>
      </c>
      <c r="M36" s="46">
        <v>0</v>
      </c>
      <c r="N36" s="46">
        <f t="shared" si="9"/>
        <v>-43028</v>
      </c>
      <c r="O36" s="47">
        <f t="shared" si="2"/>
        <v>-30.344146685472495</v>
      </c>
      <c r="P36" s="9"/>
    </row>
    <row r="37" spans="1:16" ht="15">
      <c r="A37" s="12"/>
      <c r="B37" s="25">
        <v>363.11</v>
      </c>
      <c r="C37" s="20" t="s">
        <v>19</v>
      </c>
      <c r="D37" s="46">
        <v>19055</v>
      </c>
      <c r="E37" s="46">
        <v>0</v>
      </c>
      <c r="F37" s="46">
        <v>0</v>
      </c>
      <c r="G37" s="46">
        <v>4769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23824</v>
      </c>
      <c r="O37" s="47">
        <f t="shared" si="2"/>
        <v>16.801128349788435</v>
      </c>
      <c r="P37" s="9"/>
    </row>
    <row r="38" spans="1:16" ht="15">
      <c r="A38" s="12"/>
      <c r="B38" s="25">
        <v>366</v>
      </c>
      <c r="C38" s="20" t="s">
        <v>45</v>
      </c>
      <c r="D38" s="46">
        <v>76846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76846</v>
      </c>
      <c r="O38" s="47">
        <f t="shared" si="2"/>
        <v>54.19322990126939</v>
      </c>
      <c r="P38" s="9"/>
    </row>
    <row r="39" spans="1:16" ht="15">
      <c r="A39" s="12"/>
      <c r="B39" s="25">
        <v>369.9</v>
      </c>
      <c r="C39" s="20" t="s">
        <v>46</v>
      </c>
      <c r="D39" s="46">
        <v>13605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13605</v>
      </c>
      <c r="O39" s="47">
        <f t="shared" si="2"/>
        <v>9.594499294781382</v>
      </c>
      <c r="P39" s="9"/>
    </row>
    <row r="40" spans="1:16" ht="15.75">
      <c r="A40" s="29" t="s">
        <v>34</v>
      </c>
      <c r="B40" s="30"/>
      <c r="C40" s="31"/>
      <c r="D40" s="32">
        <f aca="true" t="shared" si="11" ref="D40:M40">SUM(D41:D41)</f>
        <v>21145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21145</v>
      </c>
      <c r="O40" s="45">
        <f t="shared" si="2"/>
        <v>14.911847672778562</v>
      </c>
      <c r="P40" s="9"/>
    </row>
    <row r="41" spans="1:16" ht="15.75" thickBot="1">
      <c r="A41" s="12"/>
      <c r="B41" s="25">
        <v>383</v>
      </c>
      <c r="C41" s="20" t="s">
        <v>83</v>
      </c>
      <c r="D41" s="46">
        <v>21145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21145</v>
      </c>
      <c r="O41" s="47">
        <f t="shared" si="2"/>
        <v>14.911847672778562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2" ref="D42:M42">SUM(D5,D10,D16,D25,D30,D34,D40)</f>
        <v>4661788</v>
      </c>
      <c r="E42" s="15">
        <f t="shared" si="12"/>
        <v>0</v>
      </c>
      <c r="F42" s="15">
        <f t="shared" si="12"/>
        <v>0</v>
      </c>
      <c r="G42" s="15">
        <f t="shared" si="12"/>
        <v>4962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-17728</v>
      </c>
      <c r="L42" s="15">
        <f t="shared" si="12"/>
        <v>0</v>
      </c>
      <c r="M42" s="15">
        <f t="shared" si="12"/>
        <v>0</v>
      </c>
      <c r="N42" s="15">
        <f t="shared" si="9"/>
        <v>4649022</v>
      </c>
      <c r="O42" s="38">
        <f t="shared" si="2"/>
        <v>3278.576868829337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84</v>
      </c>
      <c r="M44" s="48"/>
      <c r="N44" s="48"/>
      <c r="O44" s="43">
        <v>1418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4431322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4431322</v>
      </c>
      <c r="O5" s="33">
        <f>(N5/O$47)</f>
        <v>3542.2238209432453</v>
      </c>
      <c r="P5" s="6"/>
    </row>
    <row r="6" spans="1:16" ht="15">
      <c r="A6" s="12"/>
      <c r="B6" s="25">
        <v>311</v>
      </c>
      <c r="C6" s="20" t="s">
        <v>3</v>
      </c>
      <c r="D6" s="46">
        <v>3960900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3960900</v>
      </c>
      <c r="O6" s="47">
        <f>(N6/O$47)</f>
        <v>3166.1870503597124</v>
      </c>
      <c r="P6" s="9"/>
    </row>
    <row r="7" spans="1:16" ht="15">
      <c r="A7" s="12"/>
      <c r="B7" s="25">
        <v>312.41</v>
      </c>
      <c r="C7" s="20" t="s">
        <v>11</v>
      </c>
      <c r="D7" s="46">
        <v>37312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1" ref="N7:N12">SUM(D7:M7)</f>
        <v>37312</v>
      </c>
      <c r="O7" s="47">
        <f>(N7/O$47)</f>
        <v>29.825739408473222</v>
      </c>
      <c r="P7" s="9"/>
    </row>
    <row r="8" spans="1:16" ht="15">
      <c r="A8" s="12"/>
      <c r="B8" s="25">
        <v>314.1</v>
      </c>
      <c r="C8" s="20" t="s">
        <v>90</v>
      </c>
      <c r="D8" s="46">
        <v>220094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220094</v>
      </c>
      <c r="O8" s="47">
        <f>(N8/O$47)</f>
        <v>175.93445243804956</v>
      </c>
      <c r="P8" s="9"/>
    </row>
    <row r="9" spans="1:16" ht="15">
      <c r="A9" s="12"/>
      <c r="B9" s="25">
        <v>314.3</v>
      </c>
      <c r="C9" s="20" t="s">
        <v>91</v>
      </c>
      <c r="D9" s="46">
        <v>102994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102994</v>
      </c>
      <c r="O9" s="47">
        <f>(N9/O$47)</f>
        <v>82.32933653077538</v>
      </c>
      <c r="P9" s="9"/>
    </row>
    <row r="10" spans="1:16" ht="15">
      <c r="A10" s="12"/>
      <c r="B10" s="25">
        <v>314.4</v>
      </c>
      <c r="C10" s="20" t="s">
        <v>92</v>
      </c>
      <c r="D10" s="46">
        <v>21273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21273</v>
      </c>
      <c r="O10" s="47">
        <f>(N10/O$47)</f>
        <v>17.004796163069546</v>
      </c>
      <c r="P10" s="9"/>
    </row>
    <row r="11" spans="1:16" ht="15">
      <c r="A11" s="12"/>
      <c r="B11" s="25">
        <v>315</v>
      </c>
      <c r="C11" s="20" t="s">
        <v>66</v>
      </c>
      <c r="D11" s="46">
        <v>74814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74814</v>
      </c>
      <c r="O11" s="47">
        <f>(N11/O$47)</f>
        <v>59.803357314148684</v>
      </c>
      <c r="P11" s="9"/>
    </row>
    <row r="12" spans="1:16" ht="15">
      <c r="A12" s="12"/>
      <c r="B12" s="25">
        <v>316</v>
      </c>
      <c r="C12" s="20" t="s">
        <v>67</v>
      </c>
      <c r="D12" s="46">
        <v>13935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13935</v>
      </c>
      <c r="O12" s="47">
        <f>(N12/O$47)</f>
        <v>11.139088729016786</v>
      </c>
      <c r="P12" s="9"/>
    </row>
    <row r="13" spans="1:16" ht="15.75">
      <c r="A13" s="29" t="s">
        <v>14</v>
      </c>
      <c r="B13" s="30"/>
      <c r="C13" s="31"/>
      <c r="D13" s="32">
        <f>SUM(D14:D21)</f>
        <v>407510</v>
      </c>
      <c r="E13" s="32">
        <f>SUM(E14:E21)</f>
        <v>0</v>
      </c>
      <c r="F13" s="32">
        <f>SUM(F14:F21)</f>
        <v>0</v>
      </c>
      <c r="G13" s="32">
        <f>SUM(G14:G21)</f>
        <v>3355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44">
        <f aca="true" t="shared" si="2" ref="N13:N20">SUM(D13:M13)</f>
        <v>410865</v>
      </c>
      <c r="O13" s="45">
        <f>(N13/O$47)</f>
        <v>328.4292565947242</v>
      </c>
      <c r="P13" s="10"/>
    </row>
    <row r="14" spans="1:16" ht="15">
      <c r="A14" s="12"/>
      <c r="B14" s="25">
        <v>322</v>
      </c>
      <c r="C14" s="20" t="s">
        <v>0</v>
      </c>
      <c r="D14" s="46">
        <v>201191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201191</v>
      </c>
      <c r="O14" s="47">
        <f>(N14/O$47)</f>
        <v>160.82414068745004</v>
      </c>
      <c r="P14" s="9"/>
    </row>
    <row r="15" spans="1:16" ht="15">
      <c r="A15" s="12"/>
      <c r="B15" s="25">
        <v>323.1</v>
      </c>
      <c r="C15" s="20" t="s">
        <v>15</v>
      </c>
      <c r="D15" s="46">
        <v>160827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160827</v>
      </c>
      <c r="O15" s="47">
        <f>(N15/O$47)</f>
        <v>128.5587529976019</v>
      </c>
      <c r="P15" s="9"/>
    </row>
    <row r="16" spans="1:16" ht="15">
      <c r="A16" s="12"/>
      <c r="B16" s="25">
        <v>323.4</v>
      </c>
      <c r="C16" s="20" t="s">
        <v>57</v>
      </c>
      <c r="D16" s="46">
        <v>6469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6469</v>
      </c>
      <c r="O16" s="47">
        <f>(N16/O$47)</f>
        <v>5.171063149480416</v>
      </c>
      <c r="P16" s="9"/>
    </row>
    <row r="17" spans="1:16" ht="15">
      <c r="A17" s="12"/>
      <c r="B17" s="25">
        <v>323.7</v>
      </c>
      <c r="C17" s="20" t="s">
        <v>17</v>
      </c>
      <c r="D17" s="46">
        <v>31960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31960</v>
      </c>
      <c r="O17" s="47">
        <f>(N17/O$47)</f>
        <v>25.547561950439647</v>
      </c>
      <c r="P17" s="9"/>
    </row>
    <row r="18" spans="1:16" ht="15">
      <c r="A18" s="12"/>
      <c r="B18" s="25">
        <v>324.11</v>
      </c>
      <c r="C18" s="20" t="s">
        <v>106</v>
      </c>
      <c r="D18" s="46">
        <v>0</v>
      </c>
      <c r="E18" s="46">
        <v>0</v>
      </c>
      <c r="F18" s="46">
        <v>0</v>
      </c>
      <c r="G18" s="46">
        <v>1443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1443</v>
      </c>
      <c r="O18" s="47">
        <f>(N18/O$47)</f>
        <v>1.1534772182254196</v>
      </c>
      <c r="P18" s="9"/>
    </row>
    <row r="19" spans="1:16" ht="15">
      <c r="A19" s="12"/>
      <c r="B19" s="25">
        <v>324.61</v>
      </c>
      <c r="C19" s="20" t="s">
        <v>107</v>
      </c>
      <c r="D19" s="46">
        <v>0</v>
      </c>
      <c r="E19" s="46">
        <v>0</v>
      </c>
      <c r="F19" s="46">
        <v>0</v>
      </c>
      <c r="G19" s="46">
        <v>537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537</v>
      </c>
      <c r="O19" s="47">
        <f>(N19/O$47)</f>
        <v>0.4292565947242206</v>
      </c>
      <c r="P19" s="9"/>
    </row>
    <row r="20" spans="1:16" ht="15">
      <c r="A20" s="12"/>
      <c r="B20" s="25">
        <v>324.91</v>
      </c>
      <c r="C20" s="20" t="s">
        <v>18</v>
      </c>
      <c r="D20" s="46">
        <v>0</v>
      </c>
      <c r="E20" s="46">
        <v>0</v>
      </c>
      <c r="F20" s="46">
        <v>0</v>
      </c>
      <c r="G20" s="46">
        <v>1375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1375</v>
      </c>
      <c r="O20" s="47">
        <f>(N20/O$47)</f>
        <v>1.09912070343725</v>
      </c>
      <c r="P20" s="9"/>
    </row>
    <row r="21" spans="1:16" ht="15">
      <c r="A21" s="12"/>
      <c r="B21" s="25">
        <v>329</v>
      </c>
      <c r="C21" s="20" t="s">
        <v>20</v>
      </c>
      <c r="D21" s="46">
        <v>7063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3" ref="N21:N45">SUM(D21:M21)</f>
        <v>7063</v>
      </c>
      <c r="O21" s="47">
        <f>(N21/O$47)</f>
        <v>5.645883293365308</v>
      </c>
      <c r="P21" s="9"/>
    </row>
    <row r="22" spans="1:16" ht="15.75">
      <c r="A22" s="29" t="s">
        <v>21</v>
      </c>
      <c r="B22" s="30"/>
      <c r="C22" s="31"/>
      <c r="D22" s="32">
        <f aca="true" t="shared" si="4" ref="D22:M22">SUM(D23:D29)</f>
        <v>254137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44">
        <f t="shared" si="3"/>
        <v>254137</v>
      </c>
      <c r="O22" s="45">
        <f>(N22/O$47)</f>
        <v>203.1470823341327</v>
      </c>
      <c r="P22" s="10"/>
    </row>
    <row r="23" spans="1:16" ht="15">
      <c r="A23" s="12"/>
      <c r="B23" s="25">
        <v>331.1</v>
      </c>
      <c r="C23" s="20" t="s">
        <v>68</v>
      </c>
      <c r="D23" s="46">
        <v>33925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3"/>
        <v>33925</v>
      </c>
      <c r="O23" s="47">
        <f>(N23/O$47)</f>
        <v>27.118305355715428</v>
      </c>
      <c r="P23" s="9"/>
    </row>
    <row r="24" spans="1:16" ht="15">
      <c r="A24" s="12"/>
      <c r="B24" s="25">
        <v>334.1</v>
      </c>
      <c r="C24" s="20" t="s">
        <v>103</v>
      </c>
      <c r="D24" s="46">
        <v>4558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3"/>
        <v>4558</v>
      </c>
      <c r="O24" s="47">
        <f>(N24/O$47)</f>
        <v>3.6434852118305354</v>
      </c>
      <c r="P24" s="9"/>
    </row>
    <row r="25" spans="1:16" ht="15">
      <c r="A25" s="12"/>
      <c r="B25" s="25">
        <v>335.12</v>
      </c>
      <c r="C25" s="20" t="s">
        <v>69</v>
      </c>
      <c r="D25" s="46">
        <v>29897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3"/>
        <v>29897</v>
      </c>
      <c r="O25" s="47">
        <f>(N25/O$47)</f>
        <v>23.898481215027978</v>
      </c>
      <c r="P25" s="9"/>
    </row>
    <row r="26" spans="1:16" ht="15">
      <c r="A26" s="12"/>
      <c r="B26" s="25">
        <v>335.14</v>
      </c>
      <c r="C26" s="20" t="s">
        <v>70</v>
      </c>
      <c r="D26" s="46">
        <v>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3"/>
        <v>128</v>
      </c>
      <c r="O26" s="47">
        <f>(N26/O$47)</f>
        <v>0.10231814548361311</v>
      </c>
      <c r="P26" s="9"/>
    </row>
    <row r="27" spans="1:16" ht="15">
      <c r="A27" s="12"/>
      <c r="B27" s="25">
        <v>335.15</v>
      </c>
      <c r="C27" s="20" t="s">
        <v>71</v>
      </c>
      <c r="D27" s="46">
        <v>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3"/>
        <v>2692</v>
      </c>
      <c r="O27" s="47">
        <f>(N27/O$47)</f>
        <v>2.151878497202238</v>
      </c>
      <c r="P27" s="9"/>
    </row>
    <row r="28" spans="1:16" ht="15">
      <c r="A28" s="12"/>
      <c r="B28" s="25">
        <v>335.18</v>
      </c>
      <c r="C28" s="20" t="s">
        <v>72</v>
      </c>
      <c r="D28" s="46">
        <v>175078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3"/>
        <v>175078</v>
      </c>
      <c r="O28" s="47">
        <f>(N28/O$47)</f>
        <v>139.9504396482814</v>
      </c>
      <c r="P28" s="9"/>
    </row>
    <row r="29" spans="1:16" ht="15">
      <c r="A29" s="12"/>
      <c r="B29" s="25">
        <v>338</v>
      </c>
      <c r="C29" s="20" t="s">
        <v>27</v>
      </c>
      <c r="D29" s="46">
        <v>7859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3"/>
        <v>7859</v>
      </c>
      <c r="O29" s="47">
        <f>(N29/O$47)</f>
        <v>6.2821742605915265</v>
      </c>
      <c r="P29" s="9"/>
    </row>
    <row r="30" spans="1:16" ht="15.75">
      <c r="A30" s="29" t="s">
        <v>32</v>
      </c>
      <c r="B30" s="30"/>
      <c r="C30" s="31"/>
      <c r="D30" s="32">
        <f aca="true" t="shared" si="5" ref="D30:M30">SUM(D31:D34)</f>
        <v>90666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3"/>
        <v>90666</v>
      </c>
      <c r="O30" s="45">
        <f>(N30/O$47)</f>
        <v>72.4748201438849</v>
      </c>
      <c r="P30" s="10"/>
    </row>
    <row r="31" spans="1:16" ht="15">
      <c r="A31" s="12"/>
      <c r="B31" s="25">
        <v>343.5</v>
      </c>
      <c r="C31" s="20" t="s">
        <v>35</v>
      </c>
      <c r="D31" s="46">
        <v>55523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3"/>
        <v>55523</v>
      </c>
      <c r="O31" s="47">
        <f>(N31/O$47)</f>
        <v>44.38289368505196</v>
      </c>
      <c r="P31" s="9"/>
    </row>
    <row r="32" spans="1:16" ht="15">
      <c r="A32" s="12"/>
      <c r="B32" s="25">
        <v>344.5</v>
      </c>
      <c r="C32" s="20" t="s">
        <v>73</v>
      </c>
      <c r="D32" s="46">
        <v>13151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3"/>
        <v>13151</v>
      </c>
      <c r="O32" s="47">
        <f>(N32/O$47)</f>
        <v>10.512390087929656</v>
      </c>
      <c r="P32" s="9"/>
    </row>
    <row r="33" spans="1:16" ht="15">
      <c r="A33" s="12"/>
      <c r="B33" s="25">
        <v>347.5</v>
      </c>
      <c r="C33" s="20" t="s">
        <v>37</v>
      </c>
      <c r="D33" s="46">
        <v>13455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3"/>
        <v>13455</v>
      </c>
      <c r="O33" s="47">
        <f>(N33/O$47)</f>
        <v>10.755395683453237</v>
      </c>
      <c r="P33" s="9"/>
    </row>
    <row r="34" spans="1:16" ht="15">
      <c r="A34" s="12"/>
      <c r="B34" s="25">
        <v>349</v>
      </c>
      <c r="C34" s="20" t="s">
        <v>1</v>
      </c>
      <c r="D34" s="46">
        <v>8537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3"/>
        <v>8537</v>
      </c>
      <c r="O34" s="47">
        <f>(N34/O$47)</f>
        <v>6.82414068745004</v>
      </c>
      <c r="P34" s="9"/>
    </row>
    <row r="35" spans="1:16" ht="15.75">
      <c r="A35" s="29" t="s">
        <v>33</v>
      </c>
      <c r="B35" s="30"/>
      <c r="C35" s="31"/>
      <c r="D35" s="32">
        <f aca="true" t="shared" si="6" ref="D35:M35">SUM(D36:D39)</f>
        <v>3688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3"/>
        <v>3688</v>
      </c>
      <c r="O35" s="45">
        <f>(N35/O$47)</f>
        <v>2.948041566746603</v>
      </c>
      <c r="P35" s="10"/>
    </row>
    <row r="36" spans="1:16" ht="15">
      <c r="A36" s="13"/>
      <c r="B36" s="39">
        <v>351.1</v>
      </c>
      <c r="C36" s="21" t="s">
        <v>40</v>
      </c>
      <c r="D36" s="46">
        <v>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3"/>
        <v>772</v>
      </c>
      <c r="O36" s="47">
        <f>(N36/O$47)</f>
        <v>0.6171063149480416</v>
      </c>
      <c r="P36" s="9"/>
    </row>
    <row r="37" spans="1:16" ht="15">
      <c r="A37" s="13"/>
      <c r="B37" s="39">
        <v>354</v>
      </c>
      <c r="C37" s="21" t="s">
        <v>41</v>
      </c>
      <c r="D37" s="46">
        <v>2750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3"/>
        <v>2750</v>
      </c>
      <c r="O37" s="47">
        <f>(N37/O$47)</f>
        <v>2.1982414068745</v>
      </c>
      <c r="P37" s="9"/>
    </row>
    <row r="38" spans="1:16" ht="15">
      <c r="A38" s="13"/>
      <c r="B38" s="39">
        <v>358.2</v>
      </c>
      <c r="C38" s="21" t="s">
        <v>100</v>
      </c>
      <c r="D38" s="46">
        <v>122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3"/>
        <v>122</v>
      </c>
      <c r="O38" s="47">
        <f>(N38/O$47)</f>
        <v>0.09752198241406874</v>
      </c>
      <c r="P38" s="9"/>
    </row>
    <row r="39" spans="1:16" ht="15">
      <c r="A39" s="13"/>
      <c r="B39" s="39">
        <v>359</v>
      </c>
      <c r="C39" s="21" t="s">
        <v>42</v>
      </c>
      <c r="D39" s="46">
        <v>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3"/>
        <v>44</v>
      </c>
      <c r="O39" s="47">
        <f>(N39/O$47)</f>
        <v>0.035171862509992005</v>
      </c>
      <c r="P39" s="9"/>
    </row>
    <row r="40" spans="1:16" ht="15.75">
      <c r="A40" s="29" t="s">
        <v>4</v>
      </c>
      <c r="B40" s="30"/>
      <c r="C40" s="31"/>
      <c r="D40" s="32">
        <f aca="true" t="shared" si="7" ref="D40:M40">SUM(D41:D44)</f>
        <v>75123</v>
      </c>
      <c r="E40" s="32">
        <f t="shared" si="7"/>
        <v>0</v>
      </c>
      <c r="F40" s="32">
        <f t="shared" si="7"/>
        <v>0</v>
      </c>
      <c r="G40" s="32">
        <f t="shared" si="7"/>
        <v>25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t="shared" si="3"/>
        <v>75148</v>
      </c>
      <c r="O40" s="45">
        <f>(N40/O$47)</f>
        <v>60.07034372501998</v>
      </c>
      <c r="P40" s="10"/>
    </row>
    <row r="41" spans="1:16" ht="15">
      <c r="A41" s="12"/>
      <c r="B41" s="25">
        <v>361.1</v>
      </c>
      <c r="C41" s="20" t="s">
        <v>43</v>
      </c>
      <c r="D41" s="46">
        <v>39307</v>
      </c>
      <c r="E41" s="46">
        <v>0</v>
      </c>
      <c r="F41" s="46">
        <v>0</v>
      </c>
      <c r="G41" s="46">
        <v>25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3"/>
        <v>39332</v>
      </c>
      <c r="O41" s="47">
        <f>(N41/O$47)</f>
        <v>31.44044764188649</v>
      </c>
      <c r="P41" s="9"/>
    </row>
    <row r="42" spans="1:16" ht="15">
      <c r="A42" s="12"/>
      <c r="B42" s="25">
        <v>364</v>
      </c>
      <c r="C42" s="20" t="s">
        <v>74</v>
      </c>
      <c r="D42" s="46">
        <v>1478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3"/>
        <v>1478</v>
      </c>
      <c r="O42" s="47">
        <f>(N42/O$47)</f>
        <v>1.181454836131095</v>
      </c>
      <c r="P42" s="9"/>
    </row>
    <row r="43" spans="1:16" ht="15">
      <c r="A43" s="12"/>
      <c r="B43" s="25">
        <v>366</v>
      </c>
      <c r="C43" s="20" t="s">
        <v>45</v>
      </c>
      <c r="D43" s="46">
        <v>21865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3"/>
        <v>21865</v>
      </c>
      <c r="O43" s="47">
        <f>(N43/O$47)</f>
        <v>17.478017585931255</v>
      </c>
      <c r="P43" s="9"/>
    </row>
    <row r="44" spans="1:16" ht="15.75" thickBot="1">
      <c r="A44" s="12"/>
      <c r="B44" s="25">
        <v>369.9</v>
      </c>
      <c r="C44" s="20" t="s">
        <v>46</v>
      </c>
      <c r="D44" s="46">
        <v>12473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3"/>
        <v>12473</v>
      </c>
      <c r="O44" s="47">
        <f>(N44/O$47)</f>
        <v>9.970423661071143</v>
      </c>
      <c r="P44" s="9"/>
    </row>
    <row r="45" spans="1:119" ht="16.5" thickBot="1">
      <c r="A45" s="14" t="s">
        <v>38</v>
      </c>
      <c r="B45" s="23"/>
      <c r="C45" s="22"/>
      <c r="D45" s="15">
        <f>SUM(D5,D13,D22,D30,D35,D40)</f>
        <v>5262446</v>
      </c>
      <c r="E45" s="15">
        <f>SUM(E5,E13,E22,E30,E35,E40)</f>
        <v>0</v>
      </c>
      <c r="F45" s="15">
        <f>SUM(F5,F13,F22,F30,F35,F40)</f>
        <v>0</v>
      </c>
      <c r="G45" s="15">
        <f>SUM(G5,G13,G22,G30,G35,G40)</f>
        <v>3380</v>
      </c>
      <c r="H45" s="15">
        <f>SUM(H5,H13,H22,H30,H35,H40)</f>
        <v>0</v>
      </c>
      <c r="I45" s="15">
        <f>SUM(I5,I13,I22,I30,I35,I40)</f>
        <v>0</v>
      </c>
      <c r="J45" s="15">
        <f>SUM(J5,J13,J22,J30,J35,J40)</f>
        <v>0</v>
      </c>
      <c r="K45" s="15">
        <f>SUM(K5,K13,K22,K30,K35,K40)</f>
        <v>0</v>
      </c>
      <c r="L45" s="15">
        <f>SUM(L5,L13,L22,L30,L35,L40)</f>
        <v>0</v>
      </c>
      <c r="M45" s="15">
        <f>SUM(M5,M13,M22,M30,M35,M40)</f>
        <v>0</v>
      </c>
      <c r="N45" s="15">
        <f t="shared" si="3"/>
        <v>5265826</v>
      </c>
      <c r="O45" s="38">
        <f>(N45/O$47)</f>
        <v>4209.293365307753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108</v>
      </c>
      <c r="M47" s="48"/>
      <c r="N47" s="48"/>
      <c r="O47" s="43">
        <v>1251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4344140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4344140</v>
      </c>
      <c r="O5" s="33">
        <f aca="true" t="shared" si="1" ref="O5:O47">(N5/O$49)</f>
        <v>3641.3579212070413</v>
      </c>
      <c r="P5" s="6"/>
    </row>
    <row r="6" spans="1:16" ht="15">
      <c r="A6" s="12"/>
      <c r="B6" s="25">
        <v>311</v>
      </c>
      <c r="C6" s="20" t="s">
        <v>3</v>
      </c>
      <c r="D6" s="46">
        <v>3770734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3770734</v>
      </c>
      <c r="O6" s="47">
        <f t="shared" si="1"/>
        <v>3160.715842414082</v>
      </c>
      <c r="P6" s="9"/>
    </row>
    <row r="7" spans="1:16" ht="15">
      <c r="A7" s="12"/>
      <c r="B7" s="25">
        <v>312.41</v>
      </c>
      <c r="C7" s="20" t="s">
        <v>11</v>
      </c>
      <c r="D7" s="46">
        <v>41753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41753</v>
      </c>
      <c r="O7" s="47">
        <f t="shared" si="1"/>
        <v>34.99832355406538</v>
      </c>
      <c r="P7" s="9"/>
    </row>
    <row r="8" spans="1:16" ht="15">
      <c r="A8" s="12"/>
      <c r="B8" s="25">
        <v>312.6</v>
      </c>
      <c r="C8" s="20" t="s">
        <v>96</v>
      </c>
      <c r="D8" s="46">
        <v>88179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88179</v>
      </c>
      <c r="O8" s="47">
        <f t="shared" si="1"/>
        <v>73.91366303436715</v>
      </c>
      <c r="P8" s="9"/>
    </row>
    <row r="9" spans="1:16" ht="15">
      <c r="A9" s="12"/>
      <c r="B9" s="25">
        <v>314.1</v>
      </c>
      <c r="C9" s="20" t="s">
        <v>90</v>
      </c>
      <c r="D9" s="46">
        <v>223687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223687</v>
      </c>
      <c r="O9" s="47">
        <f t="shared" si="1"/>
        <v>187.49958088851633</v>
      </c>
      <c r="P9" s="9"/>
    </row>
    <row r="10" spans="1:16" ht="15">
      <c r="A10" s="12"/>
      <c r="B10" s="25">
        <v>314.3</v>
      </c>
      <c r="C10" s="20" t="s">
        <v>91</v>
      </c>
      <c r="D10" s="46">
        <v>103604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103604</v>
      </c>
      <c r="O10" s="47">
        <f t="shared" si="1"/>
        <v>86.84325230511315</v>
      </c>
      <c r="P10" s="9"/>
    </row>
    <row r="11" spans="1:16" ht="15">
      <c r="A11" s="12"/>
      <c r="B11" s="25">
        <v>314.4</v>
      </c>
      <c r="C11" s="20" t="s">
        <v>92</v>
      </c>
      <c r="D11" s="46">
        <v>23275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23275</v>
      </c>
      <c r="O11" s="47">
        <f t="shared" si="1"/>
        <v>19.509639564124058</v>
      </c>
      <c r="P11" s="9"/>
    </row>
    <row r="12" spans="1:16" ht="15">
      <c r="A12" s="12"/>
      <c r="B12" s="25">
        <v>315</v>
      </c>
      <c r="C12" s="20" t="s">
        <v>66</v>
      </c>
      <c r="D12" s="46">
        <v>74231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74231</v>
      </c>
      <c r="O12" s="47">
        <f t="shared" si="1"/>
        <v>62.22212908633696</v>
      </c>
      <c r="P12" s="9"/>
    </row>
    <row r="13" spans="1:16" ht="15">
      <c r="A13" s="12"/>
      <c r="B13" s="25">
        <v>316</v>
      </c>
      <c r="C13" s="20" t="s">
        <v>67</v>
      </c>
      <c r="D13" s="46">
        <v>18677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18677</v>
      </c>
      <c r="O13" s="47">
        <f t="shared" si="1"/>
        <v>15.655490360435875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SUM(D15:D20)</f>
        <v>437036</v>
      </c>
      <c r="E14" s="32">
        <f t="shared" si="3"/>
        <v>0</v>
      </c>
      <c r="F14" s="32">
        <f t="shared" si="3"/>
        <v>0</v>
      </c>
      <c r="G14" s="32">
        <f t="shared" si="3"/>
        <v>28495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7">SUM(D14:M14)</f>
        <v>465531</v>
      </c>
      <c r="O14" s="45">
        <f t="shared" si="1"/>
        <v>390.21877619446775</v>
      </c>
      <c r="P14" s="10"/>
    </row>
    <row r="15" spans="1:16" ht="15">
      <c r="A15" s="12"/>
      <c r="B15" s="25">
        <v>322</v>
      </c>
      <c r="C15" s="20" t="s">
        <v>0</v>
      </c>
      <c r="D15" s="46">
        <v>210942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210942</v>
      </c>
      <c r="O15" s="47">
        <f t="shared" si="1"/>
        <v>176.81642917015927</v>
      </c>
      <c r="P15" s="9"/>
    </row>
    <row r="16" spans="1:16" ht="15">
      <c r="A16" s="12"/>
      <c r="B16" s="25">
        <v>323.1</v>
      </c>
      <c r="C16" s="20" t="s">
        <v>15</v>
      </c>
      <c r="D16" s="46">
        <v>169423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169423</v>
      </c>
      <c r="O16" s="47">
        <f t="shared" si="1"/>
        <v>142.01424979044427</v>
      </c>
      <c r="P16" s="9"/>
    </row>
    <row r="17" spans="1:16" ht="15">
      <c r="A17" s="12"/>
      <c r="B17" s="25">
        <v>323.4</v>
      </c>
      <c r="C17" s="20" t="s">
        <v>57</v>
      </c>
      <c r="D17" s="46">
        <v>4382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4382</v>
      </c>
      <c r="O17" s="47">
        <f t="shared" si="1"/>
        <v>3.6730930427493713</v>
      </c>
      <c r="P17" s="9"/>
    </row>
    <row r="18" spans="1:16" ht="15">
      <c r="A18" s="12"/>
      <c r="B18" s="25">
        <v>323.7</v>
      </c>
      <c r="C18" s="20" t="s">
        <v>17</v>
      </c>
      <c r="D18" s="46">
        <v>36402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36402</v>
      </c>
      <c r="O18" s="47">
        <f t="shared" si="1"/>
        <v>30.512992455993295</v>
      </c>
      <c r="P18" s="9"/>
    </row>
    <row r="19" spans="1:16" ht="15">
      <c r="A19" s="12"/>
      <c r="B19" s="25">
        <v>324.71</v>
      </c>
      <c r="C19" s="20" t="s">
        <v>18</v>
      </c>
      <c r="D19" s="46">
        <v>0</v>
      </c>
      <c r="E19" s="46">
        <v>0</v>
      </c>
      <c r="F19" s="46">
        <v>0</v>
      </c>
      <c r="G19" s="46">
        <v>28495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28495</v>
      </c>
      <c r="O19" s="47">
        <f t="shared" si="1"/>
        <v>23.885163453478626</v>
      </c>
      <c r="P19" s="9"/>
    </row>
    <row r="20" spans="1:16" ht="15">
      <c r="A20" s="12"/>
      <c r="B20" s="25">
        <v>329</v>
      </c>
      <c r="C20" s="20" t="s">
        <v>20</v>
      </c>
      <c r="D20" s="46">
        <v>15887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15887</v>
      </c>
      <c r="O20" s="47">
        <f t="shared" si="1"/>
        <v>13.316848281642917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SUM(D22:D29)</f>
        <v>428846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428846</v>
      </c>
      <c r="O21" s="45">
        <f t="shared" si="1"/>
        <v>359.4685666387259</v>
      </c>
      <c r="P21" s="10"/>
    </row>
    <row r="22" spans="1:16" ht="15">
      <c r="A22" s="12"/>
      <c r="B22" s="25">
        <v>331.1</v>
      </c>
      <c r="C22" s="20" t="s">
        <v>68</v>
      </c>
      <c r="D22" s="46">
        <v>274717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274717</v>
      </c>
      <c r="O22" s="47">
        <f t="shared" si="1"/>
        <v>230.27409891031013</v>
      </c>
      <c r="P22" s="9"/>
    </row>
    <row r="23" spans="1:16" ht="15">
      <c r="A23" s="12"/>
      <c r="B23" s="25">
        <v>334.1</v>
      </c>
      <c r="C23" s="20" t="s">
        <v>103</v>
      </c>
      <c r="D23" s="46">
        <v>13186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13186</v>
      </c>
      <c r="O23" s="47">
        <f t="shared" si="1"/>
        <v>11.052808046940486</v>
      </c>
      <c r="P23" s="9"/>
    </row>
    <row r="24" spans="1:16" ht="15">
      <c r="A24" s="12"/>
      <c r="B24" s="25">
        <v>335.12</v>
      </c>
      <c r="C24" s="20" t="s">
        <v>69</v>
      </c>
      <c r="D24" s="46">
        <v>31993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31993</v>
      </c>
      <c r="O24" s="47">
        <f t="shared" si="1"/>
        <v>26.81726739312657</v>
      </c>
      <c r="P24" s="9"/>
    </row>
    <row r="25" spans="1:16" ht="15">
      <c r="A25" s="12"/>
      <c r="B25" s="25">
        <v>335.14</v>
      </c>
      <c r="C25" s="20" t="s">
        <v>70</v>
      </c>
      <c r="D25" s="46">
        <v>112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</v>
      </c>
      <c r="O25" s="47">
        <f t="shared" si="1"/>
        <v>0.09388097233864208</v>
      </c>
      <c r="P25" s="9"/>
    </row>
    <row r="26" spans="1:16" ht="15">
      <c r="A26" s="12"/>
      <c r="B26" s="25">
        <v>335.15</v>
      </c>
      <c r="C26" s="20" t="s">
        <v>71</v>
      </c>
      <c r="D26" s="46">
        <v>3328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3328</v>
      </c>
      <c r="O26" s="47">
        <f t="shared" si="1"/>
        <v>2.7896060352053644</v>
      </c>
      <c r="P26" s="9"/>
    </row>
    <row r="27" spans="1:16" ht="15">
      <c r="A27" s="12"/>
      <c r="B27" s="25">
        <v>335.18</v>
      </c>
      <c r="C27" s="20" t="s">
        <v>72</v>
      </c>
      <c r="D27" s="46">
        <v>97376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97376</v>
      </c>
      <c r="O27" s="47">
        <f t="shared" si="1"/>
        <v>81.62279966471081</v>
      </c>
      <c r="P27" s="9"/>
    </row>
    <row r="28" spans="1:16" ht="15">
      <c r="A28" s="12"/>
      <c r="B28" s="25">
        <v>337.2</v>
      </c>
      <c r="C28" s="20" t="s">
        <v>26</v>
      </c>
      <c r="D28" s="46">
        <v>504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504</v>
      </c>
      <c r="O28" s="47">
        <f t="shared" si="1"/>
        <v>0.4224643755238894</v>
      </c>
      <c r="P28" s="9"/>
    </row>
    <row r="29" spans="1:16" ht="15">
      <c r="A29" s="12"/>
      <c r="B29" s="25">
        <v>338</v>
      </c>
      <c r="C29" s="20" t="s">
        <v>27</v>
      </c>
      <c r="D29" s="46">
        <v>7630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7630</v>
      </c>
      <c r="O29" s="47">
        <f t="shared" si="1"/>
        <v>6.395641240569992</v>
      </c>
      <c r="P29" s="9"/>
    </row>
    <row r="30" spans="1:16" ht="15.75">
      <c r="A30" s="29" t="s">
        <v>32</v>
      </c>
      <c r="B30" s="30"/>
      <c r="C30" s="31"/>
      <c r="D30" s="32">
        <f aca="true" t="shared" si="6" ref="D30:M30">SUM(D31:D34)</f>
        <v>107021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107021</v>
      </c>
      <c r="O30" s="45">
        <f t="shared" si="1"/>
        <v>89.70746018440906</v>
      </c>
      <c r="P30" s="10"/>
    </row>
    <row r="31" spans="1:16" ht="15">
      <c r="A31" s="12"/>
      <c r="B31" s="25">
        <v>343.5</v>
      </c>
      <c r="C31" s="20" t="s">
        <v>35</v>
      </c>
      <c r="D31" s="46">
        <v>54415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54415</v>
      </c>
      <c r="O31" s="47">
        <f t="shared" si="1"/>
        <v>45.61190276613579</v>
      </c>
      <c r="P31" s="9"/>
    </row>
    <row r="32" spans="1:16" ht="15">
      <c r="A32" s="12"/>
      <c r="B32" s="25">
        <v>344.5</v>
      </c>
      <c r="C32" s="20" t="s">
        <v>73</v>
      </c>
      <c r="D32" s="46">
        <v>12815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12815</v>
      </c>
      <c r="O32" s="47">
        <f t="shared" si="1"/>
        <v>10.741827326068734</v>
      </c>
      <c r="P32" s="9"/>
    </row>
    <row r="33" spans="1:16" ht="15">
      <c r="A33" s="12"/>
      <c r="B33" s="25">
        <v>347.5</v>
      </c>
      <c r="C33" s="20" t="s">
        <v>37</v>
      </c>
      <c r="D33" s="46">
        <v>28431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28431</v>
      </c>
      <c r="O33" s="47">
        <f t="shared" si="1"/>
        <v>23.83151718357083</v>
      </c>
      <c r="P33" s="9"/>
    </row>
    <row r="34" spans="1:16" ht="15">
      <c r="A34" s="12"/>
      <c r="B34" s="25">
        <v>349</v>
      </c>
      <c r="C34" s="20" t="s">
        <v>1</v>
      </c>
      <c r="D34" s="46">
        <v>11360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11360</v>
      </c>
      <c r="O34" s="47">
        <f t="shared" si="1"/>
        <v>9.522212908633696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SUM(D36:D39)</f>
        <v>6589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6589</v>
      </c>
      <c r="O35" s="45">
        <f t="shared" si="1"/>
        <v>5.523051131601006</v>
      </c>
      <c r="P35" s="10"/>
    </row>
    <row r="36" spans="1:16" ht="15">
      <c r="A36" s="13"/>
      <c r="B36" s="39">
        <v>351.1</v>
      </c>
      <c r="C36" s="21" t="s">
        <v>40</v>
      </c>
      <c r="D36" s="46">
        <v>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493</v>
      </c>
      <c r="O36" s="47">
        <f t="shared" si="1"/>
        <v>0.413243922883487</v>
      </c>
      <c r="P36" s="9"/>
    </row>
    <row r="37" spans="1:16" ht="15">
      <c r="A37" s="13"/>
      <c r="B37" s="39">
        <v>354</v>
      </c>
      <c r="C37" s="21" t="s">
        <v>41</v>
      </c>
      <c r="D37" s="46">
        <v>5708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5708</v>
      </c>
      <c r="O37" s="47">
        <f t="shared" si="1"/>
        <v>4.7845766974015085</v>
      </c>
      <c r="P37" s="9"/>
    </row>
    <row r="38" spans="1:16" ht="15">
      <c r="A38" s="13"/>
      <c r="B38" s="39">
        <v>358.2</v>
      </c>
      <c r="C38" s="21" t="s">
        <v>100</v>
      </c>
      <c r="D38" s="46">
        <v>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298</v>
      </c>
      <c r="O38" s="47">
        <f t="shared" si="1"/>
        <v>0.24979044425817268</v>
      </c>
      <c r="P38" s="9"/>
    </row>
    <row r="39" spans="1:16" ht="15">
      <c r="A39" s="13"/>
      <c r="B39" s="39">
        <v>359</v>
      </c>
      <c r="C39" s="21" t="s">
        <v>42</v>
      </c>
      <c r="D39" s="46">
        <v>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90</v>
      </c>
      <c r="O39" s="47">
        <f t="shared" si="1"/>
        <v>0.07544006705783739</v>
      </c>
      <c r="P39" s="9"/>
    </row>
    <row r="40" spans="1:16" ht="15.75">
      <c r="A40" s="29" t="s">
        <v>4</v>
      </c>
      <c r="B40" s="30"/>
      <c r="C40" s="31"/>
      <c r="D40" s="32">
        <f aca="true" t="shared" si="8" ref="D40:M40">SUM(D41:D44)</f>
        <v>155526</v>
      </c>
      <c r="E40" s="32">
        <f t="shared" si="8"/>
        <v>0</v>
      </c>
      <c r="F40" s="32">
        <f t="shared" si="8"/>
        <v>0</v>
      </c>
      <c r="G40" s="32">
        <f t="shared" si="8"/>
        <v>59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155585</v>
      </c>
      <c r="O40" s="45">
        <f t="shared" si="1"/>
        <v>130.41492036881812</v>
      </c>
      <c r="P40" s="10"/>
    </row>
    <row r="41" spans="1:16" ht="15">
      <c r="A41" s="12"/>
      <c r="B41" s="25">
        <v>361.1</v>
      </c>
      <c r="C41" s="20" t="s">
        <v>43</v>
      </c>
      <c r="D41" s="46">
        <v>73025</v>
      </c>
      <c r="E41" s="46">
        <v>0</v>
      </c>
      <c r="F41" s="46">
        <v>0</v>
      </c>
      <c r="G41" s="46">
        <v>59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73084</v>
      </c>
      <c r="O41" s="47">
        <f t="shared" si="1"/>
        <v>61.260687342833194</v>
      </c>
      <c r="P41" s="9"/>
    </row>
    <row r="42" spans="1:16" ht="15">
      <c r="A42" s="12"/>
      <c r="B42" s="25">
        <v>364</v>
      </c>
      <c r="C42" s="20" t="s">
        <v>74</v>
      </c>
      <c r="D42" s="46">
        <v>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410</v>
      </c>
      <c r="O42" s="47">
        <f t="shared" si="1"/>
        <v>0.34367141659681477</v>
      </c>
      <c r="P42" s="9"/>
    </row>
    <row r="43" spans="1:16" ht="15">
      <c r="A43" s="12"/>
      <c r="B43" s="25">
        <v>366</v>
      </c>
      <c r="C43" s="20" t="s">
        <v>45</v>
      </c>
      <c r="D43" s="46">
        <v>48381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48381</v>
      </c>
      <c r="O43" s="47">
        <f t="shared" si="1"/>
        <v>40.55406538139145</v>
      </c>
      <c r="P43" s="9"/>
    </row>
    <row r="44" spans="1:16" ht="15">
      <c r="A44" s="12"/>
      <c r="B44" s="25">
        <v>369.9</v>
      </c>
      <c r="C44" s="20" t="s">
        <v>46</v>
      </c>
      <c r="D44" s="46">
        <v>33710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33710</v>
      </c>
      <c r="O44" s="47">
        <f t="shared" si="1"/>
        <v>28.256496227996646</v>
      </c>
      <c r="P44" s="9"/>
    </row>
    <row r="45" spans="1:16" ht="15.75">
      <c r="A45" s="29" t="s">
        <v>34</v>
      </c>
      <c r="B45" s="30"/>
      <c r="C45" s="31"/>
      <c r="D45" s="32">
        <f aca="true" t="shared" si="9" ref="D45:M45">SUM(D46:D46)</f>
        <v>192882</v>
      </c>
      <c r="E45" s="32">
        <f t="shared" si="9"/>
        <v>6000000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6192882</v>
      </c>
      <c r="O45" s="45">
        <f t="shared" si="1"/>
        <v>5191.015926236379</v>
      </c>
      <c r="P45" s="9"/>
    </row>
    <row r="46" spans="1:16" ht="15.75" thickBot="1">
      <c r="A46" s="12"/>
      <c r="B46" s="25">
        <v>384</v>
      </c>
      <c r="C46" s="20" t="s">
        <v>97</v>
      </c>
      <c r="D46" s="46">
        <v>192882</v>
      </c>
      <c r="E46" s="46">
        <v>6000000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6192882</v>
      </c>
      <c r="O46" s="47">
        <f t="shared" si="1"/>
        <v>5191.015926236379</v>
      </c>
      <c r="P46" s="9"/>
    </row>
    <row r="47" spans="1:119" ht="16.5" thickBot="1">
      <c r="A47" s="14" t="s">
        <v>38</v>
      </c>
      <c r="B47" s="23"/>
      <c r="C47" s="22"/>
      <c r="D47" s="15">
        <f aca="true" t="shared" si="10" ref="D47:M47">SUM(D5,D14,D21,D30,D35,D40,D45)</f>
        <v>5672040</v>
      </c>
      <c r="E47" s="15">
        <f t="shared" si="10"/>
        <v>6000000</v>
      </c>
      <c r="F47" s="15">
        <f t="shared" si="10"/>
        <v>0</v>
      </c>
      <c r="G47" s="15">
        <f t="shared" si="10"/>
        <v>28554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11700594</v>
      </c>
      <c r="O47" s="38">
        <f t="shared" si="1"/>
        <v>9807.706621961443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104</v>
      </c>
      <c r="M49" s="48"/>
      <c r="N49" s="48"/>
      <c r="O49" s="43">
        <v>1193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3952270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3952270</v>
      </c>
      <c r="O5" s="33">
        <f aca="true" t="shared" si="1" ref="O5:O45">(N5/O$47)</f>
        <v>3247.5513557929335</v>
      </c>
      <c r="P5" s="6"/>
    </row>
    <row r="6" spans="1:16" ht="15">
      <c r="A6" s="12"/>
      <c r="B6" s="25">
        <v>311</v>
      </c>
      <c r="C6" s="20" t="s">
        <v>3</v>
      </c>
      <c r="D6" s="46">
        <v>3476794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3476794</v>
      </c>
      <c r="O6" s="47">
        <f t="shared" si="1"/>
        <v>2856.8562037797865</v>
      </c>
      <c r="P6" s="9"/>
    </row>
    <row r="7" spans="1:16" ht="15">
      <c r="A7" s="12"/>
      <c r="B7" s="25">
        <v>312.41</v>
      </c>
      <c r="C7" s="20" t="s">
        <v>11</v>
      </c>
      <c r="D7" s="46">
        <v>41065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41065</v>
      </c>
      <c r="O7" s="47">
        <f t="shared" si="1"/>
        <v>33.74281018898932</v>
      </c>
      <c r="P7" s="9"/>
    </row>
    <row r="8" spans="1:16" ht="15">
      <c r="A8" s="12"/>
      <c r="B8" s="25">
        <v>314.1</v>
      </c>
      <c r="C8" s="20" t="s">
        <v>90</v>
      </c>
      <c r="D8" s="46">
        <v>217191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217191</v>
      </c>
      <c r="O8" s="47">
        <f t="shared" si="1"/>
        <v>178.46425636811833</v>
      </c>
      <c r="P8" s="9"/>
    </row>
    <row r="9" spans="1:16" ht="15">
      <c r="A9" s="12"/>
      <c r="B9" s="25">
        <v>314.3</v>
      </c>
      <c r="C9" s="20" t="s">
        <v>91</v>
      </c>
      <c r="D9" s="46">
        <v>98927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98927</v>
      </c>
      <c r="O9" s="47">
        <f t="shared" si="1"/>
        <v>81.28759244042728</v>
      </c>
      <c r="P9" s="9"/>
    </row>
    <row r="10" spans="1:16" ht="15">
      <c r="A10" s="12"/>
      <c r="B10" s="25">
        <v>314.4</v>
      </c>
      <c r="C10" s="20" t="s">
        <v>92</v>
      </c>
      <c r="D10" s="46">
        <v>26171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26171</v>
      </c>
      <c r="O10" s="47">
        <f t="shared" si="1"/>
        <v>21.504519309778143</v>
      </c>
      <c r="P10" s="9"/>
    </row>
    <row r="11" spans="1:16" ht="15">
      <c r="A11" s="12"/>
      <c r="B11" s="25">
        <v>315</v>
      </c>
      <c r="C11" s="20" t="s">
        <v>66</v>
      </c>
      <c r="D11" s="46">
        <v>77267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77267</v>
      </c>
      <c r="O11" s="47">
        <f t="shared" si="1"/>
        <v>63.48972884141331</v>
      </c>
      <c r="P11" s="9"/>
    </row>
    <row r="12" spans="1:16" ht="15">
      <c r="A12" s="12"/>
      <c r="B12" s="25">
        <v>316</v>
      </c>
      <c r="C12" s="20" t="s">
        <v>67</v>
      </c>
      <c r="D12" s="46">
        <v>14855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14855</v>
      </c>
      <c r="O12" s="47">
        <f t="shared" si="1"/>
        <v>12.206244864420707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SUM(D14:D20)</f>
        <v>449740</v>
      </c>
      <c r="E13" s="32">
        <f t="shared" si="3"/>
        <v>0</v>
      </c>
      <c r="F13" s="32">
        <f t="shared" si="3"/>
        <v>0</v>
      </c>
      <c r="G13" s="32">
        <f t="shared" si="3"/>
        <v>56003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5">SUM(D13:M13)</f>
        <v>505743</v>
      </c>
      <c r="O13" s="45">
        <f t="shared" si="1"/>
        <v>415.56532456861135</v>
      </c>
      <c r="P13" s="10"/>
    </row>
    <row r="14" spans="1:16" ht="15">
      <c r="A14" s="12"/>
      <c r="B14" s="25">
        <v>322</v>
      </c>
      <c r="C14" s="20" t="s">
        <v>0</v>
      </c>
      <c r="D14" s="46">
        <v>229609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229609</v>
      </c>
      <c r="O14" s="47">
        <f t="shared" si="1"/>
        <v>188.66803615447822</v>
      </c>
      <c r="P14" s="9"/>
    </row>
    <row r="15" spans="1:16" ht="15">
      <c r="A15" s="12"/>
      <c r="B15" s="25">
        <v>323.1</v>
      </c>
      <c r="C15" s="20" t="s">
        <v>15</v>
      </c>
      <c r="D15" s="46">
        <v>167033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167033</v>
      </c>
      <c r="O15" s="47">
        <f t="shared" si="1"/>
        <v>137.24979457682826</v>
      </c>
      <c r="P15" s="9"/>
    </row>
    <row r="16" spans="1:16" ht="15">
      <c r="A16" s="12"/>
      <c r="B16" s="25">
        <v>323.4</v>
      </c>
      <c r="C16" s="20" t="s">
        <v>57</v>
      </c>
      <c r="D16" s="46">
        <v>7351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7351</v>
      </c>
      <c r="O16" s="47">
        <f t="shared" si="1"/>
        <v>6.040262941659819</v>
      </c>
      <c r="P16" s="9"/>
    </row>
    <row r="17" spans="1:16" ht="15">
      <c r="A17" s="12"/>
      <c r="B17" s="25">
        <v>323.7</v>
      </c>
      <c r="C17" s="20" t="s">
        <v>17</v>
      </c>
      <c r="D17" s="46">
        <v>33781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33781</v>
      </c>
      <c r="O17" s="47">
        <f t="shared" si="1"/>
        <v>27.75760065735415</v>
      </c>
      <c r="P17" s="9"/>
    </row>
    <row r="18" spans="1:16" ht="15">
      <c r="A18" s="12"/>
      <c r="B18" s="25">
        <v>324.71</v>
      </c>
      <c r="C18" s="20" t="s">
        <v>18</v>
      </c>
      <c r="D18" s="46">
        <v>0</v>
      </c>
      <c r="E18" s="46">
        <v>0</v>
      </c>
      <c r="F18" s="46">
        <v>0</v>
      </c>
      <c r="G18" s="46">
        <v>56003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56003</v>
      </c>
      <c r="O18" s="47">
        <f t="shared" si="1"/>
        <v>46.01725554642564</v>
      </c>
      <c r="P18" s="9"/>
    </row>
    <row r="19" spans="1:16" ht="15">
      <c r="A19" s="12"/>
      <c r="B19" s="25">
        <v>325.1</v>
      </c>
      <c r="C19" s="20" t="s">
        <v>19</v>
      </c>
      <c r="D19" s="46">
        <v>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2500</v>
      </c>
      <c r="O19" s="47">
        <f t="shared" si="1"/>
        <v>2.0542317173377156</v>
      </c>
      <c r="P19" s="9"/>
    </row>
    <row r="20" spans="1:16" ht="15">
      <c r="A20" s="12"/>
      <c r="B20" s="25">
        <v>329</v>
      </c>
      <c r="C20" s="20" t="s">
        <v>20</v>
      </c>
      <c r="D20" s="46">
        <v>9466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9466</v>
      </c>
      <c r="O20" s="47">
        <f t="shared" si="1"/>
        <v>7.778142974527527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SUM(D22:D27)</f>
        <v>225390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225390</v>
      </c>
      <c r="O21" s="45">
        <f t="shared" si="1"/>
        <v>185.2013147082991</v>
      </c>
      <c r="P21" s="10"/>
    </row>
    <row r="22" spans="1:16" ht="15">
      <c r="A22" s="12"/>
      <c r="B22" s="25">
        <v>335.12</v>
      </c>
      <c r="C22" s="20" t="s">
        <v>69</v>
      </c>
      <c r="D22" s="46">
        <v>30758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30758</v>
      </c>
      <c r="O22" s="47">
        <f t="shared" si="1"/>
        <v>25.273623664749383</v>
      </c>
      <c r="P22" s="9"/>
    </row>
    <row r="23" spans="1:16" ht="15">
      <c r="A23" s="12"/>
      <c r="B23" s="25">
        <v>335.14</v>
      </c>
      <c r="C23" s="20" t="s">
        <v>70</v>
      </c>
      <c r="D23" s="46">
        <v>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</v>
      </c>
      <c r="O23" s="47">
        <f t="shared" si="1"/>
        <v>0.1076417419884963</v>
      </c>
      <c r="P23" s="9"/>
    </row>
    <row r="24" spans="1:16" ht="15">
      <c r="A24" s="12"/>
      <c r="B24" s="25">
        <v>335.15</v>
      </c>
      <c r="C24" s="20" t="s">
        <v>71</v>
      </c>
      <c r="D24" s="46">
        <v>3328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3328</v>
      </c>
      <c r="O24" s="47">
        <f t="shared" si="1"/>
        <v>2.7345932621199673</v>
      </c>
      <c r="P24" s="9"/>
    </row>
    <row r="25" spans="1:16" ht="15">
      <c r="A25" s="12"/>
      <c r="B25" s="25">
        <v>335.18</v>
      </c>
      <c r="C25" s="20" t="s">
        <v>72</v>
      </c>
      <c r="D25" s="46">
        <v>179540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179540</v>
      </c>
      <c r="O25" s="47">
        <f t="shared" si="1"/>
        <v>147.52670501232538</v>
      </c>
      <c r="P25" s="9"/>
    </row>
    <row r="26" spans="1:16" ht="15">
      <c r="A26" s="12"/>
      <c r="B26" s="25">
        <v>337.2</v>
      </c>
      <c r="C26" s="20" t="s">
        <v>26</v>
      </c>
      <c r="D26" s="46">
        <v>3748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3748</v>
      </c>
      <c r="O26" s="47">
        <f t="shared" si="1"/>
        <v>3.0797041906327034</v>
      </c>
      <c r="P26" s="9"/>
    </row>
    <row r="27" spans="1:16" ht="15">
      <c r="A27" s="12"/>
      <c r="B27" s="25">
        <v>338</v>
      </c>
      <c r="C27" s="20" t="s">
        <v>27</v>
      </c>
      <c r="D27" s="46">
        <v>7885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7885</v>
      </c>
      <c r="O27" s="47">
        <f t="shared" si="1"/>
        <v>6.479046836483155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SUM(D29:D32)</f>
        <v>107109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107109</v>
      </c>
      <c r="O28" s="45">
        <f t="shared" si="1"/>
        <v>88.01068200493016</v>
      </c>
      <c r="P28" s="10"/>
    </row>
    <row r="29" spans="1:16" ht="15">
      <c r="A29" s="12"/>
      <c r="B29" s="25">
        <v>343.5</v>
      </c>
      <c r="C29" s="20" t="s">
        <v>35</v>
      </c>
      <c r="D29" s="46">
        <v>55005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55005</v>
      </c>
      <c r="O29" s="47">
        <f t="shared" si="1"/>
        <v>45.19720624486442</v>
      </c>
      <c r="P29" s="9"/>
    </row>
    <row r="30" spans="1:16" ht="15">
      <c r="A30" s="12"/>
      <c r="B30" s="25">
        <v>344.5</v>
      </c>
      <c r="C30" s="20" t="s">
        <v>73</v>
      </c>
      <c r="D30" s="46">
        <v>11109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11109</v>
      </c>
      <c r="O30" s="47">
        <f t="shared" si="1"/>
        <v>9.128184059161873</v>
      </c>
      <c r="P30" s="9"/>
    </row>
    <row r="31" spans="1:16" ht="15">
      <c r="A31" s="12"/>
      <c r="B31" s="25">
        <v>347.5</v>
      </c>
      <c r="C31" s="20" t="s">
        <v>37</v>
      </c>
      <c r="D31" s="46">
        <v>24523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24523</v>
      </c>
      <c r="O31" s="47">
        <f t="shared" si="1"/>
        <v>20.150369761709122</v>
      </c>
      <c r="P31" s="9"/>
    </row>
    <row r="32" spans="1:16" ht="15">
      <c r="A32" s="12"/>
      <c r="B32" s="25">
        <v>349</v>
      </c>
      <c r="C32" s="20" t="s">
        <v>1</v>
      </c>
      <c r="D32" s="46">
        <v>16472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16472</v>
      </c>
      <c r="O32" s="47">
        <f t="shared" si="1"/>
        <v>13.53492193919474</v>
      </c>
      <c r="P32" s="9"/>
    </row>
    <row r="33" spans="1:16" ht="15.75">
      <c r="A33" s="29" t="s">
        <v>33</v>
      </c>
      <c r="B33" s="30"/>
      <c r="C33" s="31"/>
      <c r="D33" s="32">
        <f aca="true" t="shared" si="7" ref="D33:M33">SUM(D34:D37)</f>
        <v>36839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36839</v>
      </c>
      <c r="O33" s="45">
        <f t="shared" si="1"/>
        <v>30.270336894001645</v>
      </c>
      <c r="P33" s="10"/>
    </row>
    <row r="34" spans="1:16" ht="15">
      <c r="A34" s="13"/>
      <c r="B34" s="39">
        <v>351.1</v>
      </c>
      <c r="C34" s="21" t="s">
        <v>40</v>
      </c>
      <c r="D34" s="46">
        <v>698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698</v>
      </c>
      <c r="O34" s="47">
        <f t="shared" si="1"/>
        <v>0.5735414954806902</v>
      </c>
      <c r="P34" s="9"/>
    </row>
    <row r="35" spans="1:16" ht="15">
      <c r="A35" s="13"/>
      <c r="B35" s="39">
        <v>354</v>
      </c>
      <c r="C35" s="21" t="s">
        <v>41</v>
      </c>
      <c r="D35" s="46">
        <v>12220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12220</v>
      </c>
      <c r="O35" s="47">
        <f t="shared" si="1"/>
        <v>10.041084634346754</v>
      </c>
      <c r="P35" s="9"/>
    </row>
    <row r="36" spans="1:16" ht="15">
      <c r="A36" s="13"/>
      <c r="B36" s="39">
        <v>358.2</v>
      </c>
      <c r="C36" s="21" t="s">
        <v>100</v>
      </c>
      <c r="D36" s="46">
        <v>23818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23818</v>
      </c>
      <c r="O36" s="47">
        <f t="shared" si="1"/>
        <v>19.571076417419885</v>
      </c>
      <c r="P36" s="9"/>
    </row>
    <row r="37" spans="1:16" ht="15">
      <c r="A37" s="13"/>
      <c r="B37" s="39">
        <v>359</v>
      </c>
      <c r="C37" s="21" t="s">
        <v>42</v>
      </c>
      <c r="D37" s="46">
        <v>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</v>
      </c>
      <c r="O37" s="47">
        <f t="shared" si="1"/>
        <v>0.08463434675431389</v>
      </c>
      <c r="P37" s="9"/>
    </row>
    <row r="38" spans="1:16" ht="15.75">
      <c r="A38" s="29" t="s">
        <v>4</v>
      </c>
      <c r="B38" s="30"/>
      <c r="C38" s="31"/>
      <c r="D38" s="32">
        <f aca="true" t="shared" si="8" ref="D38:M38">SUM(D39:D42)</f>
        <v>337923</v>
      </c>
      <c r="E38" s="32">
        <f t="shared" si="8"/>
        <v>0</v>
      </c>
      <c r="F38" s="32">
        <f t="shared" si="8"/>
        <v>0</v>
      </c>
      <c r="G38" s="32">
        <f t="shared" si="8"/>
        <v>17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337940</v>
      </c>
      <c r="O38" s="45">
        <f t="shared" si="1"/>
        <v>277.68282662284304</v>
      </c>
      <c r="P38" s="10"/>
    </row>
    <row r="39" spans="1:16" ht="15">
      <c r="A39" s="12"/>
      <c r="B39" s="25">
        <v>361.1</v>
      </c>
      <c r="C39" s="20" t="s">
        <v>43</v>
      </c>
      <c r="D39" s="46">
        <v>26870</v>
      </c>
      <c r="E39" s="46">
        <v>0</v>
      </c>
      <c r="F39" s="46">
        <v>0</v>
      </c>
      <c r="G39" s="46">
        <v>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26887</v>
      </c>
      <c r="O39" s="47">
        <f t="shared" si="1"/>
        <v>22.092851273623666</v>
      </c>
      <c r="P39" s="9"/>
    </row>
    <row r="40" spans="1:16" ht="15">
      <c r="A40" s="12"/>
      <c r="B40" s="25">
        <v>364</v>
      </c>
      <c r="C40" s="20" t="s">
        <v>74</v>
      </c>
      <c r="D40" s="46">
        <v>2966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2966</v>
      </c>
      <c r="O40" s="47">
        <f t="shared" si="1"/>
        <v>2.437140509449466</v>
      </c>
      <c r="P40" s="9"/>
    </row>
    <row r="41" spans="1:16" ht="15">
      <c r="A41" s="12"/>
      <c r="B41" s="25">
        <v>366</v>
      </c>
      <c r="C41" s="20" t="s">
        <v>45</v>
      </c>
      <c r="D41" s="46">
        <v>266574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266574</v>
      </c>
      <c r="O41" s="47">
        <f t="shared" si="1"/>
        <v>219.0419063270337</v>
      </c>
      <c r="P41" s="9"/>
    </row>
    <row r="42" spans="1:16" ht="15">
      <c r="A42" s="12"/>
      <c r="B42" s="25">
        <v>369.9</v>
      </c>
      <c r="C42" s="20" t="s">
        <v>46</v>
      </c>
      <c r="D42" s="46">
        <v>41513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41513</v>
      </c>
      <c r="O42" s="47">
        <f t="shared" si="1"/>
        <v>34.11092851273624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SUM(D44:D44)</f>
        <v>0</v>
      </c>
      <c r="E43" s="32">
        <f t="shared" si="9"/>
        <v>85646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85646</v>
      </c>
      <c r="O43" s="45">
        <f t="shared" si="1"/>
        <v>70.3746918652424</v>
      </c>
      <c r="P43" s="9"/>
    </row>
    <row r="44" spans="1:16" ht="15.75" thickBot="1">
      <c r="A44" s="12"/>
      <c r="B44" s="25">
        <v>381</v>
      </c>
      <c r="C44" s="20" t="s">
        <v>93</v>
      </c>
      <c r="D44" s="46">
        <v>0</v>
      </c>
      <c r="E44" s="46">
        <v>85646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85646</v>
      </c>
      <c r="O44" s="47">
        <f t="shared" si="1"/>
        <v>70.3746918652424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10" ref="D45:M45">SUM(D5,D13,D21,D28,D33,D38,D43)</f>
        <v>5109271</v>
      </c>
      <c r="E45" s="15">
        <f t="shared" si="10"/>
        <v>85646</v>
      </c>
      <c r="F45" s="15">
        <f t="shared" si="10"/>
        <v>0</v>
      </c>
      <c r="G45" s="15">
        <f t="shared" si="10"/>
        <v>56020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5250937</v>
      </c>
      <c r="O45" s="38">
        <f t="shared" si="1"/>
        <v>4314.656532456861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101</v>
      </c>
      <c r="M47" s="48"/>
      <c r="N47" s="48"/>
      <c r="O47" s="43">
        <v>1217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3815285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3815285</v>
      </c>
      <c r="O5" s="33">
        <f aca="true" t="shared" si="1" ref="O5:O44">(N5/O$46)</f>
        <v>3179.4041666666667</v>
      </c>
      <c r="P5" s="6"/>
    </row>
    <row r="6" spans="1:16" ht="15">
      <c r="A6" s="12"/>
      <c r="B6" s="25">
        <v>311</v>
      </c>
      <c r="C6" s="20" t="s">
        <v>3</v>
      </c>
      <c r="D6" s="46">
        <v>3369775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3369775</v>
      </c>
      <c r="O6" s="47">
        <f t="shared" si="1"/>
        <v>2808.1458333333335</v>
      </c>
      <c r="P6" s="9"/>
    </row>
    <row r="7" spans="1:16" ht="15">
      <c r="A7" s="12"/>
      <c r="B7" s="25">
        <v>312.41</v>
      </c>
      <c r="C7" s="20" t="s">
        <v>11</v>
      </c>
      <c r="D7" s="46">
        <v>41576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41576</v>
      </c>
      <c r="O7" s="47">
        <f t="shared" si="1"/>
        <v>34.64666666666667</v>
      </c>
      <c r="P7" s="9"/>
    </row>
    <row r="8" spans="1:16" ht="15">
      <c r="A8" s="12"/>
      <c r="B8" s="25">
        <v>312.6</v>
      </c>
      <c r="C8" s="20" t="s">
        <v>96</v>
      </c>
      <c r="D8" s="46">
        <v>49955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49955</v>
      </c>
      <c r="O8" s="47">
        <f t="shared" si="1"/>
        <v>41.62916666666667</v>
      </c>
      <c r="P8" s="9"/>
    </row>
    <row r="9" spans="1:16" ht="15">
      <c r="A9" s="12"/>
      <c r="B9" s="25">
        <v>314.1</v>
      </c>
      <c r="C9" s="20" t="s">
        <v>90</v>
      </c>
      <c r="D9" s="46">
        <v>166300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166300</v>
      </c>
      <c r="O9" s="47">
        <f t="shared" si="1"/>
        <v>138.58333333333334</v>
      </c>
      <c r="P9" s="9"/>
    </row>
    <row r="10" spans="1:16" ht="15">
      <c r="A10" s="12"/>
      <c r="B10" s="25">
        <v>314.3</v>
      </c>
      <c r="C10" s="20" t="s">
        <v>91</v>
      </c>
      <c r="D10" s="46">
        <v>74653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74653</v>
      </c>
      <c r="O10" s="47">
        <f t="shared" si="1"/>
        <v>62.21083333333333</v>
      </c>
      <c r="P10" s="9"/>
    </row>
    <row r="11" spans="1:16" ht="15">
      <c r="A11" s="12"/>
      <c r="B11" s="25">
        <v>314.4</v>
      </c>
      <c r="C11" s="20" t="s">
        <v>92</v>
      </c>
      <c r="D11" s="46">
        <v>18917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18917</v>
      </c>
      <c r="O11" s="47">
        <f t="shared" si="1"/>
        <v>15.764166666666666</v>
      </c>
      <c r="P11" s="9"/>
    </row>
    <row r="12" spans="1:16" ht="15">
      <c r="A12" s="12"/>
      <c r="B12" s="25">
        <v>315</v>
      </c>
      <c r="C12" s="20" t="s">
        <v>66</v>
      </c>
      <c r="D12" s="46">
        <v>76886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76886</v>
      </c>
      <c r="O12" s="47">
        <f t="shared" si="1"/>
        <v>64.07166666666667</v>
      </c>
      <c r="P12" s="9"/>
    </row>
    <row r="13" spans="1:16" ht="15">
      <c r="A13" s="12"/>
      <c r="B13" s="25">
        <v>316</v>
      </c>
      <c r="C13" s="20" t="s">
        <v>67</v>
      </c>
      <c r="D13" s="46">
        <v>17223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17223</v>
      </c>
      <c r="O13" s="47">
        <f t="shared" si="1"/>
        <v>14.3525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SUM(D15:D21)</f>
        <v>360061</v>
      </c>
      <c r="E14" s="32">
        <f t="shared" si="3"/>
        <v>0</v>
      </c>
      <c r="F14" s="32">
        <f t="shared" si="3"/>
        <v>0</v>
      </c>
      <c r="G14" s="32">
        <f t="shared" si="3"/>
        <v>5030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4">SUM(D14:M14)</f>
        <v>365091</v>
      </c>
      <c r="O14" s="45">
        <f t="shared" si="1"/>
        <v>304.2425</v>
      </c>
      <c r="P14" s="10"/>
    </row>
    <row r="15" spans="1:16" ht="15">
      <c r="A15" s="12"/>
      <c r="B15" s="25">
        <v>322</v>
      </c>
      <c r="C15" s="20" t="s">
        <v>0</v>
      </c>
      <c r="D15" s="46">
        <v>146863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146863</v>
      </c>
      <c r="O15" s="47">
        <f t="shared" si="1"/>
        <v>122.38583333333334</v>
      </c>
      <c r="P15" s="9"/>
    </row>
    <row r="16" spans="1:16" ht="15">
      <c r="A16" s="12"/>
      <c r="B16" s="25">
        <v>323.1</v>
      </c>
      <c r="C16" s="20" t="s">
        <v>15</v>
      </c>
      <c r="D16" s="46">
        <v>166738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166738</v>
      </c>
      <c r="O16" s="47">
        <f t="shared" si="1"/>
        <v>138.94833333333332</v>
      </c>
      <c r="P16" s="9"/>
    </row>
    <row r="17" spans="1:16" ht="15">
      <c r="A17" s="12"/>
      <c r="B17" s="25">
        <v>323.4</v>
      </c>
      <c r="C17" s="20" t="s">
        <v>57</v>
      </c>
      <c r="D17" s="46">
        <v>6646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6646</v>
      </c>
      <c r="O17" s="47">
        <f t="shared" si="1"/>
        <v>5.538333333333333</v>
      </c>
      <c r="P17" s="9"/>
    </row>
    <row r="18" spans="1:16" ht="15">
      <c r="A18" s="12"/>
      <c r="B18" s="25">
        <v>323.7</v>
      </c>
      <c r="C18" s="20" t="s">
        <v>17</v>
      </c>
      <c r="D18" s="46">
        <v>30428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30428</v>
      </c>
      <c r="O18" s="47">
        <f t="shared" si="1"/>
        <v>25.356666666666666</v>
      </c>
      <c r="P18" s="9"/>
    </row>
    <row r="19" spans="1:16" ht="15">
      <c r="A19" s="12"/>
      <c r="B19" s="25">
        <v>324.71</v>
      </c>
      <c r="C19" s="20" t="s">
        <v>18</v>
      </c>
      <c r="D19" s="46">
        <v>0</v>
      </c>
      <c r="E19" s="46">
        <v>0</v>
      </c>
      <c r="F19" s="46">
        <v>0</v>
      </c>
      <c r="G19" s="46">
        <v>5030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5030</v>
      </c>
      <c r="O19" s="47">
        <f t="shared" si="1"/>
        <v>4.191666666666666</v>
      </c>
      <c r="P19" s="9"/>
    </row>
    <row r="20" spans="1:16" ht="15">
      <c r="A20" s="12"/>
      <c r="B20" s="25">
        <v>325.1</v>
      </c>
      <c r="C20" s="20" t="s">
        <v>19</v>
      </c>
      <c r="D20" s="46">
        <v>1633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1633</v>
      </c>
      <c r="O20" s="47">
        <f t="shared" si="1"/>
        <v>1.3608333333333333</v>
      </c>
      <c r="P20" s="9"/>
    </row>
    <row r="21" spans="1:16" ht="15">
      <c r="A21" s="12"/>
      <c r="B21" s="25">
        <v>329</v>
      </c>
      <c r="C21" s="20" t="s">
        <v>20</v>
      </c>
      <c r="D21" s="46">
        <v>7753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7753</v>
      </c>
      <c r="O21" s="47">
        <f t="shared" si="1"/>
        <v>6.460833333333333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SUM(D23:D27)</f>
        <v>132892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132892</v>
      </c>
      <c r="O22" s="45">
        <f t="shared" si="1"/>
        <v>110.74333333333334</v>
      </c>
      <c r="P22" s="10"/>
    </row>
    <row r="23" spans="1:16" ht="15">
      <c r="A23" s="12"/>
      <c r="B23" s="25">
        <v>335.12</v>
      </c>
      <c r="C23" s="20" t="s">
        <v>69</v>
      </c>
      <c r="D23" s="46">
        <v>29786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29786</v>
      </c>
      <c r="O23" s="47">
        <f t="shared" si="1"/>
        <v>24.821666666666665</v>
      </c>
      <c r="P23" s="9"/>
    </row>
    <row r="24" spans="1:16" ht="15">
      <c r="A24" s="12"/>
      <c r="B24" s="25">
        <v>335.14</v>
      </c>
      <c r="C24" s="20" t="s">
        <v>70</v>
      </c>
      <c r="D24" s="46">
        <v>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</v>
      </c>
      <c r="O24" s="47">
        <f t="shared" si="1"/>
        <v>0.15416666666666667</v>
      </c>
      <c r="P24" s="9"/>
    </row>
    <row r="25" spans="1:16" ht="15">
      <c r="A25" s="12"/>
      <c r="B25" s="25">
        <v>335.15</v>
      </c>
      <c r="C25" s="20" t="s">
        <v>71</v>
      </c>
      <c r="D25" s="46">
        <v>3328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3328</v>
      </c>
      <c r="O25" s="47">
        <f t="shared" si="1"/>
        <v>2.7733333333333334</v>
      </c>
      <c r="P25" s="9"/>
    </row>
    <row r="26" spans="1:16" ht="15">
      <c r="A26" s="12"/>
      <c r="B26" s="25">
        <v>335.18</v>
      </c>
      <c r="C26" s="20" t="s">
        <v>72</v>
      </c>
      <c r="D26" s="46">
        <v>90191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90191</v>
      </c>
      <c r="O26" s="47">
        <f t="shared" si="1"/>
        <v>75.15916666666666</v>
      </c>
      <c r="P26" s="9"/>
    </row>
    <row r="27" spans="1:16" ht="15">
      <c r="A27" s="12"/>
      <c r="B27" s="25">
        <v>338</v>
      </c>
      <c r="C27" s="20" t="s">
        <v>27</v>
      </c>
      <c r="D27" s="46">
        <v>9402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9402</v>
      </c>
      <c r="O27" s="47">
        <f t="shared" si="1"/>
        <v>7.835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SUM(D29:D32)</f>
        <v>97731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97731</v>
      </c>
      <c r="O28" s="45">
        <f t="shared" si="1"/>
        <v>81.4425</v>
      </c>
      <c r="P28" s="10"/>
    </row>
    <row r="29" spans="1:16" ht="15">
      <c r="A29" s="12"/>
      <c r="B29" s="25">
        <v>343.5</v>
      </c>
      <c r="C29" s="20" t="s">
        <v>35</v>
      </c>
      <c r="D29" s="46">
        <v>54328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54328</v>
      </c>
      <c r="O29" s="47">
        <f t="shared" si="1"/>
        <v>45.27333333333333</v>
      </c>
      <c r="P29" s="9"/>
    </row>
    <row r="30" spans="1:16" ht="15">
      <c r="A30" s="12"/>
      <c r="B30" s="25">
        <v>344.5</v>
      </c>
      <c r="C30" s="20" t="s">
        <v>73</v>
      </c>
      <c r="D30" s="46">
        <v>11274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11274</v>
      </c>
      <c r="O30" s="47">
        <f t="shared" si="1"/>
        <v>9.395</v>
      </c>
      <c r="P30" s="9"/>
    </row>
    <row r="31" spans="1:16" ht="15">
      <c r="A31" s="12"/>
      <c r="B31" s="25">
        <v>347.5</v>
      </c>
      <c r="C31" s="20" t="s">
        <v>37</v>
      </c>
      <c r="D31" s="46">
        <v>23356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23356</v>
      </c>
      <c r="O31" s="47">
        <f t="shared" si="1"/>
        <v>19.463333333333335</v>
      </c>
      <c r="P31" s="9"/>
    </row>
    <row r="32" spans="1:16" ht="15">
      <c r="A32" s="12"/>
      <c r="B32" s="25">
        <v>349</v>
      </c>
      <c r="C32" s="20" t="s">
        <v>1</v>
      </c>
      <c r="D32" s="46">
        <v>8773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8773</v>
      </c>
      <c r="O32" s="47">
        <f t="shared" si="1"/>
        <v>7.310833333333333</v>
      </c>
      <c r="P32" s="9"/>
    </row>
    <row r="33" spans="1:16" ht="15.75">
      <c r="A33" s="29" t="s">
        <v>33</v>
      </c>
      <c r="B33" s="30"/>
      <c r="C33" s="31"/>
      <c r="D33" s="32">
        <f aca="true" t="shared" si="7" ref="D33:M33">SUM(D34:D36)</f>
        <v>18235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18235</v>
      </c>
      <c r="O33" s="45">
        <f t="shared" si="1"/>
        <v>15.195833333333333</v>
      </c>
      <c r="P33" s="10"/>
    </row>
    <row r="34" spans="1:16" ht="15">
      <c r="A34" s="13"/>
      <c r="B34" s="39">
        <v>351.1</v>
      </c>
      <c r="C34" s="21" t="s">
        <v>40</v>
      </c>
      <c r="D34" s="46">
        <v>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403</v>
      </c>
      <c r="O34" s="47">
        <f t="shared" si="1"/>
        <v>0.3358333333333333</v>
      </c>
      <c r="P34" s="9"/>
    </row>
    <row r="35" spans="1:16" ht="15">
      <c r="A35" s="13"/>
      <c r="B35" s="39">
        <v>354</v>
      </c>
      <c r="C35" s="21" t="s">
        <v>41</v>
      </c>
      <c r="D35" s="46">
        <v>17741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17741</v>
      </c>
      <c r="O35" s="47">
        <f t="shared" si="1"/>
        <v>14.784166666666666</v>
      </c>
      <c r="P35" s="9"/>
    </row>
    <row r="36" spans="1:16" ht="15">
      <c r="A36" s="13"/>
      <c r="B36" s="39">
        <v>359</v>
      </c>
      <c r="C36" s="21" t="s">
        <v>42</v>
      </c>
      <c r="D36" s="46">
        <v>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91</v>
      </c>
      <c r="O36" s="47">
        <f t="shared" si="1"/>
        <v>0.07583333333333334</v>
      </c>
      <c r="P36" s="9"/>
    </row>
    <row r="37" spans="1:16" ht="15.75">
      <c r="A37" s="29" t="s">
        <v>4</v>
      </c>
      <c r="B37" s="30"/>
      <c r="C37" s="31"/>
      <c r="D37" s="32">
        <f aca="true" t="shared" si="8" ref="D37:M37">SUM(D38:D41)</f>
        <v>293816</v>
      </c>
      <c r="E37" s="32">
        <f t="shared" si="8"/>
        <v>0</v>
      </c>
      <c r="F37" s="32">
        <f t="shared" si="8"/>
        <v>0</v>
      </c>
      <c r="G37" s="32">
        <f t="shared" si="8"/>
        <v>1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293817</v>
      </c>
      <c r="O37" s="45">
        <f t="shared" si="1"/>
        <v>244.8475</v>
      </c>
      <c r="P37" s="10"/>
    </row>
    <row r="38" spans="1:16" ht="15">
      <c r="A38" s="12"/>
      <c r="B38" s="25">
        <v>361.1</v>
      </c>
      <c r="C38" s="20" t="s">
        <v>43</v>
      </c>
      <c r="D38" s="46">
        <v>12711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12712</v>
      </c>
      <c r="O38" s="47">
        <f t="shared" si="1"/>
        <v>10.593333333333334</v>
      </c>
      <c r="P38" s="9"/>
    </row>
    <row r="39" spans="1:16" ht="15">
      <c r="A39" s="12"/>
      <c r="B39" s="25">
        <v>364</v>
      </c>
      <c r="C39" s="20" t="s">
        <v>74</v>
      </c>
      <c r="D39" s="46">
        <v>5149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5149</v>
      </c>
      <c r="O39" s="47">
        <f t="shared" si="1"/>
        <v>4.2908333333333335</v>
      </c>
      <c r="P39" s="9"/>
    </row>
    <row r="40" spans="1:16" ht="15">
      <c r="A40" s="12"/>
      <c r="B40" s="25">
        <v>366</v>
      </c>
      <c r="C40" s="20" t="s">
        <v>45</v>
      </c>
      <c r="D40" s="46">
        <v>263436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263436</v>
      </c>
      <c r="O40" s="47">
        <f t="shared" si="1"/>
        <v>219.53</v>
      </c>
      <c r="P40" s="9"/>
    </row>
    <row r="41" spans="1:16" ht="15">
      <c r="A41" s="12"/>
      <c r="B41" s="25">
        <v>369.9</v>
      </c>
      <c r="C41" s="20" t="s">
        <v>46</v>
      </c>
      <c r="D41" s="46">
        <v>12520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12520</v>
      </c>
      <c r="O41" s="47">
        <f t="shared" si="1"/>
        <v>10.433333333333334</v>
      </c>
      <c r="P41" s="9"/>
    </row>
    <row r="42" spans="1:16" ht="15.75">
      <c r="A42" s="29" t="s">
        <v>34</v>
      </c>
      <c r="B42" s="30"/>
      <c r="C42" s="31"/>
      <c r="D42" s="32">
        <f aca="true" t="shared" si="9" ref="D42:M42">SUM(D43:D43)</f>
        <v>89660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89660</v>
      </c>
      <c r="O42" s="45">
        <f t="shared" si="1"/>
        <v>74.71666666666667</v>
      </c>
      <c r="P42" s="9"/>
    </row>
    <row r="43" spans="1:16" ht="15.75" thickBot="1">
      <c r="A43" s="12"/>
      <c r="B43" s="25">
        <v>384</v>
      </c>
      <c r="C43" s="20" t="s">
        <v>97</v>
      </c>
      <c r="D43" s="46">
        <v>89660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89660</v>
      </c>
      <c r="O43" s="47">
        <f t="shared" si="1"/>
        <v>74.71666666666667</v>
      </c>
      <c r="P43" s="9"/>
    </row>
    <row r="44" spans="1:119" ht="16.5" thickBot="1">
      <c r="A44" s="14" t="s">
        <v>38</v>
      </c>
      <c r="B44" s="23"/>
      <c r="C44" s="22"/>
      <c r="D44" s="15">
        <f aca="true" t="shared" si="10" ref="D44:M44">SUM(D5,D14,D22,D28,D33,D37,D42)</f>
        <v>4807680</v>
      </c>
      <c r="E44" s="15">
        <f t="shared" si="10"/>
        <v>0</v>
      </c>
      <c r="F44" s="15">
        <f t="shared" si="10"/>
        <v>0</v>
      </c>
      <c r="G44" s="15">
        <f t="shared" si="10"/>
        <v>5031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4812711</v>
      </c>
      <c r="O44" s="38">
        <f t="shared" si="1"/>
        <v>4010.5925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98</v>
      </c>
      <c r="M46" s="48"/>
      <c r="N46" s="48"/>
      <c r="O46" s="43">
        <v>1200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3492033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3492033</v>
      </c>
      <c r="O5" s="33">
        <f aca="true" t="shared" si="1" ref="O5:O43">(N5/O$45)</f>
        <v>3007.7803617571058</v>
      </c>
      <c r="P5" s="6"/>
    </row>
    <row r="6" spans="1:16" ht="15">
      <c r="A6" s="12"/>
      <c r="B6" s="25">
        <v>311</v>
      </c>
      <c r="C6" s="20" t="s">
        <v>3</v>
      </c>
      <c r="D6" s="46">
        <v>3263256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3263256</v>
      </c>
      <c r="O6" s="47">
        <f t="shared" si="1"/>
        <v>2810.7286821705425</v>
      </c>
      <c r="P6" s="9"/>
    </row>
    <row r="7" spans="1:16" ht="15">
      <c r="A7" s="12"/>
      <c r="B7" s="25">
        <v>312.41</v>
      </c>
      <c r="C7" s="20" t="s">
        <v>11</v>
      </c>
      <c r="D7" s="46">
        <v>39695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39695</v>
      </c>
      <c r="O7" s="47">
        <f t="shared" si="1"/>
        <v>34.19035314384151</v>
      </c>
      <c r="P7" s="9"/>
    </row>
    <row r="8" spans="1:16" ht="15">
      <c r="A8" s="12"/>
      <c r="B8" s="25">
        <v>314.1</v>
      </c>
      <c r="C8" s="20" t="s">
        <v>90</v>
      </c>
      <c r="D8" s="46">
        <v>60436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60436</v>
      </c>
      <c r="O8" s="47">
        <f t="shared" si="1"/>
        <v>52.05512489233419</v>
      </c>
      <c r="P8" s="9"/>
    </row>
    <row r="9" spans="1:16" ht="15">
      <c r="A9" s="12"/>
      <c r="B9" s="25">
        <v>314.3</v>
      </c>
      <c r="C9" s="20" t="s">
        <v>91</v>
      </c>
      <c r="D9" s="46">
        <v>22410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22410</v>
      </c>
      <c r="O9" s="47">
        <f t="shared" si="1"/>
        <v>19.302325581395348</v>
      </c>
      <c r="P9" s="9"/>
    </row>
    <row r="10" spans="1:16" ht="15">
      <c r="A10" s="12"/>
      <c r="B10" s="25">
        <v>314.4</v>
      </c>
      <c r="C10" s="20" t="s">
        <v>92</v>
      </c>
      <c r="D10" s="46">
        <v>11037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11037</v>
      </c>
      <c r="O10" s="47">
        <f t="shared" si="1"/>
        <v>9.506459948320414</v>
      </c>
      <c r="P10" s="9"/>
    </row>
    <row r="11" spans="1:16" ht="15">
      <c r="A11" s="12"/>
      <c r="B11" s="25">
        <v>315</v>
      </c>
      <c r="C11" s="20" t="s">
        <v>66</v>
      </c>
      <c r="D11" s="46">
        <v>79571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79571</v>
      </c>
      <c r="O11" s="47">
        <f t="shared" si="1"/>
        <v>68.53660637381567</v>
      </c>
      <c r="P11" s="9"/>
    </row>
    <row r="12" spans="1:16" ht="15">
      <c r="A12" s="12"/>
      <c r="B12" s="25">
        <v>316</v>
      </c>
      <c r="C12" s="20" t="s">
        <v>67</v>
      </c>
      <c r="D12" s="46">
        <v>15628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15628</v>
      </c>
      <c r="O12" s="47">
        <f t="shared" si="1"/>
        <v>13.460809646856159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SUM(D14:D19)</f>
        <v>351520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3">SUM(D13:M13)</f>
        <v>351520</v>
      </c>
      <c r="O13" s="45">
        <f t="shared" si="1"/>
        <v>302.77347114556414</v>
      </c>
      <c r="P13" s="10"/>
    </row>
    <row r="14" spans="1:16" ht="15">
      <c r="A14" s="12"/>
      <c r="B14" s="25">
        <v>322</v>
      </c>
      <c r="C14" s="20" t="s">
        <v>0</v>
      </c>
      <c r="D14" s="46">
        <v>130550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130550</v>
      </c>
      <c r="O14" s="47">
        <f t="shared" si="1"/>
        <v>112.44616709732989</v>
      </c>
      <c r="P14" s="9"/>
    </row>
    <row r="15" spans="1:16" ht="15">
      <c r="A15" s="12"/>
      <c r="B15" s="25">
        <v>323.1</v>
      </c>
      <c r="C15" s="20" t="s">
        <v>15</v>
      </c>
      <c r="D15" s="46">
        <v>168536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168536</v>
      </c>
      <c r="O15" s="47">
        <f t="shared" si="1"/>
        <v>145.16451335055987</v>
      </c>
      <c r="P15" s="9"/>
    </row>
    <row r="16" spans="1:16" ht="15">
      <c r="A16" s="12"/>
      <c r="B16" s="25">
        <v>323.4</v>
      </c>
      <c r="C16" s="20" t="s">
        <v>57</v>
      </c>
      <c r="D16" s="46">
        <v>4037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4037</v>
      </c>
      <c r="O16" s="47">
        <f t="shared" si="1"/>
        <v>3.4771748492678727</v>
      </c>
      <c r="P16" s="9"/>
    </row>
    <row r="17" spans="1:16" ht="15">
      <c r="A17" s="12"/>
      <c r="B17" s="25">
        <v>323.7</v>
      </c>
      <c r="C17" s="20" t="s">
        <v>17</v>
      </c>
      <c r="D17" s="46">
        <v>28087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28087</v>
      </c>
      <c r="O17" s="47">
        <f t="shared" si="1"/>
        <v>24.19207579672696</v>
      </c>
      <c r="P17" s="9"/>
    </row>
    <row r="18" spans="1:16" ht="15">
      <c r="A18" s="12"/>
      <c r="B18" s="25">
        <v>325.1</v>
      </c>
      <c r="C18" s="20" t="s">
        <v>19</v>
      </c>
      <c r="D18" s="46">
        <v>5315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5315</v>
      </c>
      <c r="O18" s="47">
        <f t="shared" si="1"/>
        <v>4.5779500430663225</v>
      </c>
      <c r="P18" s="9"/>
    </row>
    <row r="19" spans="1:16" ht="15">
      <c r="A19" s="12"/>
      <c r="B19" s="25">
        <v>329</v>
      </c>
      <c r="C19" s="20" t="s">
        <v>20</v>
      </c>
      <c r="D19" s="46">
        <v>14995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14995</v>
      </c>
      <c r="O19" s="47">
        <f t="shared" si="1"/>
        <v>12.915590008613265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147157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147157</v>
      </c>
      <c r="O20" s="45">
        <f t="shared" si="1"/>
        <v>126.75021533161068</v>
      </c>
      <c r="P20" s="10"/>
    </row>
    <row r="21" spans="1:16" ht="15">
      <c r="A21" s="12"/>
      <c r="B21" s="25">
        <v>335.12</v>
      </c>
      <c r="C21" s="20" t="s">
        <v>69</v>
      </c>
      <c r="D21" s="46">
        <v>28812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28812</v>
      </c>
      <c r="O21" s="47">
        <f t="shared" si="1"/>
        <v>24.816537467700257</v>
      </c>
      <c r="P21" s="9"/>
    </row>
    <row r="22" spans="1:16" ht="15">
      <c r="A22" s="12"/>
      <c r="B22" s="25">
        <v>335.14</v>
      </c>
      <c r="C22" s="20" t="s">
        <v>70</v>
      </c>
      <c r="D22" s="46">
        <v>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</v>
      </c>
      <c r="O22" s="47">
        <f t="shared" si="1"/>
        <v>0.09302325581395349</v>
      </c>
      <c r="P22" s="9"/>
    </row>
    <row r="23" spans="1:16" ht="15">
      <c r="A23" s="12"/>
      <c r="B23" s="25">
        <v>335.15</v>
      </c>
      <c r="C23" s="20" t="s">
        <v>71</v>
      </c>
      <c r="D23" s="46">
        <v>3964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3964</v>
      </c>
      <c r="O23" s="47">
        <f t="shared" si="1"/>
        <v>3.414298018949182</v>
      </c>
      <c r="P23" s="9"/>
    </row>
    <row r="24" spans="1:16" ht="15">
      <c r="A24" s="12"/>
      <c r="B24" s="25">
        <v>335.18</v>
      </c>
      <c r="C24" s="20" t="s">
        <v>72</v>
      </c>
      <c r="D24" s="46">
        <v>91028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91028</v>
      </c>
      <c r="O24" s="47">
        <f t="shared" si="1"/>
        <v>78.40482342807924</v>
      </c>
      <c r="P24" s="9"/>
    </row>
    <row r="25" spans="1:16" ht="15">
      <c r="A25" s="12"/>
      <c r="B25" s="25">
        <v>337.2</v>
      </c>
      <c r="C25" s="20" t="s">
        <v>26</v>
      </c>
      <c r="D25" s="46">
        <v>15467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15467</v>
      </c>
      <c r="O25" s="47">
        <f t="shared" si="1"/>
        <v>13.32213608957795</v>
      </c>
      <c r="P25" s="9"/>
    </row>
    <row r="26" spans="1:16" ht="15">
      <c r="A26" s="12"/>
      <c r="B26" s="25">
        <v>338</v>
      </c>
      <c r="C26" s="20" t="s">
        <v>27</v>
      </c>
      <c r="D26" s="46">
        <v>7778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7778</v>
      </c>
      <c r="O26" s="47">
        <f t="shared" si="1"/>
        <v>6.699397071490095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SUM(D28:D31)</f>
        <v>109585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109585</v>
      </c>
      <c r="O27" s="45">
        <f t="shared" si="1"/>
        <v>94.38845822566753</v>
      </c>
      <c r="P27" s="10"/>
    </row>
    <row r="28" spans="1:16" ht="15">
      <c r="A28" s="12"/>
      <c r="B28" s="25">
        <v>343.5</v>
      </c>
      <c r="C28" s="20" t="s">
        <v>35</v>
      </c>
      <c r="D28" s="46">
        <v>55005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55005</v>
      </c>
      <c r="O28" s="47">
        <f t="shared" si="1"/>
        <v>47.377260981912144</v>
      </c>
      <c r="P28" s="9"/>
    </row>
    <row r="29" spans="1:16" ht="15">
      <c r="A29" s="12"/>
      <c r="B29" s="25">
        <v>344.5</v>
      </c>
      <c r="C29" s="20" t="s">
        <v>73</v>
      </c>
      <c r="D29" s="46">
        <v>11499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11499</v>
      </c>
      <c r="O29" s="47">
        <f t="shared" si="1"/>
        <v>9.904392764857882</v>
      </c>
      <c r="P29" s="9"/>
    </row>
    <row r="30" spans="1:16" ht="15">
      <c r="A30" s="12"/>
      <c r="B30" s="25">
        <v>347.5</v>
      </c>
      <c r="C30" s="20" t="s">
        <v>37</v>
      </c>
      <c r="D30" s="46">
        <v>36900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36900</v>
      </c>
      <c r="O30" s="47">
        <f t="shared" si="1"/>
        <v>31.782945736434108</v>
      </c>
      <c r="P30" s="9"/>
    </row>
    <row r="31" spans="1:16" ht="15">
      <c r="A31" s="12"/>
      <c r="B31" s="25">
        <v>349</v>
      </c>
      <c r="C31" s="20" t="s">
        <v>1</v>
      </c>
      <c r="D31" s="46">
        <v>6181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6181</v>
      </c>
      <c r="O31" s="47">
        <f t="shared" si="1"/>
        <v>5.323858742463393</v>
      </c>
      <c r="P31" s="9"/>
    </row>
    <row r="32" spans="1:16" ht="15.75">
      <c r="A32" s="29" t="s">
        <v>33</v>
      </c>
      <c r="B32" s="30"/>
      <c r="C32" s="31"/>
      <c r="D32" s="32">
        <f aca="true" t="shared" si="7" ref="D32:M32">SUM(D33:D35)</f>
        <v>15479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15479</v>
      </c>
      <c r="O32" s="45">
        <f t="shared" si="1"/>
        <v>13.332472006890612</v>
      </c>
      <c r="P32" s="10"/>
    </row>
    <row r="33" spans="1:16" ht="15">
      <c r="A33" s="13"/>
      <c r="B33" s="39">
        <v>351.1</v>
      </c>
      <c r="C33" s="21" t="s">
        <v>40</v>
      </c>
      <c r="D33" s="46">
        <v>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496</v>
      </c>
      <c r="O33" s="47">
        <f t="shared" si="1"/>
        <v>0.4272179155900086</v>
      </c>
      <c r="P33" s="9"/>
    </row>
    <row r="34" spans="1:16" ht="15">
      <c r="A34" s="13"/>
      <c r="B34" s="39">
        <v>354</v>
      </c>
      <c r="C34" s="21" t="s">
        <v>41</v>
      </c>
      <c r="D34" s="46">
        <v>14880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14880</v>
      </c>
      <c r="O34" s="47">
        <f t="shared" si="1"/>
        <v>12.81653746770026</v>
      </c>
      <c r="P34" s="9"/>
    </row>
    <row r="35" spans="1:16" ht="15">
      <c r="A35" s="13"/>
      <c r="B35" s="39">
        <v>359</v>
      </c>
      <c r="C35" s="21" t="s">
        <v>42</v>
      </c>
      <c r="D35" s="46">
        <v>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</v>
      </c>
      <c r="O35" s="47">
        <f t="shared" si="1"/>
        <v>0.08871662360034453</v>
      </c>
      <c r="P35" s="9"/>
    </row>
    <row r="36" spans="1:16" ht="15.75">
      <c r="A36" s="29" t="s">
        <v>4</v>
      </c>
      <c r="B36" s="30"/>
      <c r="C36" s="31"/>
      <c r="D36" s="32">
        <f aca="true" t="shared" si="8" ref="D36:M36">SUM(D37:D40)</f>
        <v>80435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80435</v>
      </c>
      <c r="O36" s="45">
        <f t="shared" si="1"/>
        <v>69.2807924203273</v>
      </c>
      <c r="P36" s="10"/>
    </row>
    <row r="37" spans="1:16" ht="15">
      <c r="A37" s="12"/>
      <c r="B37" s="25">
        <v>361.1</v>
      </c>
      <c r="C37" s="20" t="s">
        <v>43</v>
      </c>
      <c r="D37" s="46">
        <v>14561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14561</v>
      </c>
      <c r="O37" s="47">
        <f t="shared" si="1"/>
        <v>12.541774332472007</v>
      </c>
      <c r="P37" s="9"/>
    </row>
    <row r="38" spans="1:16" ht="15">
      <c r="A38" s="12"/>
      <c r="B38" s="25">
        <v>364</v>
      </c>
      <c r="C38" s="20" t="s">
        <v>74</v>
      </c>
      <c r="D38" s="46">
        <v>2935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2935</v>
      </c>
      <c r="O38" s="47">
        <f t="shared" si="1"/>
        <v>2.5279931093884582</v>
      </c>
      <c r="P38" s="9"/>
    </row>
    <row r="39" spans="1:16" ht="15">
      <c r="A39" s="12"/>
      <c r="B39" s="25">
        <v>366</v>
      </c>
      <c r="C39" s="20" t="s">
        <v>45</v>
      </c>
      <c r="D39" s="46">
        <v>41187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41187</v>
      </c>
      <c r="O39" s="47">
        <f t="shared" si="1"/>
        <v>35.47545219638243</v>
      </c>
      <c r="P39" s="9"/>
    </row>
    <row r="40" spans="1:16" ht="15">
      <c r="A40" s="12"/>
      <c r="B40" s="25">
        <v>369.9</v>
      </c>
      <c r="C40" s="20" t="s">
        <v>46</v>
      </c>
      <c r="D40" s="46">
        <v>21752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21752</v>
      </c>
      <c r="O40" s="47">
        <f t="shared" si="1"/>
        <v>18.73557278208441</v>
      </c>
      <c r="P40" s="9"/>
    </row>
    <row r="41" spans="1:16" ht="15.75">
      <c r="A41" s="29" t="s">
        <v>34</v>
      </c>
      <c r="B41" s="30"/>
      <c r="C41" s="31"/>
      <c r="D41" s="32">
        <f aca="true" t="shared" si="9" ref="D41:M41">SUM(D42:D42)</f>
        <v>0</v>
      </c>
      <c r="E41" s="32">
        <f t="shared" si="9"/>
        <v>90000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90000</v>
      </c>
      <c r="O41" s="45">
        <f t="shared" si="1"/>
        <v>77.51937984496124</v>
      </c>
      <c r="P41" s="9"/>
    </row>
    <row r="42" spans="1:16" ht="15.75" thickBot="1">
      <c r="A42" s="12"/>
      <c r="B42" s="25">
        <v>381</v>
      </c>
      <c r="C42" s="20" t="s">
        <v>93</v>
      </c>
      <c r="D42" s="46">
        <v>0</v>
      </c>
      <c r="E42" s="46">
        <v>90000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90000</v>
      </c>
      <c r="O42" s="47">
        <f t="shared" si="1"/>
        <v>77.51937984496124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0" ref="D43:M43">SUM(D5,D13,D20,D27,D32,D36,D41)</f>
        <v>4196209</v>
      </c>
      <c r="E43" s="15">
        <f t="shared" si="10"/>
        <v>90000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4286209</v>
      </c>
      <c r="O43" s="38">
        <f t="shared" si="1"/>
        <v>3691.8251507321274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94</v>
      </c>
      <c r="M45" s="48"/>
      <c r="N45" s="48"/>
      <c r="O45" s="43">
        <v>1161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3373959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3373959</v>
      </c>
      <c r="O5" s="33">
        <f aca="true" t="shared" si="2" ref="O5:O39">(N5/O$41)</f>
        <v>2951.845144356955</v>
      </c>
      <c r="P5" s="6"/>
    </row>
    <row r="6" spans="1:16" ht="15">
      <c r="A6" s="12"/>
      <c r="B6" s="25">
        <v>311</v>
      </c>
      <c r="C6" s="20" t="s">
        <v>3</v>
      </c>
      <c r="D6" s="46">
        <v>3235768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3235768</v>
      </c>
      <c r="O6" s="47">
        <f t="shared" si="2"/>
        <v>2830.943132108486</v>
      </c>
      <c r="P6" s="9"/>
    </row>
    <row r="7" spans="1:16" ht="15">
      <c r="A7" s="12"/>
      <c r="B7" s="25">
        <v>312.41</v>
      </c>
      <c r="C7" s="20" t="s">
        <v>11</v>
      </c>
      <c r="D7" s="46">
        <v>38793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38793</v>
      </c>
      <c r="O7" s="47">
        <f t="shared" si="2"/>
        <v>33.93963254593176</v>
      </c>
      <c r="P7" s="9"/>
    </row>
    <row r="8" spans="1:16" ht="15">
      <c r="A8" s="12"/>
      <c r="B8" s="25">
        <v>315</v>
      </c>
      <c r="C8" s="20" t="s">
        <v>66</v>
      </c>
      <c r="D8" s="46">
        <v>82400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82400</v>
      </c>
      <c r="O8" s="47">
        <f t="shared" si="2"/>
        <v>72.09098862642169</v>
      </c>
      <c r="P8" s="9"/>
    </row>
    <row r="9" spans="1:16" ht="15">
      <c r="A9" s="12"/>
      <c r="B9" s="25">
        <v>316</v>
      </c>
      <c r="C9" s="20" t="s">
        <v>67</v>
      </c>
      <c r="D9" s="46">
        <v>16998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16998</v>
      </c>
      <c r="O9" s="47">
        <f t="shared" si="2"/>
        <v>14.871391076115486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390983</v>
      </c>
      <c r="E10" s="32">
        <f t="shared" si="3"/>
        <v>0</v>
      </c>
      <c r="F10" s="32">
        <f t="shared" si="3"/>
        <v>0</v>
      </c>
      <c r="G10" s="32">
        <f t="shared" si="3"/>
        <v>4303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395286</v>
      </c>
      <c r="O10" s="45">
        <f t="shared" si="2"/>
        <v>345.8320209973753</v>
      </c>
      <c r="P10" s="10"/>
    </row>
    <row r="11" spans="1:16" ht="15">
      <c r="A11" s="12"/>
      <c r="B11" s="25">
        <v>322</v>
      </c>
      <c r="C11" s="20" t="s">
        <v>0</v>
      </c>
      <c r="D11" s="46">
        <v>169835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169835</v>
      </c>
      <c r="O11" s="47">
        <f t="shared" si="2"/>
        <v>148.5870516185477</v>
      </c>
      <c r="P11" s="9"/>
    </row>
    <row r="12" spans="1:16" ht="15">
      <c r="A12" s="12"/>
      <c r="B12" s="25">
        <v>323.1</v>
      </c>
      <c r="C12" s="20" t="s">
        <v>15</v>
      </c>
      <c r="D12" s="46">
        <v>175263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175263</v>
      </c>
      <c r="O12" s="47">
        <f t="shared" si="2"/>
        <v>153.33595800524935</v>
      </c>
      <c r="P12" s="9"/>
    </row>
    <row r="13" spans="1:16" ht="15">
      <c r="A13" s="12"/>
      <c r="B13" s="25">
        <v>323.4</v>
      </c>
      <c r="C13" s="20" t="s">
        <v>57</v>
      </c>
      <c r="D13" s="46">
        <v>5738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5738</v>
      </c>
      <c r="O13" s="47">
        <f t="shared" si="2"/>
        <v>5.020122484689414</v>
      </c>
      <c r="P13" s="9"/>
    </row>
    <row r="14" spans="1:16" ht="15">
      <c r="A14" s="12"/>
      <c r="B14" s="25">
        <v>323.7</v>
      </c>
      <c r="C14" s="20" t="s">
        <v>17</v>
      </c>
      <c r="D14" s="46">
        <v>26556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26556</v>
      </c>
      <c r="O14" s="47">
        <f t="shared" si="2"/>
        <v>23.233595800524935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4303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4303</v>
      </c>
      <c r="O15" s="47">
        <f t="shared" si="2"/>
        <v>3.7646544181977255</v>
      </c>
      <c r="P15" s="9"/>
    </row>
    <row r="16" spans="1:16" ht="15">
      <c r="A16" s="12"/>
      <c r="B16" s="25">
        <v>325.1</v>
      </c>
      <c r="C16" s="20" t="s">
        <v>19</v>
      </c>
      <c r="D16" s="46">
        <v>7291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7291</v>
      </c>
      <c r="O16" s="47">
        <f t="shared" si="2"/>
        <v>6.378827646544182</v>
      </c>
      <c r="P16" s="9"/>
    </row>
    <row r="17" spans="1:16" ht="15">
      <c r="A17" s="12"/>
      <c r="B17" s="25">
        <v>329</v>
      </c>
      <c r="C17" s="20" t="s">
        <v>20</v>
      </c>
      <c r="D17" s="46">
        <v>6300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6300</v>
      </c>
      <c r="O17" s="47">
        <f t="shared" si="2"/>
        <v>5.511811023622047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SUM(D19:D24)</f>
        <v>147490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147490</v>
      </c>
      <c r="O18" s="45">
        <f t="shared" si="2"/>
        <v>129.0376202974628</v>
      </c>
      <c r="P18" s="10"/>
    </row>
    <row r="19" spans="1:16" ht="15">
      <c r="A19" s="12"/>
      <c r="B19" s="25">
        <v>335.12</v>
      </c>
      <c r="C19" s="20" t="s">
        <v>69</v>
      </c>
      <c r="D19" s="46">
        <v>26066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26066</v>
      </c>
      <c r="O19" s="47">
        <f t="shared" si="2"/>
        <v>22.804899387576555</v>
      </c>
      <c r="P19" s="9"/>
    </row>
    <row r="20" spans="1:16" ht="15">
      <c r="A20" s="12"/>
      <c r="B20" s="25">
        <v>335.14</v>
      </c>
      <c r="C20" s="20" t="s">
        <v>70</v>
      </c>
      <c r="D20" s="46">
        <v>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</v>
      </c>
      <c r="O20" s="47">
        <f t="shared" si="2"/>
        <v>0.27121609798775154</v>
      </c>
      <c r="P20" s="9"/>
    </row>
    <row r="21" spans="1:16" ht="15">
      <c r="A21" s="12"/>
      <c r="B21" s="25">
        <v>335.15</v>
      </c>
      <c r="C21" s="20" t="s">
        <v>71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3.468066491688539</v>
      </c>
      <c r="P21" s="9"/>
    </row>
    <row r="22" spans="1:16" ht="15">
      <c r="A22" s="12"/>
      <c r="B22" s="25">
        <v>335.18</v>
      </c>
      <c r="C22" s="20" t="s">
        <v>72</v>
      </c>
      <c r="D22" s="46">
        <v>89177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89177</v>
      </c>
      <c r="O22" s="47">
        <f t="shared" si="2"/>
        <v>78.02012248468941</v>
      </c>
      <c r="P22" s="9"/>
    </row>
    <row r="23" spans="1:16" ht="15">
      <c r="A23" s="12"/>
      <c r="B23" s="25">
        <v>337.2</v>
      </c>
      <c r="C23" s="20" t="s">
        <v>26</v>
      </c>
      <c r="D23" s="46">
        <v>20118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20118</v>
      </c>
      <c r="O23" s="47">
        <f t="shared" si="2"/>
        <v>17.601049868766403</v>
      </c>
      <c r="P23" s="9"/>
    </row>
    <row r="24" spans="1:16" ht="15">
      <c r="A24" s="12"/>
      <c r="B24" s="25">
        <v>338</v>
      </c>
      <c r="C24" s="20" t="s">
        <v>27</v>
      </c>
      <c r="D24" s="46">
        <v>7855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7855</v>
      </c>
      <c r="O24" s="47">
        <f t="shared" si="2"/>
        <v>6.8722659667541555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SUM(D26:D29)</f>
        <v>143667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143667</v>
      </c>
      <c r="O25" s="45">
        <f t="shared" si="2"/>
        <v>125.69291338582677</v>
      </c>
      <c r="P25" s="10"/>
    </row>
    <row r="26" spans="1:16" ht="15">
      <c r="A26" s="12"/>
      <c r="B26" s="25">
        <v>343.5</v>
      </c>
      <c r="C26" s="20" t="s">
        <v>35</v>
      </c>
      <c r="D26" s="46">
        <v>52940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52940</v>
      </c>
      <c r="O26" s="47">
        <f t="shared" si="2"/>
        <v>46.3167104111986</v>
      </c>
      <c r="P26" s="9"/>
    </row>
    <row r="27" spans="1:16" ht="15">
      <c r="A27" s="12"/>
      <c r="B27" s="25">
        <v>344.5</v>
      </c>
      <c r="C27" s="20" t="s">
        <v>73</v>
      </c>
      <c r="D27" s="46">
        <v>11220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11220</v>
      </c>
      <c r="O27" s="47">
        <f t="shared" si="2"/>
        <v>9.816272965879264</v>
      </c>
      <c r="P27" s="9"/>
    </row>
    <row r="28" spans="1:16" ht="15">
      <c r="A28" s="12"/>
      <c r="B28" s="25">
        <v>347.5</v>
      </c>
      <c r="C28" s="20" t="s">
        <v>37</v>
      </c>
      <c r="D28" s="46">
        <v>68498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68498</v>
      </c>
      <c r="O28" s="47">
        <f t="shared" si="2"/>
        <v>59.92825896762905</v>
      </c>
      <c r="P28" s="9"/>
    </row>
    <row r="29" spans="1:16" ht="15">
      <c r="A29" s="12"/>
      <c r="B29" s="25">
        <v>349</v>
      </c>
      <c r="C29" s="20" t="s">
        <v>1</v>
      </c>
      <c r="D29" s="46">
        <v>11009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11009</v>
      </c>
      <c r="O29" s="47">
        <f t="shared" si="2"/>
        <v>9.63167104111986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SUM(D31:D33)</f>
        <v>25443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25443</v>
      </c>
      <c r="O30" s="45">
        <f t="shared" si="2"/>
        <v>22.25984251968504</v>
      </c>
      <c r="P30" s="10"/>
    </row>
    <row r="31" spans="1:16" ht="15">
      <c r="A31" s="13"/>
      <c r="B31" s="39">
        <v>351.1</v>
      </c>
      <c r="C31" s="21" t="s">
        <v>40</v>
      </c>
      <c r="D31" s="46">
        <v>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555</v>
      </c>
      <c r="O31" s="47">
        <f t="shared" si="2"/>
        <v>0.48556430446194226</v>
      </c>
      <c r="P31" s="9"/>
    </row>
    <row r="32" spans="1:16" ht="15">
      <c r="A32" s="13"/>
      <c r="B32" s="39">
        <v>354</v>
      </c>
      <c r="C32" s="21" t="s">
        <v>41</v>
      </c>
      <c r="D32" s="46">
        <v>24810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24810</v>
      </c>
      <c r="O32" s="47">
        <f t="shared" si="2"/>
        <v>21.706036745406823</v>
      </c>
      <c r="P32" s="9"/>
    </row>
    <row r="33" spans="1:16" ht="15">
      <c r="A33" s="13"/>
      <c r="B33" s="39">
        <v>359</v>
      </c>
      <c r="C33" s="21" t="s">
        <v>42</v>
      </c>
      <c r="D33" s="46">
        <v>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78</v>
      </c>
      <c r="O33" s="47">
        <f t="shared" si="2"/>
        <v>0.06824146981627296</v>
      </c>
      <c r="P33" s="9"/>
    </row>
    <row r="34" spans="1:16" ht="15.75">
      <c r="A34" s="29" t="s">
        <v>4</v>
      </c>
      <c r="B34" s="30"/>
      <c r="C34" s="31"/>
      <c r="D34" s="32">
        <f aca="true" t="shared" si="7" ref="D34:M34">SUM(D35:D38)</f>
        <v>242129</v>
      </c>
      <c r="E34" s="32">
        <f t="shared" si="7"/>
        <v>0</v>
      </c>
      <c r="F34" s="32">
        <f t="shared" si="7"/>
        <v>0</v>
      </c>
      <c r="G34" s="32">
        <f t="shared" si="7"/>
        <v>3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242132</v>
      </c>
      <c r="O34" s="45">
        <f t="shared" si="2"/>
        <v>211.8390201224847</v>
      </c>
      <c r="P34" s="10"/>
    </row>
    <row r="35" spans="1:16" ht="15">
      <c r="A35" s="12"/>
      <c r="B35" s="25">
        <v>361.1</v>
      </c>
      <c r="C35" s="20" t="s">
        <v>43</v>
      </c>
      <c r="D35" s="46">
        <v>14982</v>
      </c>
      <c r="E35" s="46">
        <v>0</v>
      </c>
      <c r="F35" s="46">
        <v>0</v>
      </c>
      <c r="G35" s="46">
        <v>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14985</v>
      </c>
      <c r="O35" s="47">
        <f t="shared" si="2"/>
        <v>13.11023622047244</v>
      </c>
      <c r="P35" s="9"/>
    </row>
    <row r="36" spans="1:16" ht="15">
      <c r="A36" s="12"/>
      <c r="B36" s="25">
        <v>364</v>
      </c>
      <c r="C36" s="20" t="s">
        <v>74</v>
      </c>
      <c r="D36" s="46">
        <v>11269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11269</v>
      </c>
      <c r="O36" s="47">
        <f t="shared" si="2"/>
        <v>9.859142607174103</v>
      </c>
      <c r="P36" s="9"/>
    </row>
    <row r="37" spans="1:16" ht="15">
      <c r="A37" s="12"/>
      <c r="B37" s="25">
        <v>366</v>
      </c>
      <c r="C37" s="20" t="s">
        <v>45</v>
      </c>
      <c r="D37" s="46">
        <v>190545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190545</v>
      </c>
      <c r="O37" s="47">
        <f t="shared" si="2"/>
        <v>166.70603674540683</v>
      </c>
      <c r="P37" s="9"/>
    </row>
    <row r="38" spans="1:16" ht="15.75" thickBot="1">
      <c r="A38" s="12"/>
      <c r="B38" s="25">
        <v>369.9</v>
      </c>
      <c r="C38" s="20" t="s">
        <v>46</v>
      </c>
      <c r="D38" s="46">
        <v>25333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25333</v>
      </c>
      <c r="O38" s="47">
        <f t="shared" si="2"/>
        <v>22.16360454943132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4323671</v>
      </c>
      <c r="E39" s="15">
        <f aca="true" t="shared" si="8" ref="E39:M39">SUM(E5,E10,E18,E25,E30,E34)</f>
        <v>0</v>
      </c>
      <c r="F39" s="15">
        <f t="shared" si="8"/>
        <v>0</v>
      </c>
      <c r="G39" s="15">
        <f t="shared" si="8"/>
        <v>4306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4327977</v>
      </c>
      <c r="O39" s="38">
        <f t="shared" si="2"/>
        <v>3786.50656167979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88</v>
      </c>
      <c r="M41" s="48"/>
      <c r="N41" s="48"/>
      <c r="O41" s="43">
        <v>1143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3213810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3213810</v>
      </c>
      <c r="O5" s="33">
        <f aca="true" t="shared" si="2" ref="O5:O39">(N5/O$41)</f>
        <v>2801.9267654751525</v>
      </c>
      <c r="P5" s="6"/>
    </row>
    <row r="6" spans="1:16" ht="15">
      <c r="A6" s="12"/>
      <c r="B6" s="25">
        <v>311</v>
      </c>
      <c r="C6" s="20" t="s">
        <v>3</v>
      </c>
      <c r="D6" s="46">
        <v>3077398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3077398</v>
      </c>
      <c r="O6" s="47">
        <f t="shared" si="2"/>
        <v>2682.9973844812553</v>
      </c>
      <c r="P6" s="9"/>
    </row>
    <row r="7" spans="1:16" ht="15">
      <c r="A7" s="12"/>
      <c r="B7" s="25">
        <v>312.41</v>
      </c>
      <c r="C7" s="20" t="s">
        <v>11</v>
      </c>
      <c r="D7" s="46">
        <v>36541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36541</v>
      </c>
      <c r="O7" s="47">
        <f t="shared" si="2"/>
        <v>31.85789014821273</v>
      </c>
      <c r="P7" s="9"/>
    </row>
    <row r="8" spans="1:16" ht="15">
      <c r="A8" s="12"/>
      <c r="B8" s="25">
        <v>315</v>
      </c>
      <c r="C8" s="20" t="s">
        <v>66</v>
      </c>
      <c r="D8" s="46">
        <v>83745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83745</v>
      </c>
      <c r="O8" s="47">
        <f t="shared" si="2"/>
        <v>73.01220575414123</v>
      </c>
      <c r="P8" s="9"/>
    </row>
    <row r="9" spans="1:16" ht="15">
      <c r="A9" s="12"/>
      <c r="B9" s="25">
        <v>316</v>
      </c>
      <c r="C9" s="20" t="s">
        <v>67</v>
      </c>
      <c r="D9" s="46">
        <v>16126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16126</v>
      </c>
      <c r="O9" s="47">
        <f t="shared" si="2"/>
        <v>14.059285091543156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314282</v>
      </c>
      <c r="E10" s="32">
        <f t="shared" si="3"/>
        <v>0</v>
      </c>
      <c r="F10" s="32">
        <f t="shared" si="3"/>
        <v>0</v>
      </c>
      <c r="G10" s="32">
        <f t="shared" si="3"/>
        <v>5210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319492</v>
      </c>
      <c r="O10" s="45">
        <f t="shared" si="2"/>
        <v>278.54577157802964</v>
      </c>
      <c r="P10" s="10"/>
    </row>
    <row r="11" spans="1:16" ht="15">
      <c r="A11" s="12"/>
      <c r="B11" s="25">
        <v>322</v>
      </c>
      <c r="C11" s="20" t="s">
        <v>0</v>
      </c>
      <c r="D11" s="46">
        <v>98981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98981</v>
      </c>
      <c r="O11" s="47">
        <f t="shared" si="2"/>
        <v>86.29555361813426</v>
      </c>
      <c r="P11" s="9"/>
    </row>
    <row r="12" spans="1:16" ht="15">
      <c r="A12" s="12"/>
      <c r="B12" s="25">
        <v>323.1</v>
      </c>
      <c r="C12" s="20" t="s">
        <v>15</v>
      </c>
      <c r="D12" s="46">
        <v>170940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170940</v>
      </c>
      <c r="O12" s="47">
        <f t="shared" si="2"/>
        <v>149.03225806451613</v>
      </c>
      <c r="P12" s="9"/>
    </row>
    <row r="13" spans="1:16" ht="15">
      <c r="A13" s="12"/>
      <c r="B13" s="25">
        <v>323.4</v>
      </c>
      <c r="C13" s="20" t="s">
        <v>57</v>
      </c>
      <c r="D13" s="46">
        <v>4513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4513</v>
      </c>
      <c r="O13" s="47">
        <f t="shared" si="2"/>
        <v>3.9346120313862247</v>
      </c>
      <c r="P13" s="9"/>
    </row>
    <row r="14" spans="1:16" ht="15">
      <c r="A14" s="12"/>
      <c r="B14" s="25">
        <v>323.7</v>
      </c>
      <c r="C14" s="20" t="s">
        <v>17</v>
      </c>
      <c r="D14" s="46">
        <v>24594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24594</v>
      </c>
      <c r="O14" s="47">
        <f t="shared" si="2"/>
        <v>21.442022667829118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5210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5210</v>
      </c>
      <c r="O15" s="47">
        <f t="shared" si="2"/>
        <v>4.542284219703575</v>
      </c>
      <c r="P15" s="9"/>
    </row>
    <row r="16" spans="1:16" ht="15">
      <c r="A16" s="12"/>
      <c r="B16" s="25">
        <v>325.1</v>
      </c>
      <c r="C16" s="20" t="s">
        <v>19</v>
      </c>
      <c r="D16" s="46">
        <v>10604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10604</v>
      </c>
      <c r="O16" s="47">
        <f t="shared" si="2"/>
        <v>9.244986922406277</v>
      </c>
      <c r="P16" s="9"/>
    </row>
    <row r="17" spans="1:16" ht="15">
      <c r="A17" s="12"/>
      <c r="B17" s="25">
        <v>329</v>
      </c>
      <c r="C17" s="20" t="s">
        <v>20</v>
      </c>
      <c r="D17" s="46">
        <v>4650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4650</v>
      </c>
      <c r="O17" s="47">
        <f t="shared" si="2"/>
        <v>4.054054054054054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SUM(D19:D24)</f>
        <v>150210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150210</v>
      </c>
      <c r="O18" s="45">
        <f t="shared" si="2"/>
        <v>130.9590235396687</v>
      </c>
      <c r="P18" s="10"/>
    </row>
    <row r="19" spans="1:16" ht="15">
      <c r="A19" s="12"/>
      <c r="B19" s="25">
        <v>335.12</v>
      </c>
      <c r="C19" s="20" t="s">
        <v>69</v>
      </c>
      <c r="D19" s="46">
        <v>28849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28849</v>
      </c>
      <c r="O19" s="47">
        <f t="shared" si="2"/>
        <v>25.151700087183958</v>
      </c>
      <c r="P19" s="9"/>
    </row>
    <row r="20" spans="1:16" ht="15">
      <c r="A20" s="12"/>
      <c r="B20" s="25">
        <v>335.14</v>
      </c>
      <c r="C20" s="20" t="s">
        <v>70</v>
      </c>
      <c r="D20" s="46">
        <v>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</v>
      </c>
      <c r="O20" s="47">
        <f t="shared" si="2"/>
        <v>0.14559721011333915</v>
      </c>
      <c r="P20" s="9"/>
    </row>
    <row r="21" spans="1:16" ht="15">
      <c r="A21" s="12"/>
      <c r="B21" s="25">
        <v>335.15</v>
      </c>
      <c r="C21" s="20" t="s">
        <v>71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3.4559721011333915</v>
      </c>
      <c r="P21" s="9"/>
    </row>
    <row r="22" spans="1:16" ht="15">
      <c r="A22" s="12"/>
      <c r="B22" s="25">
        <v>335.18</v>
      </c>
      <c r="C22" s="20" t="s">
        <v>72</v>
      </c>
      <c r="D22" s="46">
        <v>84103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84103</v>
      </c>
      <c r="O22" s="47">
        <f t="shared" si="2"/>
        <v>73.32432432432432</v>
      </c>
      <c r="P22" s="9"/>
    </row>
    <row r="23" spans="1:16" ht="15">
      <c r="A23" s="12"/>
      <c r="B23" s="25">
        <v>337.2</v>
      </c>
      <c r="C23" s="20" t="s">
        <v>26</v>
      </c>
      <c r="D23" s="46">
        <v>25068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25068</v>
      </c>
      <c r="O23" s="47">
        <f t="shared" si="2"/>
        <v>21.855274629468177</v>
      </c>
      <c r="P23" s="9"/>
    </row>
    <row r="24" spans="1:16" ht="15">
      <c r="A24" s="12"/>
      <c r="B24" s="25">
        <v>338</v>
      </c>
      <c r="C24" s="20" t="s">
        <v>27</v>
      </c>
      <c r="D24" s="46">
        <v>8059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8059</v>
      </c>
      <c r="O24" s="47">
        <f t="shared" si="2"/>
        <v>7.02615518744551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SUM(D26:D29)</f>
        <v>106287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106287</v>
      </c>
      <c r="O25" s="45">
        <f t="shared" si="2"/>
        <v>92.66521360069747</v>
      </c>
      <c r="P25" s="10"/>
    </row>
    <row r="26" spans="1:16" ht="15">
      <c r="A26" s="12"/>
      <c r="B26" s="25">
        <v>343.5</v>
      </c>
      <c r="C26" s="20" t="s">
        <v>35</v>
      </c>
      <c r="D26" s="46">
        <v>44422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44422</v>
      </c>
      <c r="O26" s="47">
        <f t="shared" si="2"/>
        <v>38.72885789014821</v>
      </c>
      <c r="P26" s="9"/>
    </row>
    <row r="27" spans="1:16" ht="15">
      <c r="A27" s="12"/>
      <c r="B27" s="25">
        <v>344.5</v>
      </c>
      <c r="C27" s="20" t="s">
        <v>73</v>
      </c>
      <c r="D27" s="46">
        <v>9252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9252</v>
      </c>
      <c r="O27" s="47">
        <f t="shared" si="2"/>
        <v>8.066259808195293</v>
      </c>
      <c r="P27" s="9"/>
    </row>
    <row r="28" spans="1:16" ht="15">
      <c r="A28" s="12"/>
      <c r="B28" s="25">
        <v>347.5</v>
      </c>
      <c r="C28" s="20" t="s">
        <v>37</v>
      </c>
      <c r="D28" s="46">
        <v>43435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43435</v>
      </c>
      <c r="O28" s="47">
        <f t="shared" si="2"/>
        <v>37.86835222319093</v>
      </c>
      <c r="P28" s="9"/>
    </row>
    <row r="29" spans="1:16" ht="15">
      <c r="A29" s="12"/>
      <c r="B29" s="25">
        <v>349</v>
      </c>
      <c r="C29" s="20" t="s">
        <v>1</v>
      </c>
      <c r="D29" s="46">
        <v>9178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9178</v>
      </c>
      <c r="O29" s="47">
        <f t="shared" si="2"/>
        <v>8.001743679163035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SUM(D31:D33)</f>
        <v>4487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4487</v>
      </c>
      <c r="O30" s="45">
        <f t="shared" si="2"/>
        <v>3.911944202266783</v>
      </c>
      <c r="P30" s="10"/>
    </row>
    <row r="31" spans="1:16" ht="15">
      <c r="A31" s="13"/>
      <c r="B31" s="39">
        <v>351.1</v>
      </c>
      <c r="C31" s="21" t="s">
        <v>40</v>
      </c>
      <c r="D31" s="46">
        <v>351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351</v>
      </c>
      <c r="O31" s="47">
        <f t="shared" si="2"/>
        <v>0.3060156931124673</v>
      </c>
      <c r="P31" s="9"/>
    </row>
    <row r="32" spans="1:16" ht="15">
      <c r="A32" s="13"/>
      <c r="B32" s="39">
        <v>354</v>
      </c>
      <c r="C32" s="21" t="s">
        <v>41</v>
      </c>
      <c r="D32" s="46">
        <v>4060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4060</v>
      </c>
      <c r="O32" s="47">
        <f t="shared" si="2"/>
        <v>3.5396687009590235</v>
      </c>
      <c r="P32" s="9"/>
    </row>
    <row r="33" spans="1:16" ht="15">
      <c r="A33" s="13"/>
      <c r="B33" s="39">
        <v>359</v>
      </c>
      <c r="C33" s="21" t="s">
        <v>42</v>
      </c>
      <c r="D33" s="46">
        <v>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76</v>
      </c>
      <c r="O33" s="47">
        <f t="shared" si="2"/>
        <v>0.06625980819529206</v>
      </c>
      <c r="P33" s="9"/>
    </row>
    <row r="34" spans="1:16" ht="15.75">
      <c r="A34" s="29" t="s">
        <v>4</v>
      </c>
      <c r="B34" s="30"/>
      <c r="C34" s="31"/>
      <c r="D34" s="32">
        <f aca="true" t="shared" si="7" ref="D34:M34">SUM(D35:D38)</f>
        <v>110456</v>
      </c>
      <c r="E34" s="32">
        <f t="shared" si="7"/>
        <v>0</v>
      </c>
      <c r="F34" s="32">
        <f t="shared" si="7"/>
        <v>0</v>
      </c>
      <c r="G34" s="32">
        <f t="shared" si="7"/>
        <v>11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110467</v>
      </c>
      <c r="O34" s="45">
        <f t="shared" si="2"/>
        <v>96.30950305143854</v>
      </c>
      <c r="P34" s="10"/>
    </row>
    <row r="35" spans="1:16" ht="15">
      <c r="A35" s="12"/>
      <c r="B35" s="25">
        <v>361.1</v>
      </c>
      <c r="C35" s="20" t="s">
        <v>43</v>
      </c>
      <c r="D35" s="46">
        <v>12549</v>
      </c>
      <c r="E35" s="46">
        <v>0</v>
      </c>
      <c r="F35" s="46">
        <v>0</v>
      </c>
      <c r="G35" s="46">
        <v>11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12560</v>
      </c>
      <c r="O35" s="47">
        <f t="shared" si="2"/>
        <v>10.95030514385353</v>
      </c>
      <c r="P35" s="9"/>
    </row>
    <row r="36" spans="1:16" ht="15">
      <c r="A36" s="12"/>
      <c r="B36" s="25">
        <v>364</v>
      </c>
      <c r="C36" s="20" t="s">
        <v>74</v>
      </c>
      <c r="D36" s="46">
        <v>3020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3020</v>
      </c>
      <c r="O36" s="47">
        <f t="shared" si="2"/>
        <v>2.632955536181343</v>
      </c>
      <c r="P36" s="9"/>
    </row>
    <row r="37" spans="1:16" ht="15">
      <c r="A37" s="12"/>
      <c r="B37" s="25">
        <v>366</v>
      </c>
      <c r="C37" s="20" t="s">
        <v>45</v>
      </c>
      <c r="D37" s="46">
        <v>76185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76185</v>
      </c>
      <c r="O37" s="47">
        <f t="shared" si="2"/>
        <v>66.42109851787271</v>
      </c>
      <c r="P37" s="9"/>
    </row>
    <row r="38" spans="1:16" ht="15.75" thickBot="1">
      <c r="A38" s="12"/>
      <c r="B38" s="25">
        <v>369.9</v>
      </c>
      <c r="C38" s="20" t="s">
        <v>46</v>
      </c>
      <c r="D38" s="46">
        <v>18702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18702</v>
      </c>
      <c r="O38" s="47">
        <f t="shared" si="2"/>
        <v>16.30514385353095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3899532</v>
      </c>
      <c r="E39" s="15">
        <f aca="true" t="shared" si="8" ref="E39:M39">SUM(E5,E10,E18,E25,E30,E34)</f>
        <v>0</v>
      </c>
      <c r="F39" s="15">
        <f t="shared" si="8"/>
        <v>0</v>
      </c>
      <c r="G39" s="15">
        <f t="shared" si="8"/>
        <v>5221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3904753</v>
      </c>
      <c r="O39" s="38">
        <f t="shared" si="2"/>
        <v>3404.3182214472536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1147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3097210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0">SUM(D5:M5)</f>
        <v>3097210</v>
      </c>
      <c r="O5" s="33">
        <f aca="true" t="shared" si="2" ref="O5:O40">(N5/O$42)</f>
        <v>2686.2185602775367</v>
      </c>
      <c r="P5" s="6"/>
    </row>
    <row r="6" spans="1:16" ht="15">
      <c r="A6" s="12"/>
      <c r="B6" s="25">
        <v>311</v>
      </c>
      <c r="C6" s="20" t="s">
        <v>3</v>
      </c>
      <c r="D6" s="46">
        <v>2961658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2961658</v>
      </c>
      <c r="O6" s="47">
        <f t="shared" si="2"/>
        <v>2568.6539462272335</v>
      </c>
      <c r="P6" s="9"/>
    </row>
    <row r="7" spans="1:16" ht="15">
      <c r="A7" s="12"/>
      <c r="B7" s="25">
        <v>312.41</v>
      </c>
      <c r="C7" s="20" t="s">
        <v>11</v>
      </c>
      <c r="D7" s="46">
        <v>35800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35800</v>
      </c>
      <c r="O7" s="47">
        <f t="shared" si="2"/>
        <v>31.049436253252384</v>
      </c>
      <c r="P7" s="9"/>
    </row>
    <row r="8" spans="1:16" ht="15">
      <c r="A8" s="12"/>
      <c r="B8" s="25">
        <v>315</v>
      </c>
      <c r="C8" s="20" t="s">
        <v>66</v>
      </c>
      <c r="D8" s="46">
        <v>89478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89478</v>
      </c>
      <c r="O8" s="47">
        <f t="shared" si="2"/>
        <v>77.60450997398092</v>
      </c>
      <c r="P8" s="9"/>
    </row>
    <row r="9" spans="1:16" ht="15">
      <c r="A9" s="12"/>
      <c r="B9" s="25">
        <v>316</v>
      </c>
      <c r="C9" s="20" t="s">
        <v>67</v>
      </c>
      <c r="D9" s="46">
        <v>10274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10274</v>
      </c>
      <c r="O9" s="47">
        <f t="shared" si="2"/>
        <v>8.910667823070252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SUM(D11:D17)</f>
        <v>281544</v>
      </c>
      <c r="E10" s="32">
        <f t="shared" si="3"/>
        <v>0</v>
      </c>
      <c r="F10" s="32">
        <f t="shared" si="3"/>
        <v>0</v>
      </c>
      <c r="G10" s="32">
        <f t="shared" si="3"/>
        <v>8019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289563</v>
      </c>
      <c r="O10" s="45">
        <f t="shared" si="2"/>
        <v>251.13876843018213</v>
      </c>
      <c r="P10" s="10"/>
    </row>
    <row r="11" spans="1:16" ht="15">
      <c r="A11" s="12"/>
      <c r="B11" s="25">
        <v>322</v>
      </c>
      <c r="C11" s="20" t="s">
        <v>0</v>
      </c>
      <c r="D11" s="46">
        <v>94678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94678</v>
      </c>
      <c r="O11" s="47">
        <f t="shared" si="2"/>
        <v>82.11448395490027</v>
      </c>
      <c r="P11" s="9"/>
    </row>
    <row r="12" spans="1:16" ht="15">
      <c r="A12" s="12"/>
      <c r="B12" s="25">
        <v>323.1</v>
      </c>
      <c r="C12" s="20" t="s">
        <v>15</v>
      </c>
      <c r="D12" s="46">
        <v>144636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144636</v>
      </c>
      <c r="O12" s="47">
        <f t="shared" si="2"/>
        <v>125.44319167389419</v>
      </c>
      <c r="P12" s="9"/>
    </row>
    <row r="13" spans="1:16" ht="15">
      <c r="A13" s="12"/>
      <c r="B13" s="25">
        <v>323.4</v>
      </c>
      <c r="C13" s="20" t="s">
        <v>57</v>
      </c>
      <c r="D13" s="46">
        <v>4311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4311</v>
      </c>
      <c r="O13" s="47">
        <f t="shared" si="2"/>
        <v>3.738941890719861</v>
      </c>
      <c r="P13" s="9"/>
    </row>
    <row r="14" spans="1:16" ht="15">
      <c r="A14" s="12"/>
      <c r="B14" s="25">
        <v>323.7</v>
      </c>
      <c r="C14" s="20" t="s">
        <v>17</v>
      </c>
      <c r="D14" s="46">
        <v>24496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24496</v>
      </c>
      <c r="O14" s="47">
        <f t="shared" si="2"/>
        <v>21.24544666088465</v>
      </c>
      <c r="P14" s="9"/>
    </row>
    <row r="15" spans="1:16" ht="15">
      <c r="A15" s="12"/>
      <c r="B15" s="25">
        <v>324.71</v>
      </c>
      <c r="C15" s="20" t="s">
        <v>18</v>
      </c>
      <c r="D15" s="46">
        <v>0</v>
      </c>
      <c r="E15" s="46">
        <v>0</v>
      </c>
      <c r="F15" s="46">
        <v>0</v>
      </c>
      <c r="G15" s="46">
        <v>8019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8019</v>
      </c>
      <c r="O15" s="47">
        <f t="shared" si="2"/>
        <v>6.954900260190807</v>
      </c>
      <c r="P15" s="9"/>
    </row>
    <row r="16" spans="1:16" ht="15">
      <c r="A16" s="12"/>
      <c r="B16" s="25">
        <v>325.1</v>
      </c>
      <c r="C16" s="20" t="s">
        <v>19</v>
      </c>
      <c r="D16" s="46">
        <v>11575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11575</v>
      </c>
      <c r="O16" s="47">
        <f t="shared" si="2"/>
        <v>10.039028620988725</v>
      </c>
      <c r="P16" s="9"/>
    </row>
    <row r="17" spans="1:16" ht="15">
      <c r="A17" s="12"/>
      <c r="B17" s="25">
        <v>329</v>
      </c>
      <c r="C17" s="20" t="s">
        <v>20</v>
      </c>
      <c r="D17" s="46">
        <v>1848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1848</v>
      </c>
      <c r="O17" s="47">
        <f t="shared" si="2"/>
        <v>1.6027753686036428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SUM(D19:D25)</f>
        <v>287518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287518</v>
      </c>
      <c r="O18" s="45">
        <f t="shared" si="2"/>
        <v>249.36513443191674</v>
      </c>
      <c r="P18" s="10"/>
    </row>
    <row r="19" spans="1:16" ht="15">
      <c r="A19" s="12"/>
      <c r="B19" s="25">
        <v>331.1</v>
      </c>
      <c r="C19" s="20" t="s">
        <v>68</v>
      </c>
      <c r="D19" s="46">
        <v>153789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153789</v>
      </c>
      <c r="O19" s="47">
        <f t="shared" si="2"/>
        <v>133.38161318300087</v>
      </c>
      <c r="P19" s="9"/>
    </row>
    <row r="20" spans="1:16" ht="15">
      <c r="A20" s="12"/>
      <c r="B20" s="25">
        <v>335.12</v>
      </c>
      <c r="C20" s="20" t="s">
        <v>69</v>
      </c>
      <c r="D20" s="46">
        <v>25870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25870</v>
      </c>
      <c r="O20" s="47">
        <f t="shared" si="2"/>
        <v>22.437120555073722</v>
      </c>
      <c r="P20" s="9"/>
    </row>
    <row r="21" spans="1:16" ht="15">
      <c r="A21" s="12"/>
      <c r="B21" s="25">
        <v>335.14</v>
      </c>
      <c r="C21" s="20" t="s">
        <v>70</v>
      </c>
      <c r="D21" s="46">
        <v>107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107</v>
      </c>
      <c r="O21" s="47">
        <f t="shared" si="2"/>
        <v>0.09280138768430182</v>
      </c>
      <c r="P21" s="9"/>
    </row>
    <row r="22" spans="1:16" ht="15">
      <c r="A22" s="12"/>
      <c r="B22" s="25">
        <v>335.15</v>
      </c>
      <c r="C22" s="20" t="s">
        <v>71</v>
      </c>
      <c r="D22" s="46">
        <v>3964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3964</v>
      </c>
      <c r="O22" s="47">
        <f t="shared" si="2"/>
        <v>3.437987857762359</v>
      </c>
      <c r="P22" s="9"/>
    </row>
    <row r="23" spans="1:16" ht="15">
      <c r="A23" s="12"/>
      <c r="B23" s="25">
        <v>335.18</v>
      </c>
      <c r="C23" s="20" t="s">
        <v>72</v>
      </c>
      <c r="D23" s="46">
        <v>78447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78447</v>
      </c>
      <c r="O23" s="47">
        <f t="shared" si="2"/>
        <v>68.03729401561145</v>
      </c>
      <c r="P23" s="9"/>
    </row>
    <row r="24" spans="1:16" ht="15">
      <c r="A24" s="12"/>
      <c r="B24" s="25">
        <v>337.2</v>
      </c>
      <c r="C24" s="20" t="s">
        <v>26</v>
      </c>
      <c r="D24" s="46">
        <v>16408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16408</v>
      </c>
      <c r="O24" s="47">
        <f t="shared" si="2"/>
        <v>14.230702515177796</v>
      </c>
      <c r="P24" s="9"/>
    </row>
    <row r="25" spans="1:16" ht="15">
      <c r="A25" s="12"/>
      <c r="B25" s="25">
        <v>338</v>
      </c>
      <c r="C25" s="20" t="s">
        <v>27</v>
      </c>
      <c r="D25" s="46">
        <v>8933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8933</v>
      </c>
      <c r="O25" s="47">
        <f t="shared" si="2"/>
        <v>7.747614917606245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SUM(D27:D30)</f>
        <v>117188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117188</v>
      </c>
      <c r="O26" s="45">
        <f t="shared" si="2"/>
        <v>101.63746747614917</v>
      </c>
      <c r="P26" s="10"/>
    </row>
    <row r="27" spans="1:16" ht="15">
      <c r="A27" s="12"/>
      <c r="B27" s="25">
        <v>343.5</v>
      </c>
      <c r="C27" s="20" t="s">
        <v>35</v>
      </c>
      <c r="D27" s="46">
        <v>44068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44068</v>
      </c>
      <c r="O27" s="47">
        <f t="shared" si="2"/>
        <v>38.22029488291414</v>
      </c>
      <c r="P27" s="9"/>
    </row>
    <row r="28" spans="1:16" ht="15">
      <c r="A28" s="12"/>
      <c r="B28" s="25">
        <v>344.5</v>
      </c>
      <c r="C28" s="20" t="s">
        <v>73</v>
      </c>
      <c r="D28" s="46">
        <v>9120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9120</v>
      </c>
      <c r="O28" s="47">
        <f t="shared" si="2"/>
        <v>7.909800520381613</v>
      </c>
      <c r="P28" s="9"/>
    </row>
    <row r="29" spans="1:16" ht="15">
      <c r="A29" s="12"/>
      <c r="B29" s="25">
        <v>347.5</v>
      </c>
      <c r="C29" s="20" t="s">
        <v>37</v>
      </c>
      <c r="D29" s="46">
        <v>53212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53212</v>
      </c>
      <c r="O29" s="47">
        <f t="shared" si="2"/>
        <v>46.15091066782307</v>
      </c>
      <c r="P29" s="9"/>
    </row>
    <row r="30" spans="1:16" ht="15">
      <c r="A30" s="12"/>
      <c r="B30" s="25">
        <v>349</v>
      </c>
      <c r="C30" s="20" t="s">
        <v>1</v>
      </c>
      <c r="D30" s="46">
        <v>10788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10788</v>
      </c>
      <c r="O30" s="47">
        <f t="shared" si="2"/>
        <v>9.356461405030355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SUM(D32:D34)</f>
        <v>5311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5311</v>
      </c>
      <c r="O31" s="45">
        <f t="shared" si="2"/>
        <v>4.606244579358196</v>
      </c>
      <c r="P31" s="10"/>
    </row>
    <row r="32" spans="1:16" ht="15">
      <c r="A32" s="13"/>
      <c r="B32" s="39">
        <v>351.1</v>
      </c>
      <c r="C32" s="21" t="s">
        <v>40</v>
      </c>
      <c r="D32" s="46">
        <v>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495</v>
      </c>
      <c r="O32" s="47">
        <f t="shared" si="2"/>
        <v>0.4293148308759757</v>
      </c>
      <c r="P32" s="9"/>
    </row>
    <row r="33" spans="1:16" ht="15">
      <c r="A33" s="13"/>
      <c r="B33" s="39">
        <v>354</v>
      </c>
      <c r="C33" s="21" t="s">
        <v>41</v>
      </c>
      <c r="D33" s="46">
        <v>4730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4730</v>
      </c>
      <c r="O33" s="47">
        <f t="shared" si="2"/>
        <v>4.102341717259323</v>
      </c>
      <c r="P33" s="9"/>
    </row>
    <row r="34" spans="1:16" ht="15">
      <c r="A34" s="13"/>
      <c r="B34" s="39">
        <v>359</v>
      </c>
      <c r="C34" s="21" t="s">
        <v>42</v>
      </c>
      <c r="D34" s="46">
        <v>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86</v>
      </c>
      <c r="O34" s="47">
        <f t="shared" si="2"/>
        <v>0.0745880312228968</v>
      </c>
      <c r="P34" s="9"/>
    </row>
    <row r="35" spans="1:16" ht="15.75">
      <c r="A35" s="29" t="s">
        <v>4</v>
      </c>
      <c r="B35" s="30"/>
      <c r="C35" s="31"/>
      <c r="D35" s="32">
        <f aca="true" t="shared" si="7" ref="D35:M35">SUM(D36:D39)</f>
        <v>135901</v>
      </c>
      <c r="E35" s="32">
        <f t="shared" si="7"/>
        <v>0</v>
      </c>
      <c r="F35" s="32">
        <f t="shared" si="7"/>
        <v>0</v>
      </c>
      <c r="G35" s="32">
        <f t="shared" si="7"/>
        <v>9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135910</v>
      </c>
      <c r="O35" s="45">
        <f t="shared" si="2"/>
        <v>117.87510841283608</v>
      </c>
      <c r="P35" s="10"/>
    </row>
    <row r="36" spans="1:16" ht="15">
      <c r="A36" s="12"/>
      <c r="B36" s="25">
        <v>361.1</v>
      </c>
      <c r="C36" s="20" t="s">
        <v>43</v>
      </c>
      <c r="D36" s="46">
        <v>16914</v>
      </c>
      <c r="E36" s="46">
        <v>0</v>
      </c>
      <c r="F36" s="46">
        <v>0</v>
      </c>
      <c r="G36" s="46">
        <v>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16923</v>
      </c>
      <c r="O36" s="47">
        <f t="shared" si="2"/>
        <v>14.67736339982654</v>
      </c>
      <c r="P36" s="9"/>
    </row>
    <row r="37" spans="1:16" ht="15">
      <c r="A37" s="12"/>
      <c r="B37" s="25">
        <v>364</v>
      </c>
      <c r="C37" s="20" t="s">
        <v>74</v>
      </c>
      <c r="D37" s="46">
        <v>2601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2601</v>
      </c>
      <c r="O37" s="47">
        <f t="shared" si="2"/>
        <v>2.2558542931483085</v>
      </c>
      <c r="P37" s="9"/>
    </row>
    <row r="38" spans="1:16" ht="15">
      <c r="A38" s="12"/>
      <c r="B38" s="25">
        <v>366</v>
      </c>
      <c r="C38" s="20" t="s">
        <v>45</v>
      </c>
      <c r="D38" s="46">
        <v>94824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94824</v>
      </c>
      <c r="O38" s="47">
        <f t="shared" si="2"/>
        <v>82.24111014744146</v>
      </c>
      <c r="P38" s="9"/>
    </row>
    <row r="39" spans="1:16" ht="15.75" thickBot="1">
      <c r="A39" s="12"/>
      <c r="B39" s="25">
        <v>369.9</v>
      </c>
      <c r="C39" s="20" t="s">
        <v>46</v>
      </c>
      <c r="D39" s="46">
        <v>21562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21562</v>
      </c>
      <c r="O39" s="47">
        <f t="shared" si="2"/>
        <v>18.700780572419774</v>
      </c>
      <c r="P39" s="9"/>
    </row>
    <row r="40" spans="1:119" ht="16.5" thickBot="1">
      <c r="A40" s="14" t="s">
        <v>38</v>
      </c>
      <c r="B40" s="23"/>
      <c r="C40" s="22"/>
      <c r="D40" s="15">
        <f>SUM(D5,D10,D18,D26,D31,D35)</f>
        <v>3924672</v>
      </c>
      <c r="E40" s="15">
        <f aca="true" t="shared" si="8" ref="E40:M40">SUM(E5,E10,E18,E26,E31,E35)</f>
        <v>0</v>
      </c>
      <c r="F40" s="15">
        <f t="shared" si="8"/>
        <v>0</v>
      </c>
      <c r="G40" s="15">
        <f t="shared" si="8"/>
        <v>8028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3932700</v>
      </c>
      <c r="O40" s="38">
        <f t="shared" si="2"/>
        <v>3410.841283607979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75</v>
      </c>
      <c r="M42" s="48"/>
      <c r="N42" s="48"/>
      <c r="O42" s="43">
        <v>1153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2022-07-07T20:23:38Z</cp:lastPrinted>
  <dcterms:created xsi:type="dcterms:W3CDTF">2000-08-31T21:26:31Z</dcterms:created>
  <dcterms:modified xsi:type="dcterms:W3CDTF">2023-03-10T16:41:43Z</dcterms:modified>
  <cp:category/>
  <cp:version/>
  <cp:contentType/>
  <cp:contentStatus/>
</cp:coreProperties>
</file>