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'2008'!$A$1:$O$87</definedName>
    <definedName name="_xlnm.Print_Area" localSheetId="12">'2009'!$A$1:$O$87</definedName>
    <definedName name="_xlnm.Print_Area" localSheetId="11">'2010'!$A$1:$O$82</definedName>
    <definedName name="_xlnm.Print_Area" localSheetId="10">'2011'!$A$1:$O$84</definedName>
    <definedName name="_xlnm.Print_Area" localSheetId="9">'2012'!$A$1:$O$79</definedName>
    <definedName name="_xlnm.Print_Area" localSheetId="8">'2013'!$A$1:$O$84</definedName>
    <definedName name="_xlnm.Print_Area" localSheetId="7">'2014'!$A$1:$O$83</definedName>
    <definedName name="_xlnm.Print_Area" localSheetId="6">'2015'!$A$1:$O$82</definedName>
    <definedName name="_xlnm.Print_Area" localSheetId="5">'2016'!$A$1:$O$82</definedName>
    <definedName name="_xlnm.Print_Area" localSheetId="4">'2017'!$A$1:$O$82</definedName>
    <definedName name="_xlnm.Print_Area" localSheetId="3">'2018'!$A$1:$O$83</definedName>
    <definedName name="_xlnm.Print_Area" localSheetId="2">'2019'!$A$1:$O$83</definedName>
    <definedName name="_xlnm.Print_Area" localSheetId="1">'2020'!$A$1:$O$85</definedName>
    <definedName name="_xlnm.Print_Area" localSheetId="0">'2021'!$A$1:$P$88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<sst xmlns="http://schemas.openxmlformats.org/spreadsheetml/2006/main" count="1340" uniqueCount="176">
  <si>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</si>
  <si>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</si>
  <si>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</si>
  <si>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</si>
  <si>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</si>
  <si>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</si>
  <si>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</si>
  <si>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</si>
  <si>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</si>
  <si>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</si>
  <si>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</si>
  <si>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</si>
  <si>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</si>
  <si>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</si>
  <si>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</si>
  <si>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</si>
  <si>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</si>
  <si>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</si>
  <si>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</si>
  <si>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</si>
  <si>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</si>
  <si>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</si>
  <si>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</si>
  <si>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</si>
  <si>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Special Assessments - Capital Improvement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</si>
  <si>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</si>
  <si>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</si>
  <si>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</si>
  <si>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</si>
  <si>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</si>
  <si>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</si>
  <si>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State Grant - Physical Environment - Stormwater Management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</si>
  <si>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</si>
  <si>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</si>
  <si>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</si>
  <si>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</si>
  <si>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</si>
  <si>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</si>
  <si>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</si>
  <si>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</si>
  <si>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</si>
  <si>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</si>
  <si>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</si>
  <si>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Economic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</si>
  <si>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</si>
  <si>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</si>
  <si>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</si>
  <si>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</si>
  <si>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</si>
  <si>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</si>
  <si>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</si>
  <si>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</si>
  <si>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</si>
  <si>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</si>
  <si>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</si>
  <si>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Public Safety - Law Enforcement Services</t>
  </si>
  <si>
    <t>Public Safety - Fire Protection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</si>
  <si>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</si>
  <si>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</si>
  <si>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</si>
  <si>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</si>
  <si>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</si>
  <si>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</si>
  <si>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</si>
  <si>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</si>
  <si>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</si>
  <si>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</si>
  <si>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</si>
  <si>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</si>
  <si>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</si>
  <si>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</si>
  <si>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</si>
  <si>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</si>
  <si>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</si>
  <si>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</si>
  <si>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</si>
  <si>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</si>
  <si>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</si>
  <si>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</si>
  <si>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</si>
  <si>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</si>
  <si>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</si>
  <si>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</si>
  <si>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</si>
  <si>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</si>
  <si>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</si>
  <si>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</si>
  <si>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</si>
  <si>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</si>
  <si>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</si>
  <si>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</si>
  <si>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</si>
  <si>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</si>
  <si>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</si>
  <si>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</si>
  <si>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</si>
  <si>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Culture / Recreation - Charter Schools</t>
  </si>
  <si>
    <t>Palm Bay Revenues Reported by Account Code and Fund Type</t>
  </si>
  <si>
    <t>Local Fiscal Year Ended September 30, 2010</t>
  </si>
  <si>
    <t>Impact Fees - Residential - Culture / Recreation</t>
  </si>
  <si>
    <t>Federal Grant - Culture / Recreation</t>
  </si>
  <si>
    <t>Forfeits - Confiscation of Deposits or Bonds Held as Performance Guarantees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</si>
  <si>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</si>
  <si>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</si>
  <si>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</si>
  <si>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Public Safety</t>
  </si>
  <si>
    <t>Impact Fees - Commercial - Transportation</t>
  </si>
  <si>
    <t>Impact Fees - Commercial - Culture / Recreation</t>
  </si>
  <si>
    <t>Other Permits, Fees, and Special Assessments</t>
  </si>
  <si>
    <t>Federal Grant - Physical Environment - Water Supply System</t>
  </si>
  <si>
    <t>General Gov't (Not Court-Related) - Other General Gov't Charges and Fees</t>
  </si>
  <si>
    <t>Proceeds - Debt Proceeds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</si>
  <si>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</si>
  <si>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</si>
  <si>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</si>
  <si>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</si>
  <si>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</si>
  <si>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</si>
  <si>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</si>
  <si>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</si>
  <si>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</si>
  <si>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</si>
  <si>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</si>
  <si>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General Government</t>
  </si>
  <si>
    <t>General Government - Internal Service Fund Fees and Charges</t>
  </si>
  <si>
    <t>General Government - Administrative Service Fees</t>
  </si>
  <si>
    <t>Transportation - Other Transportation Charges</t>
  </si>
  <si>
    <t>Confiscation of Deposits or Bonds Held as Performance Guarantees</t>
  </si>
  <si>
    <t>Sales - Disposition of Fixed Assets</t>
  </si>
  <si>
    <t>Sales - Sale of Surplus Materials and Scrap</t>
  </si>
  <si>
    <t>Other Miscellaneous Revenues - Settlements</t>
  </si>
  <si>
    <t>Proceeds - Proceeds from Refunding Bonds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</si>
  <si>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</si>
  <si>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</si>
  <si>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</si>
  <si>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</si>
  <si>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</si>
  <si>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</si>
  <si>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Transportation</t>
  </si>
  <si>
    <t>Impact Fees - Culture / Recreation</t>
  </si>
  <si>
    <t>2008 Municipal Population:</t>
  </si>
  <si>
    <t>Local Fiscal Year Ended September 30, 2014</t>
  </si>
  <si>
    <t>Local Option Taxes</t>
  </si>
  <si>
    <t>General Government - Other General Government Charges and Fees</t>
  </si>
  <si>
    <t>2014 Municipal Population:</t>
  </si>
  <si>
    <t>Local Fiscal Year Ended September 30, 2015</t>
  </si>
  <si>
    <t>State Shared Revenues - Physical Environment - Other Physical Environment</t>
  </si>
  <si>
    <t>2015 Municipal Population:</t>
  </si>
  <si>
    <t>Local Fiscal Year Ended September 30, 2016</t>
  </si>
  <si>
    <t>State Shared Revenues - Public Safety - Other Public Safety</t>
  </si>
  <si>
    <t>Proceeds of General Capital Asset Dispositions - Sales</t>
  </si>
  <si>
    <t>2016 Municipal Population:</t>
  </si>
  <si>
    <t>Local Fiscal Year Ended September 30, 2017</t>
  </si>
  <si>
    <t>2017 Municipal Population:</t>
  </si>
  <si>
    <t>Local Fiscal Year Ended September 30, 2018</t>
  </si>
  <si>
    <t>Special Assessments - Charges for Public Services</t>
  </si>
  <si>
    <t>Proprietary Non-Operating - Other Grants and Donations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</si>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</sst>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163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164</v>
      </c>
      <c r="N4" s="35" t="s">
        <v>10</v>
      </c>
      <c r="O4" s="35" t="s">
        <v>165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166</v>
      </c>
      <c r="B5" s="26"/>
      <c r="C5" s="26"/>
      <c r="D5" s="27">
        <f>SUM(D6:D12)</f>
        <v>52399854</v>
      </c>
      <c r="E5" s="27">
        <f>SUM(E6:E12)</f>
        <v>1462000</v>
      </c>
      <c r="F5" s="27">
        <f>SUM(F6:F12)</f>
        <v>3563784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57425638</v>
      </c>
      <c r="P5" s="33">
        <f>(O5/P$86)</f>
        <v>467.76881032867675</v>
      </c>
      <c r="Q5" s="6"/>
    </row>
    <row r="6" spans="1:17" ht="15">
      <c r="A6" s="12"/>
      <c r="B6" s="25">
        <v>311</v>
      </c>
      <c r="C6" s="20" t="s">
        <v>3</v>
      </c>
      <c r="D6" s="46">
        <v>35683300</v>
      </c>
      <c r="E6" s="46">
        <v>1462000</v>
      </c>
      <c r="F6" s="46">
        <v>3563784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40709084</v>
      </c>
      <c r="P6" s="47">
        <f>(O6/P$86)</f>
        <v>331.6017105852645</v>
      </c>
      <c r="Q6" s="9"/>
    </row>
    <row r="7" spans="1:17" ht="15">
      <c r="A7" s="12"/>
      <c r="B7" s="25">
        <v>312.41</v>
      </c>
      <c r="C7" s="20" t="s">
        <v>167</v>
      </c>
      <c r="D7" s="46">
        <v>3817012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3817012</v>
      </c>
      <c r="P7" s="47">
        <f>(O7/P$86)</f>
        <v>31.092021341587586</v>
      </c>
      <c r="Q7" s="9"/>
    </row>
    <row r="8" spans="1:17" ht="15">
      <c r="A8" s="12"/>
      <c r="B8" s="25">
        <v>314.1</v>
      </c>
      <c r="C8" s="20" t="s">
        <v>12</v>
      </c>
      <c r="D8" s="46">
        <v>8050677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8050677</v>
      </c>
      <c r="P8" s="47">
        <f>(O8/P$86)</f>
        <v>65.5779497413758</v>
      </c>
      <c r="Q8" s="9"/>
    </row>
    <row r="9" spans="1:17" ht="15">
      <c r="A9" s="12"/>
      <c r="B9" s="25">
        <v>314.3</v>
      </c>
      <c r="C9" s="20" t="s">
        <v>13</v>
      </c>
      <c r="D9" s="46">
        <v>1639203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1639203</v>
      </c>
      <c r="P9" s="47">
        <f>(O9/P$86)</f>
        <v>13.352364273204904</v>
      </c>
      <c r="Q9" s="9"/>
    </row>
    <row r="10" spans="1:17" ht="15">
      <c r="A10" s="12"/>
      <c r="B10" s="25">
        <v>314.4</v>
      </c>
      <c r="C10" s="20" t="s">
        <v>14</v>
      </c>
      <c r="D10" s="46">
        <v>124899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124899</v>
      </c>
      <c r="P10" s="47">
        <f>(O10/P$86)</f>
        <v>1.0173828045452695</v>
      </c>
      <c r="Q10" s="9"/>
    </row>
    <row r="11" spans="1:17" ht="15">
      <c r="A11" s="12"/>
      <c r="B11" s="25">
        <v>315.1</v>
      </c>
      <c r="C11" s="20" t="s">
        <v>168</v>
      </c>
      <c r="D11" s="46">
        <v>2559292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2559292</v>
      </c>
      <c r="P11" s="47">
        <f>(O11/P$86)</f>
        <v>20.847081822995154</v>
      </c>
      <c r="Q11" s="9"/>
    </row>
    <row r="12" spans="1:17" ht="15">
      <c r="A12" s="12"/>
      <c r="B12" s="25">
        <v>316</v>
      </c>
      <c r="C12" s="20" t="s">
        <v>117</v>
      </c>
      <c r="D12" s="46">
        <v>525471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525471</v>
      </c>
      <c r="P12" s="47">
        <f>(O12/P$86)</f>
        <v>4.280299759703499</v>
      </c>
      <c r="Q12" s="9"/>
    </row>
    <row r="13" spans="1:17" ht="15.75">
      <c r="A13" s="29" t="s">
        <v>17</v>
      </c>
      <c r="B13" s="30"/>
      <c r="C13" s="31"/>
      <c r="D13" s="32">
        <f>SUM(D14:D26)</f>
        <v>6319285</v>
      </c>
      <c r="E13" s="32">
        <f>SUM(E14:E26)</f>
        <v>18384411</v>
      </c>
      <c r="F13" s="32">
        <f>SUM(F14:F26)</f>
        <v>0</v>
      </c>
      <c r="G13" s="32">
        <f>SUM(G14:G26)</f>
        <v>0</v>
      </c>
      <c r="H13" s="32">
        <f>SUM(H14:H26)</f>
        <v>0</v>
      </c>
      <c r="I13" s="32">
        <f>SUM(I14:I26)</f>
        <v>6827613</v>
      </c>
      <c r="J13" s="32">
        <f>SUM(J14:J26)</f>
        <v>0</v>
      </c>
      <c r="K13" s="32">
        <f>SUM(K14:K26)</f>
        <v>0</v>
      </c>
      <c r="L13" s="32">
        <f>SUM(L14:L26)</f>
        <v>0</v>
      </c>
      <c r="M13" s="32">
        <f>SUM(M14:M26)</f>
        <v>0</v>
      </c>
      <c r="N13" s="32">
        <f>SUM(N14:N26)</f>
        <v>0</v>
      </c>
      <c r="O13" s="44">
        <f>SUM(D13:N13)</f>
        <v>31531309</v>
      </c>
      <c r="P13" s="45">
        <f>(O13/P$86)</f>
        <v>256.84282165112205</v>
      </c>
      <c r="Q13" s="10"/>
    </row>
    <row r="14" spans="1:17" ht="15">
      <c r="A14" s="12"/>
      <c r="B14" s="25">
        <v>322</v>
      </c>
      <c r="C14" s="20" t="s">
        <v>169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6306621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6306621</v>
      </c>
      <c r="P14" s="47">
        <f>(O14/P$86)</f>
        <v>51.37149024559117</v>
      </c>
      <c r="Q14" s="9"/>
    </row>
    <row r="15" spans="1:17" ht="15">
      <c r="A15" s="12"/>
      <c r="B15" s="25">
        <v>323.1</v>
      </c>
      <c r="C15" s="20" t="s">
        <v>18</v>
      </c>
      <c r="D15" s="46">
        <v>5682439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6">SUM(D15:N15)</f>
        <v>5682439</v>
      </c>
      <c r="P15" s="47">
        <f>(O15/P$86)</f>
        <v>46.28712580947339</v>
      </c>
      <c r="Q15" s="9"/>
    </row>
    <row r="16" spans="1:17" ht="15">
      <c r="A16" s="12"/>
      <c r="B16" s="25">
        <v>323.4</v>
      </c>
      <c r="C16" s="20" t="s">
        <v>19</v>
      </c>
      <c r="D16" s="46">
        <v>40916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40916</v>
      </c>
      <c r="P16" s="47">
        <f>(O16/P$86)</f>
        <v>0.33328717468333807</v>
      </c>
      <c r="Q16" s="9"/>
    </row>
    <row r="17" spans="1:17" ht="15">
      <c r="A17" s="12"/>
      <c r="B17" s="25">
        <v>323.7</v>
      </c>
      <c r="C17" s="20" t="s">
        <v>20</v>
      </c>
      <c r="D17" s="46">
        <v>462736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462736</v>
      </c>
      <c r="P17" s="47">
        <f>(O17/P$86)</f>
        <v>3.769282776035515</v>
      </c>
      <c r="Q17" s="9"/>
    </row>
    <row r="18" spans="1:17" ht="15">
      <c r="A18" s="12"/>
      <c r="B18" s="25">
        <v>324.11</v>
      </c>
      <c r="C18" s="20" t="s">
        <v>21</v>
      </c>
      <c r="D18" s="46">
        <v>0</v>
      </c>
      <c r="E18" s="46">
        <v>2502798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2502798</v>
      </c>
      <c r="P18" s="47">
        <f>(O18/P$86)</f>
        <v>20.386901804260173</v>
      </c>
      <c r="Q18" s="9"/>
    </row>
    <row r="19" spans="1:17" ht="15">
      <c r="A19" s="12"/>
      <c r="B19" s="25">
        <v>324.12</v>
      </c>
      <c r="C19" s="20" t="s">
        <v>105</v>
      </c>
      <c r="D19" s="46">
        <v>0</v>
      </c>
      <c r="E19" s="46">
        <v>488603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488603</v>
      </c>
      <c r="P19" s="47">
        <f>(O19/P$86)</f>
        <v>3.9799861524050013</v>
      </c>
      <c r="Q19" s="9"/>
    </row>
    <row r="20" spans="1:17" ht="15">
      <c r="A20" s="12"/>
      <c r="B20" s="25">
        <v>324.31</v>
      </c>
      <c r="C20" s="20" t="s">
        <v>23</v>
      </c>
      <c r="D20" s="46">
        <v>0</v>
      </c>
      <c r="E20" s="46">
        <v>10739561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10739561</v>
      </c>
      <c r="P20" s="47">
        <f>(O20/P$86)</f>
        <v>87.48064187675641</v>
      </c>
      <c r="Q20" s="9"/>
    </row>
    <row r="21" spans="1:17" ht="15">
      <c r="A21" s="12"/>
      <c r="B21" s="25">
        <v>324.32</v>
      </c>
      <c r="C21" s="20" t="s">
        <v>106</v>
      </c>
      <c r="D21" s="46">
        <v>0</v>
      </c>
      <c r="E21" s="46">
        <v>909694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909694</v>
      </c>
      <c r="P21" s="47">
        <f>(O21/P$86)</f>
        <v>7.410043579196025</v>
      </c>
      <c r="Q21" s="9"/>
    </row>
    <row r="22" spans="1:17" ht="15">
      <c r="A22" s="12"/>
      <c r="B22" s="25">
        <v>324.61</v>
      </c>
      <c r="C22" s="20" t="s">
        <v>99</v>
      </c>
      <c r="D22" s="46">
        <v>0</v>
      </c>
      <c r="E22" s="46">
        <v>3185246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3185246</v>
      </c>
      <c r="P22" s="47">
        <f>(O22/P$86)</f>
        <v>25.945880340487925</v>
      </c>
      <c r="Q22" s="9"/>
    </row>
    <row r="23" spans="1:17" ht="15">
      <c r="A23" s="12"/>
      <c r="B23" s="25">
        <v>324.62</v>
      </c>
      <c r="C23" s="20" t="s">
        <v>107</v>
      </c>
      <c r="D23" s="46">
        <v>0</v>
      </c>
      <c r="E23" s="46">
        <v>558509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558509</v>
      </c>
      <c r="P23" s="47">
        <f>(O23/P$86)</f>
        <v>4.549415550034619</v>
      </c>
      <c r="Q23" s="9"/>
    </row>
    <row r="24" spans="1:17" ht="15">
      <c r="A24" s="12"/>
      <c r="B24" s="25">
        <v>325.1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442631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442631</v>
      </c>
      <c r="P24" s="47">
        <f>(O24/P$86)</f>
        <v>3.6055146010670795</v>
      </c>
      <c r="Q24" s="9"/>
    </row>
    <row r="25" spans="1:17" ht="15">
      <c r="A25" s="12"/>
      <c r="B25" s="25">
        <v>325.2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78361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78361</v>
      </c>
      <c r="P25" s="47">
        <f>(O25/P$86)</f>
        <v>0.6383008186372338</v>
      </c>
      <c r="Q25" s="9"/>
    </row>
    <row r="26" spans="1:17" ht="15">
      <c r="A26" s="12"/>
      <c r="B26" s="25">
        <v>329.1</v>
      </c>
      <c r="C26" s="20" t="s">
        <v>170</v>
      </c>
      <c r="D26" s="46">
        <v>133194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133194</v>
      </c>
      <c r="P26" s="47">
        <f>(O26/P$86)</f>
        <v>1.0849509224941962</v>
      </c>
      <c r="Q26" s="9"/>
    </row>
    <row r="27" spans="1:17" ht="15.75">
      <c r="A27" s="29" t="s">
        <v>171</v>
      </c>
      <c r="B27" s="30"/>
      <c r="C27" s="31"/>
      <c r="D27" s="32">
        <f>SUM(D28:D43)</f>
        <v>14055515</v>
      </c>
      <c r="E27" s="32">
        <f>SUM(E28:E43)</f>
        <v>2056044</v>
      </c>
      <c r="F27" s="32">
        <f>SUM(F28:F43)</f>
        <v>0</v>
      </c>
      <c r="G27" s="32">
        <f>SUM(G28:G43)</f>
        <v>2205732</v>
      </c>
      <c r="H27" s="32">
        <f>SUM(H28:H43)</f>
        <v>0</v>
      </c>
      <c r="I27" s="32">
        <f>SUM(I28:I43)</f>
        <v>2981046</v>
      </c>
      <c r="J27" s="32">
        <f>SUM(J28:J43)</f>
        <v>4243</v>
      </c>
      <c r="K27" s="32">
        <f>SUM(K28:K43)</f>
        <v>0</v>
      </c>
      <c r="L27" s="32">
        <f>SUM(L28:L43)</f>
        <v>0</v>
      </c>
      <c r="M27" s="32">
        <f>SUM(M28:M43)</f>
        <v>0</v>
      </c>
      <c r="N27" s="32">
        <f>SUM(N28:N43)</f>
        <v>0</v>
      </c>
      <c r="O27" s="44">
        <f>SUM(D27:N27)</f>
        <v>21302580</v>
      </c>
      <c r="P27" s="45">
        <f>(O27/P$86)</f>
        <v>173.52323544984318</v>
      </c>
      <c r="Q27" s="10"/>
    </row>
    <row r="28" spans="1:17" ht="15">
      <c r="A28" s="12"/>
      <c r="B28" s="25">
        <v>331.2</v>
      </c>
      <c r="C28" s="20" t="s">
        <v>25</v>
      </c>
      <c r="D28" s="46">
        <v>100928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100928</v>
      </c>
      <c r="P28" s="47">
        <f>(O28/P$86)</f>
        <v>0.822123569421252</v>
      </c>
      <c r="Q28" s="9"/>
    </row>
    <row r="29" spans="1:17" ht="15">
      <c r="A29" s="12"/>
      <c r="B29" s="25">
        <v>331.49</v>
      </c>
      <c r="C29" s="20" t="s">
        <v>118</v>
      </c>
      <c r="D29" s="46">
        <v>0</v>
      </c>
      <c r="E29" s="46">
        <v>0</v>
      </c>
      <c r="F29" s="46">
        <v>0</v>
      </c>
      <c r="G29" s="46">
        <v>1707149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2" ref="O29:O39">SUM(D29:N29)</f>
        <v>1707149</v>
      </c>
      <c r="P29" s="47">
        <f>(O29/P$86)</f>
        <v>13.905828208365577</v>
      </c>
      <c r="Q29" s="9"/>
    </row>
    <row r="30" spans="1:17" ht="15">
      <c r="A30" s="12"/>
      <c r="B30" s="25">
        <v>331.5</v>
      </c>
      <c r="C30" s="20" t="s">
        <v>27</v>
      </c>
      <c r="D30" s="46">
        <v>0</v>
      </c>
      <c r="E30" s="46">
        <v>1585785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1585785</v>
      </c>
      <c r="P30" s="47">
        <f>(O30/P$86)</f>
        <v>12.917240255773224</v>
      </c>
      <c r="Q30" s="9"/>
    </row>
    <row r="31" spans="1:17" ht="15">
      <c r="A31" s="12"/>
      <c r="B31" s="25">
        <v>331.9</v>
      </c>
      <c r="C31" s="20" t="s">
        <v>28</v>
      </c>
      <c r="D31" s="46">
        <v>237711</v>
      </c>
      <c r="E31" s="46">
        <v>0</v>
      </c>
      <c r="F31" s="46">
        <v>0</v>
      </c>
      <c r="G31" s="46">
        <v>0</v>
      </c>
      <c r="H31" s="46">
        <v>0</v>
      </c>
      <c r="I31" s="46">
        <v>39192</v>
      </c>
      <c r="J31" s="46">
        <v>1055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277958</v>
      </c>
      <c r="P31" s="47">
        <f>(O31/P$86)</f>
        <v>2.264146947419867</v>
      </c>
      <c r="Q31" s="9"/>
    </row>
    <row r="32" spans="1:17" ht="15">
      <c r="A32" s="12"/>
      <c r="B32" s="25">
        <v>334.49</v>
      </c>
      <c r="C32" s="20" t="s">
        <v>32</v>
      </c>
      <c r="D32" s="46">
        <v>0</v>
      </c>
      <c r="E32" s="46">
        <v>0</v>
      </c>
      <c r="F32" s="46">
        <v>0</v>
      </c>
      <c r="G32" s="46">
        <v>474051</v>
      </c>
      <c r="H32" s="46">
        <v>0</v>
      </c>
      <c r="I32" s="46">
        <v>0</v>
      </c>
      <c r="J32" s="46">
        <v>176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474227</v>
      </c>
      <c r="P32" s="47">
        <f>(O32/P$86)</f>
        <v>3.862884372581762</v>
      </c>
      <c r="Q32" s="9"/>
    </row>
    <row r="33" spans="1:17" ht="15">
      <c r="A33" s="12"/>
      <c r="B33" s="25">
        <v>334.5</v>
      </c>
      <c r="C33" s="20" t="s">
        <v>33</v>
      </c>
      <c r="D33" s="46">
        <v>0</v>
      </c>
      <c r="E33" s="46">
        <v>465288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465288</v>
      </c>
      <c r="P33" s="47">
        <f>(O33/P$86)</f>
        <v>3.7900704598216106</v>
      </c>
      <c r="Q33" s="9"/>
    </row>
    <row r="34" spans="1:17" ht="15">
      <c r="A34" s="12"/>
      <c r="B34" s="25">
        <v>334.9</v>
      </c>
      <c r="C34" s="20" t="s">
        <v>35</v>
      </c>
      <c r="D34" s="46">
        <v>21549</v>
      </c>
      <c r="E34" s="46">
        <v>0</v>
      </c>
      <c r="F34" s="46">
        <v>0</v>
      </c>
      <c r="G34" s="46">
        <v>0</v>
      </c>
      <c r="H34" s="46">
        <v>0</v>
      </c>
      <c r="I34" s="46">
        <v>11478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33027</v>
      </c>
      <c r="P34" s="47">
        <f>(O34/P$86)</f>
        <v>0.2690261882458355</v>
      </c>
      <c r="Q34" s="9"/>
    </row>
    <row r="35" spans="1:17" ht="15">
      <c r="A35" s="12"/>
      <c r="B35" s="25">
        <v>335.125</v>
      </c>
      <c r="C35" s="20" t="s">
        <v>172</v>
      </c>
      <c r="D35" s="46">
        <v>5466964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5466964</v>
      </c>
      <c r="P35" s="47">
        <f>(O35/P$86)</f>
        <v>44.531943143404064</v>
      </c>
      <c r="Q35" s="9"/>
    </row>
    <row r="36" spans="1:17" ht="15">
      <c r="A36" s="12"/>
      <c r="B36" s="25">
        <v>335.14</v>
      </c>
      <c r="C36" s="20" t="s">
        <v>120</v>
      </c>
      <c r="D36" s="46">
        <v>2698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2698</v>
      </c>
      <c r="P36" s="47">
        <f>(O36/P$86)</f>
        <v>0.021976947827149432</v>
      </c>
      <c r="Q36" s="9"/>
    </row>
    <row r="37" spans="1:17" ht="15">
      <c r="A37" s="12"/>
      <c r="B37" s="25">
        <v>335.15</v>
      </c>
      <c r="C37" s="20" t="s">
        <v>121</v>
      </c>
      <c r="D37" s="46">
        <v>24909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24909</v>
      </c>
      <c r="P37" s="47">
        <f>(O37/P$86)</f>
        <v>0.20289984930558383</v>
      </c>
      <c r="Q37" s="9"/>
    </row>
    <row r="38" spans="1:17" ht="15">
      <c r="A38" s="12"/>
      <c r="B38" s="25">
        <v>335.18</v>
      </c>
      <c r="C38" s="20" t="s">
        <v>173</v>
      </c>
      <c r="D38" s="46">
        <v>7563292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7563292</v>
      </c>
      <c r="P38" s="47">
        <f>(O38/P$86)</f>
        <v>61.60788498350507</v>
      </c>
      <c r="Q38" s="9"/>
    </row>
    <row r="39" spans="1:17" ht="15">
      <c r="A39" s="12"/>
      <c r="B39" s="25">
        <v>335.21</v>
      </c>
      <c r="C39" s="20" t="s">
        <v>40</v>
      </c>
      <c r="D39" s="46">
        <v>32521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32521</v>
      </c>
      <c r="P39" s="47">
        <f>(O39/P$86)</f>
        <v>0.26490449232273044</v>
      </c>
      <c r="Q39" s="9"/>
    </row>
    <row r="40" spans="1:17" ht="15">
      <c r="A40" s="12"/>
      <c r="B40" s="25">
        <v>335.48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49439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49439</v>
      </c>
      <c r="P40" s="47">
        <f>(O40/P$86)</f>
        <v>0.40271249949089727</v>
      </c>
      <c r="Q40" s="9"/>
    </row>
    <row r="41" spans="1:17" ht="15">
      <c r="A41" s="12"/>
      <c r="B41" s="25">
        <v>337.2</v>
      </c>
      <c r="C41" s="20" t="s">
        <v>42</v>
      </c>
      <c r="D41" s="46">
        <v>181700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181700</v>
      </c>
      <c r="P41" s="47">
        <f>(O41/P$86)</f>
        <v>1.480063536024111</v>
      </c>
      <c r="Q41" s="9"/>
    </row>
    <row r="42" spans="1:17" ht="15">
      <c r="A42" s="12"/>
      <c r="B42" s="25">
        <v>337.5</v>
      </c>
      <c r="C42" s="20" t="s">
        <v>43</v>
      </c>
      <c r="D42" s="46">
        <v>381307</v>
      </c>
      <c r="E42" s="46">
        <v>4971</v>
      </c>
      <c r="F42" s="46">
        <v>0</v>
      </c>
      <c r="G42" s="46">
        <v>24532</v>
      </c>
      <c r="H42" s="46">
        <v>0</v>
      </c>
      <c r="I42" s="46">
        <v>85863</v>
      </c>
      <c r="J42" s="46">
        <v>3012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499685</v>
      </c>
      <c r="P42" s="47">
        <f>(O42/P$86)</f>
        <v>4.0702561805074735</v>
      </c>
      <c r="Q42" s="9"/>
    </row>
    <row r="43" spans="1:17" ht="15">
      <c r="A43" s="12"/>
      <c r="B43" s="25">
        <v>338</v>
      </c>
      <c r="C43" s="20" t="s">
        <v>45</v>
      </c>
      <c r="D43" s="46">
        <v>41936</v>
      </c>
      <c r="E43" s="46">
        <v>0</v>
      </c>
      <c r="F43" s="46">
        <v>0</v>
      </c>
      <c r="G43" s="46">
        <v>0</v>
      </c>
      <c r="H43" s="46">
        <v>0</v>
      </c>
      <c r="I43" s="46">
        <v>2795074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2837010</v>
      </c>
      <c r="P43" s="47">
        <f>(O43/P$86)</f>
        <v>23.109273815826988</v>
      </c>
      <c r="Q43" s="9"/>
    </row>
    <row r="44" spans="1:17" ht="15.75">
      <c r="A44" s="29" t="s">
        <v>50</v>
      </c>
      <c r="B44" s="30"/>
      <c r="C44" s="31"/>
      <c r="D44" s="32">
        <f>SUM(D45:D63)</f>
        <v>5599477</v>
      </c>
      <c r="E44" s="32">
        <f>SUM(E45:E63)</f>
        <v>1016561</v>
      </c>
      <c r="F44" s="32">
        <f>SUM(F45:F63)</f>
        <v>0</v>
      </c>
      <c r="G44" s="32">
        <f>SUM(G45:G63)</f>
        <v>0</v>
      </c>
      <c r="H44" s="32">
        <f>SUM(H45:H63)</f>
        <v>0</v>
      </c>
      <c r="I44" s="32">
        <f>SUM(I45:I63)</f>
        <v>52361701</v>
      </c>
      <c r="J44" s="32">
        <f>SUM(J45:J63)</f>
        <v>26673388</v>
      </c>
      <c r="K44" s="32">
        <f>SUM(K45:K63)</f>
        <v>0</v>
      </c>
      <c r="L44" s="32">
        <f>SUM(L45:L63)</f>
        <v>0</v>
      </c>
      <c r="M44" s="32">
        <f>SUM(M45:M63)</f>
        <v>0</v>
      </c>
      <c r="N44" s="32">
        <f>SUM(N45:N63)</f>
        <v>0</v>
      </c>
      <c r="O44" s="32">
        <f>SUM(D44:N44)</f>
        <v>85651127</v>
      </c>
      <c r="P44" s="45">
        <f>(O44/P$86)</f>
        <v>697.6835987455709</v>
      </c>
      <c r="Q44" s="10"/>
    </row>
    <row r="45" spans="1:17" ht="15">
      <c r="A45" s="12"/>
      <c r="B45" s="25">
        <v>341.2</v>
      </c>
      <c r="C45" s="20" t="s">
        <v>124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26673388</v>
      </c>
      <c r="K45" s="46">
        <v>0</v>
      </c>
      <c r="L45" s="46">
        <v>0</v>
      </c>
      <c r="M45" s="46">
        <v>0</v>
      </c>
      <c r="N45" s="46">
        <v>0</v>
      </c>
      <c r="O45" s="46">
        <f aca="true" t="shared" si="3" ref="O45:O63">SUM(D45:N45)</f>
        <v>26673388</v>
      </c>
      <c r="P45" s="47">
        <f>(O45/P$86)</f>
        <v>217.27192603755142</v>
      </c>
      <c r="Q45" s="9"/>
    </row>
    <row r="46" spans="1:17" ht="15">
      <c r="A46" s="12"/>
      <c r="B46" s="25">
        <v>341.3</v>
      </c>
      <c r="C46" s="20" t="s">
        <v>125</v>
      </c>
      <c r="D46" s="46">
        <v>965303</v>
      </c>
      <c r="E46" s="46">
        <v>285764</v>
      </c>
      <c r="F46" s="46">
        <v>0</v>
      </c>
      <c r="G46" s="46">
        <v>0</v>
      </c>
      <c r="H46" s="46">
        <v>0</v>
      </c>
      <c r="I46" s="46">
        <v>151776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1402843</v>
      </c>
      <c r="P46" s="47">
        <f>(O46/P$86)</f>
        <v>11.427059829756038</v>
      </c>
      <c r="Q46" s="9"/>
    </row>
    <row r="47" spans="1:17" ht="15">
      <c r="A47" s="12"/>
      <c r="B47" s="25">
        <v>341.9</v>
      </c>
      <c r="C47" s="20" t="s">
        <v>143</v>
      </c>
      <c r="D47" s="46">
        <v>1647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1647</v>
      </c>
      <c r="P47" s="47">
        <f>(O47/P$86)</f>
        <v>0.013415875860383659</v>
      </c>
      <c r="Q47" s="9"/>
    </row>
    <row r="48" spans="1:17" ht="15">
      <c r="A48" s="12"/>
      <c r="B48" s="25">
        <v>342.1</v>
      </c>
      <c r="C48" s="20" t="s">
        <v>55</v>
      </c>
      <c r="D48" s="46">
        <v>10492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10492</v>
      </c>
      <c r="P48" s="47">
        <f>(O48/P$86)</f>
        <v>0.08546409807355516</v>
      </c>
      <c r="Q48" s="9"/>
    </row>
    <row r="49" spans="1:17" ht="15">
      <c r="A49" s="12"/>
      <c r="B49" s="25">
        <v>342.5</v>
      </c>
      <c r="C49" s="20" t="s">
        <v>57</v>
      </c>
      <c r="D49" s="46">
        <v>74255</v>
      </c>
      <c r="E49" s="46">
        <v>0</v>
      </c>
      <c r="F49" s="46">
        <v>0</v>
      </c>
      <c r="G49" s="46">
        <v>0</v>
      </c>
      <c r="H49" s="46">
        <v>0</v>
      </c>
      <c r="I49" s="46">
        <v>368850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443105</v>
      </c>
      <c r="P49" s="47">
        <f>(O49/P$86)</f>
        <v>3.609375636378447</v>
      </c>
      <c r="Q49" s="9"/>
    </row>
    <row r="50" spans="1:17" ht="15">
      <c r="A50" s="12"/>
      <c r="B50" s="25">
        <v>342.9</v>
      </c>
      <c r="C50" s="20" t="s">
        <v>58</v>
      </c>
      <c r="D50" s="46">
        <v>29140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29140</v>
      </c>
      <c r="P50" s="47">
        <f>(O50/P$86)</f>
        <v>0.23736406956380077</v>
      </c>
      <c r="Q50" s="9"/>
    </row>
    <row r="51" spans="1:17" ht="15">
      <c r="A51" s="12"/>
      <c r="B51" s="25">
        <v>343.3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18269095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18269095</v>
      </c>
      <c r="P51" s="47">
        <f>(O51/P$86)</f>
        <v>148.81354620616625</v>
      </c>
      <c r="Q51" s="9"/>
    </row>
    <row r="52" spans="1:17" ht="15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11856182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11856182</v>
      </c>
      <c r="P52" s="47">
        <f>(O52/P$86)</f>
        <v>96.57623915611127</v>
      </c>
      <c r="Q52" s="9"/>
    </row>
    <row r="53" spans="1:17" ht="15">
      <c r="A53" s="12"/>
      <c r="B53" s="25">
        <v>343.5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12939080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12939080</v>
      </c>
      <c r="P53" s="47">
        <f>(O53/P$86)</f>
        <v>105.397140878915</v>
      </c>
      <c r="Q53" s="9"/>
    </row>
    <row r="54" spans="1:17" ht="15">
      <c r="A54" s="12"/>
      <c r="B54" s="25">
        <v>343.6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1385587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1385587</v>
      </c>
      <c r="P54" s="47">
        <f>(O54/P$86)</f>
        <v>11.28649859487639</v>
      </c>
      <c r="Q54" s="9"/>
    </row>
    <row r="55" spans="1:17" ht="15">
      <c r="A55" s="12"/>
      <c r="B55" s="25">
        <v>343.7</v>
      </c>
      <c r="C55" s="20" t="s">
        <v>63</v>
      </c>
      <c r="D55" s="46">
        <v>0</v>
      </c>
      <c r="E55" s="46">
        <v>98736</v>
      </c>
      <c r="F55" s="46">
        <v>0</v>
      </c>
      <c r="G55" s="46">
        <v>0</v>
      </c>
      <c r="H55" s="46">
        <v>0</v>
      </c>
      <c r="I55" s="46">
        <v>7391131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7489867</v>
      </c>
      <c r="P55" s="47">
        <f>(O55/P$86)</f>
        <v>61.0097910642284</v>
      </c>
      <c r="Q55" s="9"/>
    </row>
    <row r="56" spans="1:17" ht="15">
      <c r="A56" s="12"/>
      <c r="B56" s="25">
        <v>343.9</v>
      </c>
      <c r="C56" s="20" t="s">
        <v>64</v>
      </c>
      <c r="D56" s="46">
        <v>0</v>
      </c>
      <c r="E56" s="46">
        <v>6742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6742</v>
      </c>
      <c r="P56" s="47">
        <f>(O56/P$86)</f>
        <v>0.05491793263552315</v>
      </c>
      <c r="Q56" s="9"/>
    </row>
    <row r="57" spans="1:17" ht="15">
      <c r="A57" s="12"/>
      <c r="B57" s="25">
        <v>344.9</v>
      </c>
      <c r="C57" s="20" t="s">
        <v>126</v>
      </c>
      <c r="D57" s="46">
        <v>598919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598919</v>
      </c>
      <c r="P57" s="47">
        <f>(O57/P$86)</f>
        <v>4.878581028794852</v>
      </c>
      <c r="Q57" s="9"/>
    </row>
    <row r="58" spans="1:17" ht="15">
      <c r="A58" s="12"/>
      <c r="B58" s="25">
        <v>345.9</v>
      </c>
      <c r="C58" s="20" t="s">
        <v>66</v>
      </c>
      <c r="D58" s="46">
        <v>0</v>
      </c>
      <c r="E58" s="46">
        <v>625319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625319</v>
      </c>
      <c r="P58" s="47">
        <f>(O58/P$86)</f>
        <v>5.093626033478597</v>
      </c>
      <c r="Q58" s="9"/>
    </row>
    <row r="59" spans="1:17" ht="15">
      <c r="A59" s="12"/>
      <c r="B59" s="25">
        <v>347.2</v>
      </c>
      <c r="C59" s="20" t="s">
        <v>67</v>
      </c>
      <c r="D59" s="46">
        <v>177839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177839</v>
      </c>
      <c r="P59" s="47">
        <f>(O59/P$86)</f>
        <v>1.4486132040891133</v>
      </c>
      <c r="Q59" s="9"/>
    </row>
    <row r="60" spans="1:17" ht="15">
      <c r="A60" s="12"/>
      <c r="B60" s="25">
        <v>347.4</v>
      </c>
      <c r="C60" s="20" t="s">
        <v>68</v>
      </c>
      <c r="D60" s="46">
        <v>12413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3"/>
        <v>12413</v>
      </c>
      <c r="P60" s="47">
        <f>(O60/P$86)</f>
        <v>0.10111188042194437</v>
      </c>
      <c r="Q60" s="9"/>
    </row>
    <row r="61" spans="1:17" ht="15">
      <c r="A61" s="12"/>
      <c r="B61" s="25">
        <v>347.5</v>
      </c>
      <c r="C61" s="20" t="s">
        <v>69</v>
      </c>
      <c r="D61" s="46">
        <v>121555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3"/>
        <v>121555</v>
      </c>
      <c r="P61" s="47">
        <f>(O61/P$86)</f>
        <v>0.9901437706186617</v>
      </c>
      <c r="Q61" s="9"/>
    </row>
    <row r="62" spans="1:17" ht="15">
      <c r="A62" s="12"/>
      <c r="B62" s="25">
        <v>347.9</v>
      </c>
      <c r="C62" s="20" t="s">
        <v>70</v>
      </c>
      <c r="D62" s="46">
        <v>292647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3"/>
        <v>292647</v>
      </c>
      <c r="P62" s="47">
        <f>(O62/P$86)</f>
        <v>2.383798313851668</v>
      </c>
      <c r="Q62" s="9"/>
    </row>
    <row r="63" spans="1:17" ht="15">
      <c r="A63" s="12"/>
      <c r="B63" s="25">
        <v>349</v>
      </c>
      <c r="C63" s="20" t="s">
        <v>174</v>
      </c>
      <c r="D63" s="46">
        <v>3315267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3"/>
        <v>3315267</v>
      </c>
      <c r="P63" s="47">
        <f>(O63/P$86)</f>
        <v>27.004985134199487</v>
      </c>
      <c r="Q63" s="9"/>
    </row>
    <row r="64" spans="1:17" ht="15.75">
      <c r="A64" s="29" t="s">
        <v>51</v>
      </c>
      <c r="B64" s="30"/>
      <c r="C64" s="31"/>
      <c r="D64" s="32">
        <f>SUM(D65:D67)</f>
        <v>475189</v>
      </c>
      <c r="E64" s="32">
        <f>SUM(E65:E67)</f>
        <v>39342</v>
      </c>
      <c r="F64" s="32">
        <f>SUM(F65:F67)</f>
        <v>0</v>
      </c>
      <c r="G64" s="32">
        <f>SUM(G65:G67)</f>
        <v>0</v>
      </c>
      <c r="H64" s="32">
        <f>SUM(H65:H67)</f>
        <v>0</v>
      </c>
      <c r="I64" s="32">
        <f>SUM(I65:I67)</f>
        <v>0</v>
      </c>
      <c r="J64" s="32">
        <f>SUM(J65:J67)</f>
        <v>0</v>
      </c>
      <c r="K64" s="32">
        <f>SUM(K65:K67)</f>
        <v>0</v>
      </c>
      <c r="L64" s="32">
        <f>SUM(L65:L67)</f>
        <v>0</v>
      </c>
      <c r="M64" s="32">
        <f>SUM(M65:M67)</f>
        <v>0</v>
      </c>
      <c r="N64" s="32">
        <f>SUM(N65:N67)</f>
        <v>0</v>
      </c>
      <c r="O64" s="32">
        <f>SUM(D64:N64)</f>
        <v>514531</v>
      </c>
      <c r="P64" s="45">
        <f>(O64/P$86)</f>
        <v>4.191186413065613</v>
      </c>
      <c r="Q64" s="10"/>
    </row>
    <row r="65" spans="1:17" ht="15">
      <c r="A65" s="13"/>
      <c r="B65" s="39">
        <v>351.1</v>
      </c>
      <c r="C65" s="21" t="s">
        <v>73</v>
      </c>
      <c r="D65" s="46">
        <v>242850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242850</v>
      </c>
      <c r="P65" s="47">
        <f>(O65/P$86)</f>
        <v>1.9781696737669532</v>
      </c>
      <c r="Q65" s="9"/>
    </row>
    <row r="66" spans="1:17" ht="15">
      <c r="A66" s="13"/>
      <c r="B66" s="39">
        <v>354</v>
      </c>
      <c r="C66" s="21" t="s">
        <v>74</v>
      </c>
      <c r="D66" s="46">
        <v>232339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232339</v>
      </c>
      <c r="P66" s="47">
        <f>(O66/P$86)</f>
        <v>1.8925508084551785</v>
      </c>
      <c r="Q66" s="9"/>
    </row>
    <row r="67" spans="1:17" ht="15">
      <c r="A67" s="13"/>
      <c r="B67" s="39">
        <v>359</v>
      </c>
      <c r="C67" s="21" t="s">
        <v>75</v>
      </c>
      <c r="D67" s="46">
        <v>0</v>
      </c>
      <c r="E67" s="46">
        <v>39342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39342</v>
      </c>
      <c r="P67" s="47">
        <f>(O67/P$86)</f>
        <v>0.32046593084348146</v>
      </c>
      <c r="Q67" s="9"/>
    </row>
    <row r="68" spans="1:17" ht="15.75">
      <c r="A68" s="29" t="s">
        <v>4</v>
      </c>
      <c r="B68" s="30"/>
      <c r="C68" s="31"/>
      <c r="D68" s="32">
        <f>SUM(D69:D77)</f>
        <v>898230</v>
      </c>
      <c r="E68" s="32">
        <f>SUM(E69:E77)</f>
        <v>61021</v>
      </c>
      <c r="F68" s="32">
        <f>SUM(F69:F77)</f>
        <v>3633</v>
      </c>
      <c r="G68" s="32">
        <f>SUM(G69:G77)</f>
        <v>77825</v>
      </c>
      <c r="H68" s="32">
        <f>SUM(H69:H77)</f>
        <v>0</v>
      </c>
      <c r="I68" s="32">
        <f>SUM(I69:I77)</f>
        <v>337393</v>
      </c>
      <c r="J68" s="32">
        <f>SUM(J69:J77)</f>
        <v>481859</v>
      </c>
      <c r="K68" s="32">
        <f>SUM(K69:K77)</f>
        <v>52250931</v>
      </c>
      <c r="L68" s="32">
        <f>SUM(L69:L77)</f>
        <v>0</v>
      </c>
      <c r="M68" s="32">
        <f>SUM(M69:M77)</f>
        <v>0</v>
      </c>
      <c r="N68" s="32">
        <f>SUM(N69:N77)</f>
        <v>0</v>
      </c>
      <c r="O68" s="32">
        <f>SUM(D68:N68)</f>
        <v>54110892</v>
      </c>
      <c r="P68" s="45">
        <f>(O68/P$86)</f>
        <v>440.7680690750621</v>
      </c>
      <c r="Q68" s="10"/>
    </row>
    <row r="69" spans="1:17" ht="15">
      <c r="A69" s="12"/>
      <c r="B69" s="25">
        <v>361.1</v>
      </c>
      <c r="C69" s="20" t="s">
        <v>76</v>
      </c>
      <c r="D69" s="46">
        <v>148591</v>
      </c>
      <c r="E69" s="46">
        <v>9603</v>
      </c>
      <c r="F69" s="46">
        <v>3633</v>
      </c>
      <c r="G69" s="46">
        <v>50974</v>
      </c>
      <c r="H69" s="46">
        <v>0</v>
      </c>
      <c r="I69" s="46">
        <v>375066</v>
      </c>
      <c r="J69" s="46">
        <v>26271</v>
      </c>
      <c r="K69" s="46">
        <v>4837100</v>
      </c>
      <c r="L69" s="46">
        <v>0</v>
      </c>
      <c r="M69" s="46">
        <v>0</v>
      </c>
      <c r="N69" s="46">
        <v>0</v>
      </c>
      <c r="O69" s="46">
        <f>SUM(D69:N69)</f>
        <v>5451238</v>
      </c>
      <c r="P69" s="47">
        <f>(O69/P$86)</f>
        <v>44.40384474402313</v>
      </c>
      <c r="Q69" s="9"/>
    </row>
    <row r="70" spans="1:17" ht="15">
      <c r="A70" s="12"/>
      <c r="B70" s="25">
        <v>361.2</v>
      </c>
      <c r="C70" s="20" t="s">
        <v>77</v>
      </c>
      <c r="D70" s="46">
        <v>0</v>
      </c>
      <c r="E70" s="46">
        <v>36581</v>
      </c>
      <c r="F70" s="46">
        <v>0</v>
      </c>
      <c r="G70" s="46">
        <v>491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aca="true" t="shared" si="4" ref="O70:O77">SUM(D70:N70)</f>
        <v>37072</v>
      </c>
      <c r="P70" s="47">
        <f>(O70/P$86)</f>
        <v>0.30197531869832606</v>
      </c>
      <c r="Q70" s="9"/>
    </row>
    <row r="71" spans="1:17" ht="15">
      <c r="A71" s="12"/>
      <c r="B71" s="25">
        <v>361.3</v>
      </c>
      <c r="C71" s="20" t="s">
        <v>78</v>
      </c>
      <c r="D71" s="46">
        <v>-92800</v>
      </c>
      <c r="E71" s="46">
        <v>-6625</v>
      </c>
      <c r="F71" s="46">
        <v>0</v>
      </c>
      <c r="G71" s="46">
        <v>26360</v>
      </c>
      <c r="H71" s="46">
        <v>0</v>
      </c>
      <c r="I71" s="46">
        <v>-237839</v>
      </c>
      <c r="J71" s="46">
        <v>0</v>
      </c>
      <c r="K71" s="46">
        <v>39958093</v>
      </c>
      <c r="L71" s="46">
        <v>0</v>
      </c>
      <c r="M71" s="46">
        <v>0</v>
      </c>
      <c r="N71" s="46">
        <v>0</v>
      </c>
      <c r="O71" s="46">
        <f t="shared" si="4"/>
        <v>39647189</v>
      </c>
      <c r="P71" s="47">
        <f>(O71/P$86)</f>
        <v>322.95189182584613</v>
      </c>
      <c r="Q71" s="9"/>
    </row>
    <row r="72" spans="1:17" ht="15">
      <c r="A72" s="12"/>
      <c r="B72" s="25">
        <v>362</v>
      </c>
      <c r="C72" s="20" t="s">
        <v>79</v>
      </c>
      <c r="D72" s="46">
        <v>242195</v>
      </c>
      <c r="E72" s="46">
        <v>1900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244095</v>
      </c>
      <c r="P72" s="47">
        <f>(O72/P$86)</f>
        <v>1.9883110006923796</v>
      </c>
      <c r="Q72" s="9"/>
    </row>
    <row r="73" spans="1:17" ht="15">
      <c r="A73" s="12"/>
      <c r="B73" s="25">
        <v>364</v>
      </c>
      <c r="C73" s="20" t="s">
        <v>128</v>
      </c>
      <c r="D73" s="46">
        <v>52314</v>
      </c>
      <c r="E73" s="46">
        <v>0</v>
      </c>
      <c r="F73" s="46">
        <v>0</v>
      </c>
      <c r="G73" s="46">
        <v>0</v>
      </c>
      <c r="H73" s="46">
        <v>0</v>
      </c>
      <c r="I73" s="46">
        <v>-478838</v>
      </c>
      <c r="J73" s="46">
        <v>51598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-374926</v>
      </c>
      <c r="P73" s="47">
        <f>(O73/P$86)</f>
        <v>-3.0540137661385574</v>
      </c>
      <c r="Q73" s="9"/>
    </row>
    <row r="74" spans="1:17" ht="15">
      <c r="A74" s="12"/>
      <c r="B74" s="25">
        <v>365</v>
      </c>
      <c r="C74" s="20" t="s">
        <v>129</v>
      </c>
      <c r="D74" s="46">
        <v>143088</v>
      </c>
      <c r="E74" s="46">
        <v>829</v>
      </c>
      <c r="F74" s="46">
        <v>0</v>
      </c>
      <c r="G74" s="46">
        <v>0</v>
      </c>
      <c r="H74" s="46">
        <v>0</v>
      </c>
      <c r="I74" s="46">
        <v>179345</v>
      </c>
      <c r="J74" s="46">
        <v>97072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420334</v>
      </c>
      <c r="P74" s="47">
        <f>(O74/P$86)</f>
        <v>3.4238911741945994</v>
      </c>
      <c r="Q74" s="9"/>
    </row>
    <row r="75" spans="1:17" ht="15">
      <c r="A75" s="12"/>
      <c r="B75" s="25">
        <v>366</v>
      </c>
      <c r="C75" s="20" t="s">
        <v>82</v>
      </c>
      <c r="D75" s="46">
        <v>348531</v>
      </c>
      <c r="E75" s="46">
        <v>18733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4"/>
        <v>367264</v>
      </c>
      <c r="P75" s="47">
        <f>(O75/P$86)</f>
        <v>2.9916018409155702</v>
      </c>
      <c r="Q75" s="9"/>
    </row>
    <row r="76" spans="1:17" ht="15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7452159</v>
      </c>
      <c r="L76" s="46">
        <v>0</v>
      </c>
      <c r="M76" s="46">
        <v>0</v>
      </c>
      <c r="N76" s="46">
        <v>0</v>
      </c>
      <c r="O76" s="46">
        <f t="shared" si="4"/>
        <v>7452159</v>
      </c>
      <c r="P76" s="47">
        <f>(O76/P$86)</f>
        <v>60.702635115871786</v>
      </c>
      <c r="Q76" s="9"/>
    </row>
    <row r="77" spans="1:17" ht="15">
      <c r="A77" s="12"/>
      <c r="B77" s="25">
        <v>369.9</v>
      </c>
      <c r="C77" s="20" t="s">
        <v>85</v>
      </c>
      <c r="D77" s="46">
        <v>56311</v>
      </c>
      <c r="E77" s="46">
        <v>0</v>
      </c>
      <c r="F77" s="46">
        <v>0</v>
      </c>
      <c r="G77" s="46">
        <v>0</v>
      </c>
      <c r="H77" s="46">
        <v>0</v>
      </c>
      <c r="I77" s="46">
        <v>499659</v>
      </c>
      <c r="J77" s="46">
        <v>306918</v>
      </c>
      <c r="K77" s="46">
        <v>3579</v>
      </c>
      <c r="L77" s="46">
        <v>0</v>
      </c>
      <c r="M77" s="46">
        <v>0</v>
      </c>
      <c r="N77" s="46">
        <v>0</v>
      </c>
      <c r="O77" s="46">
        <f t="shared" si="4"/>
        <v>866467</v>
      </c>
      <c r="P77" s="47">
        <f>(O77/P$86)</f>
        <v>7.057931820958743</v>
      </c>
      <c r="Q77" s="9"/>
    </row>
    <row r="78" spans="1:17" ht="15.75">
      <c r="A78" s="29" t="s">
        <v>52</v>
      </c>
      <c r="B78" s="30"/>
      <c r="C78" s="31"/>
      <c r="D78" s="32">
        <f>SUM(D79:D83)</f>
        <v>3180144</v>
      </c>
      <c r="E78" s="32">
        <f>SUM(E79:E83)</f>
        <v>1001490</v>
      </c>
      <c r="F78" s="32">
        <f>SUM(F79:F83)</f>
        <v>11709288</v>
      </c>
      <c r="G78" s="32">
        <f>SUM(G79:G83)</f>
        <v>58746977</v>
      </c>
      <c r="H78" s="32">
        <f>SUM(H79:H83)</f>
        <v>0</v>
      </c>
      <c r="I78" s="32">
        <f>SUM(I79:I83)</f>
        <v>25451920</v>
      </c>
      <c r="J78" s="32">
        <f>SUM(J79:J83)</f>
        <v>1272309</v>
      </c>
      <c r="K78" s="32">
        <f>SUM(K79:K83)</f>
        <v>0</v>
      </c>
      <c r="L78" s="32">
        <f>SUM(L79:L83)</f>
        <v>0</v>
      </c>
      <c r="M78" s="32">
        <f>SUM(M79:M83)</f>
        <v>0</v>
      </c>
      <c r="N78" s="32">
        <f>SUM(N79:N83)</f>
        <v>0</v>
      </c>
      <c r="O78" s="32">
        <f>SUM(D78:N78)</f>
        <v>101362128</v>
      </c>
      <c r="P78" s="45">
        <f>(O78/P$86)</f>
        <v>825.6598216103938</v>
      </c>
      <c r="Q78" s="9"/>
    </row>
    <row r="79" spans="1:17" ht="15">
      <c r="A79" s="12"/>
      <c r="B79" s="25">
        <v>381</v>
      </c>
      <c r="C79" s="20" t="s">
        <v>86</v>
      </c>
      <c r="D79" s="46">
        <v>2400533</v>
      </c>
      <c r="E79" s="46">
        <v>57736</v>
      </c>
      <c r="F79" s="46">
        <v>7451288</v>
      </c>
      <c r="G79" s="46">
        <v>2309814</v>
      </c>
      <c r="H79" s="46">
        <v>0</v>
      </c>
      <c r="I79" s="46">
        <v>12177963</v>
      </c>
      <c r="J79" s="46">
        <v>1272309</v>
      </c>
      <c r="K79" s="46">
        <v>0</v>
      </c>
      <c r="L79" s="46">
        <v>0</v>
      </c>
      <c r="M79" s="46">
        <v>0</v>
      </c>
      <c r="N79" s="46">
        <v>0</v>
      </c>
      <c r="O79" s="46">
        <f>SUM(D79:N79)</f>
        <v>25669643</v>
      </c>
      <c r="P79" s="47">
        <f>(O79/P$86)</f>
        <v>209.09577648352544</v>
      </c>
      <c r="Q79" s="9"/>
    </row>
    <row r="80" spans="1:17" ht="15">
      <c r="A80" s="12"/>
      <c r="B80" s="25">
        <v>384</v>
      </c>
      <c r="C80" s="20" t="s">
        <v>111</v>
      </c>
      <c r="D80" s="46">
        <v>0</v>
      </c>
      <c r="E80" s="46">
        <v>0</v>
      </c>
      <c r="F80" s="46">
        <v>0</v>
      </c>
      <c r="G80" s="46">
        <v>56437163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56437163</v>
      </c>
      <c r="P80" s="47">
        <f>(O80/P$86)</f>
        <v>459.7170447603144</v>
      </c>
      <c r="Q80" s="9"/>
    </row>
    <row r="81" spans="1:17" ht="15">
      <c r="A81" s="12"/>
      <c r="B81" s="25">
        <v>385</v>
      </c>
      <c r="C81" s="20" t="s">
        <v>131</v>
      </c>
      <c r="D81" s="46">
        <v>0</v>
      </c>
      <c r="E81" s="46">
        <v>0</v>
      </c>
      <c r="F81" s="46">
        <v>4258000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>SUM(D81:N81)</f>
        <v>4258000</v>
      </c>
      <c r="P81" s="47">
        <f>(O81/P$86)</f>
        <v>34.68415264937075</v>
      </c>
      <c r="Q81" s="9"/>
    </row>
    <row r="82" spans="1:17" ht="15">
      <c r="A82" s="12"/>
      <c r="B82" s="25">
        <v>388.1</v>
      </c>
      <c r="C82" s="20" t="s">
        <v>150</v>
      </c>
      <c r="D82" s="46">
        <v>779611</v>
      </c>
      <c r="E82" s="46">
        <v>943754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>SUM(D82:N82)</f>
        <v>1723365</v>
      </c>
      <c r="P82" s="47">
        <f>(O82/P$86)</f>
        <v>14.037917973363744</v>
      </c>
      <c r="Q82" s="9"/>
    </row>
    <row r="83" spans="1:17" ht="15.75" thickBot="1">
      <c r="A83" s="12"/>
      <c r="B83" s="25">
        <v>389.8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13273957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13273957</v>
      </c>
      <c r="P83" s="47">
        <f>(O83/P$86)</f>
        <v>108.1249297438195</v>
      </c>
      <c r="Q83" s="9"/>
    </row>
    <row r="84" spans="1:120" ht="16.5" thickBot="1">
      <c r="A84" s="14" t="s">
        <v>71</v>
      </c>
      <c r="B84" s="23"/>
      <c r="C84" s="22"/>
      <c r="D84" s="15">
        <f>SUM(D5,D13,D27,D44,D64,D68,D78)</f>
        <v>82927694</v>
      </c>
      <c r="E84" s="15">
        <f>SUM(E5,E13,E27,E44,E64,E68,E78)</f>
        <v>24020869</v>
      </c>
      <c r="F84" s="15">
        <f>SUM(F5,F13,F27,F44,F64,F68,F78)</f>
        <v>15276705</v>
      </c>
      <c r="G84" s="15">
        <f>SUM(G5,G13,G27,G44,G64,G68,G78)</f>
        <v>61030534</v>
      </c>
      <c r="H84" s="15">
        <f>SUM(H5,H13,H27,H44,H64,H68,H78)</f>
        <v>0</v>
      </c>
      <c r="I84" s="15">
        <f>SUM(I5,I13,I27,I44,I64,I68,I78)</f>
        <v>87959673</v>
      </c>
      <c r="J84" s="15">
        <f>SUM(J5,J13,J27,J44,J64,J68,J78)</f>
        <v>28431799</v>
      </c>
      <c r="K84" s="15">
        <f>SUM(K5,K13,K27,K44,K64,K68,K78)</f>
        <v>52250931</v>
      </c>
      <c r="L84" s="15">
        <f>SUM(L5,L13,L27,L44,L64,L68,L78)</f>
        <v>0</v>
      </c>
      <c r="M84" s="15">
        <f>SUM(M5,M13,M27,M44,M64,M68,M78)</f>
        <v>0</v>
      </c>
      <c r="N84" s="15">
        <f>SUM(N5,N13,N27,N44,N64,N68,N78)</f>
        <v>0</v>
      </c>
      <c r="O84" s="15">
        <f>SUM(D84:N84)</f>
        <v>351898205</v>
      </c>
      <c r="P84" s="38">
        <f>(O84/P$86)</f>
        <v>2866.4375432737343</v>
      </c>
      <c r="Q84" s="6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6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</row>
    <row r="86" spans="1:16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8" t="s">
        <v>175</v>
      </c>
      <c r="N86" s="48"/>
      <c r="O86" s="48"/>
      <c r="P86" s="43">
        <v>122765</v>
      </c>
    </row>
    <row r="87" spans="1:16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</row>
    <row r="88" spans="1:16" ht="15.75" customHeight="1" thickBot="1">
      <c r="A88" s="52" t="s">
        <v>103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</sheetData>
  <sheetProtection/>
  <mergeCells count="10">
    <mergeCell ref="M86:O86"/>
    <mergeCell ref="A87:P87"/>
    <mergeCell ref="A88:P8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36040885</v>
      </c>
      <c r="E5" s="27">
        <f t="shared" si="0"/>
        <v>669506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36710391</v>
      </c>
      <c r="O5" s="33">
        <f aca="true" t="shared" si="1" ref="O5:O36">(N5/O$77)</f>
        <v>354.0705722359931</v>
      </c>
      <c r="P5" s="6"/>
    </row>
    <row r="6" spans="1:16" ht="15">
      <c r="A6" s="12"/>
      <c r="B6" s="25">
        <v>311</v>
      </c>
      <c r="C6" s="20" t="s">
        <v>3</v>
      </c>
      <c r="D6" s="46">
        <v>22090231</v>
      </c>
      <c r="E6" s="46">
        <v>669506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22759737</v>
      </c>
      <c r="O6" s="47">
        <f t="shared" si="1"/>
        <v>219.5169510324939</v>
      </c>
      <c r="P6" s="9"/>
    </row>
    <row r="7" spans="1:16" ht="15">
      <c r="A7" s="12"/>
      <c r="B7" s="25">
        <v>312.41</v>
      </c>
      <c r="C7" s="20" t="s">
        <v>11</v>
      </c>
      <c r="D7" s="46">
        <v>3105994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3105994</v>
      </c>
      <c r="O7" s="47">
        <f t="shared" si="1"/>
        <v>29.95721491883759</v>
      </c>
      <c r="P7" s="9"/>
    </row>
    <row r="8" spans="1:16" ht="15">
      <c r="A8" s="12"/>
      <c r="B8" s="25">
        <v>314.1</v>
      </c>
      <c r="C8" s="20" t="s">
        <v>12</v>
      </c>
      <c r="D8" s="46">
        <v>5538018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5538018</v>
      </c>
      <c r="O8" s="47">
        <f t="shared" si="1"/>
        <v>53.41401028153663</v>
      </c>
      <c r="P8" s="9"/>
    </row>
    <row r="9" spans="1:16" ht="15">
      <c r="A9" s="12"/>
      <c r="B9" s="25">
        <v>314.3</v>
      </c>
      <c r="C9" s="20" t="s">
        <v>13</v>
      </c>
      <c r="D9" s="46">
        <v>1206514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1206514</v>
      </c>
      <c r="O9" s="47">
        <f t="shared" si="1"/>
        <v>11.6367897686172</v>
      </c>
      <c r="P9" s="9"/>
    </row>
    <row r="10" spans="1:16" ht="15">
      <c r="A10" s="12"/>
      <c r="B10" s="25">
        <v>314.4</v>
      </c>
      <c r="C10" s="20" t="s">
        <v>14</v>
      </c>
      <c r="D10" s="46">
        <v>120661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120661</v>
      </c>
      <c r="O10" s="47">
        <f t="shared" si="1"/>
        <v>1.16377156856126</v>
      </c>
      <c r="P10" s="9"/>
    </row>
    <row r="11" spans="1:16" ht="15">
      <c r="A11" s="12"/>
      <c r="B11" s="25">
        <v>315</v>
      </c>
      <c r="C11" s="20" t="s">
        <v>15</v>
      </c>
      <c r="D11" s="46">
        <v>3446340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3446340</v>
      </c>
      <c r="O11" s="47">
        <f t="shared" si="1"/>
        <v>33.239841436714535</v>
      </c>
      <c r="P11" s="9"/>
    </row>
    <row r="12" spans="1:16" ht="15">
      <c r="A12" s="12"/>
      <c r="B12" s="25">
        <v>316</v>
      </c>
      <c r="C12" s="20" t="s">
        <v>16</v>
      </c>
      <c r="D12" s="46">
        <v>533127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533127</v>
      </c>
      <c r="O12" s="47">
        <f t="shared" si="1"/>
        <v>5.141993229231971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4955478</v>
      </c>
      <c r="E13" s="32">
        <f t="shared" si="3"/>
        <v>372457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531921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5859856</v>
      </c>
      <c r="O13" s="45">
        <f t="shared" si="1"/>
        <v>56.51812771867555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525723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525723</v>
      </c>
      <c r="O14" s="47">
        <f t="shared" si="1"/>
        <v>5.070581880961797</v>
      </c>
      <c r="P14" s="9"/>
    </row>
    <row r="15" spans="1:16" ht="15">
      <c r="A15" s="12"/>
      <c r="B15" s="25">
        <v>323.1</v>
      </c>
      <c r="C15" s="20" t="s">
        <v>18</v>
      </c>
      <c r="D15" s="46">
        <v>4697001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4697001</v>
      </c>
      <c r="O15" s="47">
        <f t="shared" si="1"/>
        <v>45.30242763862231</v>
      </c>
      <c r="P15" s="9"/>
    </row>
    <row r="16" spans="1:16" ht="15">
      <c r="A16" s="12"/>
      <c r="B16" s="25">
        <v>323.4</v>
      </c>
      <c r="C16" s="20" t="s">
        <v>19</v>
      </c>
      <c r="D16" s="46">
        <v>19028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19028</v>
      </c>
      <c r="O16" s="47">
        <f t="shared" si="1"/>
        <v>0.18352446446311282</v>
      </c>
      <c r="P16" s="9"/>
    </row>
    <row r="17" spans="1:16" ht="15">
      <c r="A17" s="12"/>
      <c r="B17" s="25">
        <v>323.7</v>
      </c>
      <c r="C17" s="20" t="s">
        <v>20</v>
      </c>
      <c r="D17" s="46">
        <v>219931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219931</v>
      </c>
      <c r="O17" s="47">
        <f t="shared" si="1"/>
        <v>2.1212276116164004</v>
      </c>
      <c r="P17" s="9"/>
    </row>
    <row r="18" spans="1:16" ht="15">
      <c r="A18" s="12"/>
      <c r="B18" s="25">
        <v>324.12</v>
      </c>
      <c r="C18" s="20" t="s">
        <v>105</v>
      </c>
      <c r="D18" s="46">
        <v>0</v>
      </c>
      <c r="E18" s="46">
        <v>18281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18281</v>
      </c>
      <c r="O18" s="47">
        <f t="shared" si="1"/>
        <v>0.17631967284266162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311526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311526</v>
      </c>
      <c r="O19" s="47">
        <f t="shared" si="1"/>
        <v>3.004658519883103</v>
      </c>
      <c r="P19" s="9"/>
    </row>
    <row r="20" spans="1:16" ht="15">
      <c r="A20" s="12"/>
      <c r="B20" s="25">
        <v>324.62</v>
      </c>
      <c r="C20" s="20" t="s">
        <v>107</v>
      </c>
      <c r="D20" s="46">
        <v>0</v>
      </c>
      <c r="E20" s="46">
        <v>42650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42650</v>
      </c>
      <c r="O20" s="47">
        <f t="shared" si="1"/>
        <v>0.41135791514356534</v>
      </c>
      <c r="P20" s="9"/>
    </row>
    <row r="21" spans="1:16" ht="15">
      <c r="A21" s="12"/>
      <c r="B21" s="25">
        <v>329</v>
      </c>
      <c r="C21" s="20" t="s">
        <v>108</v>
      </c>
      <c r="D21" s="46">
        <v>19518</v>
      </c>
      <c r="E21" s="46">
        <v>0</v>
      </c>
      <c r="F21" s="46">
        <v>0</v>
      </c>
      <c r="G21" s="46">
        <v>0</v>
      </c>
      <c r="H21" s="46">
        <v>0</v>
      </c>
      <c r="I21" s="46">
        <v>6198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6">SUM(D21:M21)</f>
        <v>25716</v>
      </c>
      <c r="O21" s="47">
        <f t="shared" si="1"/>
        <v>0.24803001514260087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SUM(D23:D37)</f>
        <v>8719597</v>
      </c>
      <c r="E22" s="32">
        <f t="shared" si="6"/>
        <v>2104957</v>
      </c>
      <c r="F22" s="32">
        <f t="shared" si="6"/>
        <v>0</v>
      </c>
      <c r="G22" s="32">
        <f t="shared" si="6"/>
        <v>589066</v>
      </c>
      <c r="H22" s="32">
        <f t="shared" si="6"/>
        <v>0</v>
      </c>
      <c r="I22" s="32">
        <f t="shared" si="6"/>
        <v>54425</v>
      </c>
      <c r="J22" s="32">
        <f t="shared" si="6"/>
        <v>48852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11516897</v>
      </c>
      <c r="O22" s="45">
        <f t="shared" si="1"/>
        <v>111.08011111003945</v>
      </c>
      <c r="P22" s="10"/>
    </row>
    <row r="23" spans="1:16" ht="15">
      <c r="A23" s="12"/>
      <c r="B23" s="25">
        <v>331.2</v>
      </c>
      <c r="C23" s="20" t="s">
        <v>25</v>
      </c>
      <c r="D23" s="46">
        <v>1008636</v>
      </c>
      <c r="E23" s="46">
        <v>0</v>
      </c>
      <c r="F23" s="46">
        <v>0</v>
      </c>
      <c r="G23" s="46">
        <v>0</v>
      </c>
      <c r="H23" s="46">
        <v>0</v>
      </c>
      <c r="I23" s="46">
        <v>34425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1043061</v>
      </c>
      <c r="O23" s="47">
        <f t="shared" si="1"/>
        <v>10.060290699356681</v>
      </c>
      <c r="P23" s="9"/>
    </row>
    <row r="24" spans="1:16" ht="15">
      <c r="A24" s="12"/>
      <c r="B24" s="25">
        <v>331.5</v>
      </c>
      <c r="C24" s="20" t="s">
        <v>27</v>
      </c>
      <c r="D24" s="46">
        <v>0</v>
      </c>
      <c r="E24" s="46">
        <v>1317316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1317316</v>
      </c>
      <c r="O24" s="47">
        <f t="shared" si="1"/>
        <v>12.705471590744688</v>
      </c>
      <c r="P24" s="9"/>
    </row>
    <row r="25" spans="1:16" ht="15">
      <c r="A25" s="12"/>
      <c r="B25" s="25">
        <v>331.7</v>
      </c>
      <c r="C25" s="20" t="s">
        <v>100</v>
      </c>
      <c r="D25" s="46">
        <v>0</v>
      </c>
      <c r="E25" s="46">
        <v>21469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21469</v>
      </c>
      <c r="O25" s="47">
        <f t="shared" si="1"/>
        <v>0.20706783306488172</v>
      </c>
      <c r="P25" s="9"/>
    </row>
    <row r="26" spans="1:16" ht="15">
      <c r="A26" s="12"/>
      <c r="B26" s="25">
        <v>331.9</v>
      </c>
      <c r="C26" s="20" t="s">
        <v>28</v>
      </c>
      <c r="D26" s="46">
        <v>0</v>
      </c>
      <c r="E26" s="46">
        <v>3407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3407</v>
      </c>
      <c r="O26" s="47">
        <f t="shared" si="1"/>
        <v>0.032860408367974846</v>
      </c>
      <c r="P26" s="9"/>
    </row>
    <row r="27" spans="1:16" ht="15">
      <c r="A27" s="12"/>
      <c r="B27" s="25">
        <v>334.36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20000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5">SUM(D27:M27)</f>
        <v>20000</v>
      </c>
      <c r="O27" s="47">
        <f t="shared" si="1"/>
        <v>0.19289937404153124</v>
      </c>
      <c r="P27" s="9"/>
    </row>
    <row r="28" spans="1:16" ht="15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589066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589066</v>
      </c>
      <c r="O28" s="47">
        <f t="shared" si="1"/>
        <v>5.681523133457432</v>
      </c>
      <c r="P28" s="9"/>
    </row>
    <row r="29" spans="1:16" ht="15">
      <c r="A29" s="12"/>
      <c r="B29" s="25">
        <v>334.5</v>
      </c>
      <c r="C29" s="20" t="s">
        <v>33</v>
      </c>
      <c r="D29" s="46">
        <v>0</v>
      </c>
      <c r="E29" s="46">
        <v>473882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473882</v>
      </c>
      <c r="O29" s="47">
        <f t="shared" si="1"/>
        <v>4.570577058477445</v>
      </c>
      <c r="P29" s="9"/>
    </row>
    <row r="30" spans="1:16" ht="15">
      <c r="A30" s="12"/>
      <c r="B30" s="25">
        <v>335.12</v>
      </c>
      <c r="C30" s="20" t="s">
        <v>36</v>
      </c>
      <c r="D30" s="46">
        <v>2842930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2842930</v>
      </c>
      <c r="O30" s="47">
        <f t="shared" si="1"/>
        <v>27.41997087219452</v>
      </c>
      <c r="P30" s="9"/>
    </row>
    <row r="31" spans="1:16" ht="15">
      <c r="A31" s="12"/>
      <c r="B31" s="25">
        <v>335.14</v>
      </c>
      <c r="C31" s="20" t="s">
        <v>37</v>
      </c>
      <c r="D31" s="46">
        <v>2581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2581</v>
      </c>
      <c r="O31" s="47">
        <f t="shared" si="1"/>
        <v>0.024893664220059605</v>
      </c>
      <c r="P31" s="9"/>
    </row>
    <row r="32" spans="1:16" ht="15">
      <c r="A32" s="12"/>
      <c r="B32" s="25">
        <v>335.15</v>
      </c>
      <c r="C32" s="20" t="s">
        <v>38</v>
      </c>
      <c r="D32" s="46">
        <v>22009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22009</v>
      </c>
      <c r="O32" s="47">
        <f t="shared" si="1"/>
        <v>0.21227611616400305</v>
      </c>
      <c r="P32" s="9"/>
    </row>
    <row r="33" spans="1:16" ht="15">
      <c r="A33" s="12"/>
      <c r="B33" s="25">
        <v>335.18</v>
      </c>
      <c r="C33" s="20" t="s">
        <v>39</v>
      </c>
      <c r="D33" s="46">
        <v>4790989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4790989</v>
      </c>
      <c r="O33" s="47">
        <f t="shared" si="1"/>
        <v>46.20893895699309</v>
      </c>
      <c r="P33" s="9"/>
    </row>
    <row r="34" spans="1:16" ht="15">
      <c r="A34" s="12"/>
      <c r="B34" s="25">
        <v>335.21</v>
      </c>
      <c r="C34" s="20" t="s">
        <v>40</v>
      </c>
      <c r="D34" s="46">
        <v>31405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31405</v>
      </c>
      <c r="O34" s="47">
        <f t="shared" si="1"/>
        <v>0.3029002420887144</v>
      </c>
      <c r="P34" s="9"/>
    </row>
    <row r="35" spans="1:16" ht="15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48852</v>
      </c>
      <c r="K35" s="46">
        <v>0</v>
      </c>
      <c r="L35" s="46">
        <v>0</v>
      </c>
      <c r="M35" s="46">
        <v>0</v>
      </c>
      <c r="N35" s="46">
        <f t="shared" si="7"/>
        <v>48852</v>
      </c>
      <c r="O35" s="47">
        <f t="shared" si="1"/>
        <v>0.4711760110338442</v>
      </c>
      <c r="P35" s="9"/>
    </row>
    <row r="36" spans="1:16" ht="15">
      <c r="A36" s="12"/>
      <c r="B36" s="25">
        <v>337.5</v>
      </c>
      <c r="C36" s="20" t="s">
        <v>43</v>
      </c>
      <c r="D36" s="46">
        <v>0</v>
      </c>
      <c r="E36" s="46">
        <v>288883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288883</v>
      </c>
      <c r="O36" s="47">
        <f t="shared" si="1"/>
        <v>2.7862674935619833</v>
      </c>
      <c r="P36" s="9"/>
    </row>
    <row r="37" spans="1:16" ht="15">
      <c r="A37" s="12"/>
      <c r="B37" s="25">
        <v>338</v>
      </c>
      <c r="C37" s="20" t="s">
        <v>45</v>
      </c>
      <c r="D37" s="46">
        <v>21047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21047</v>
      </c>
      <c r="O37" s="47">
        <f aca="true" t="shared" si="8" ref="O37:O68">(N37/O$77)</f>
        <v>0.2029976562726054</v>
      </c>
      <c r="P37" s="9"/>
    </row>
    <row r="38" spans="1:16" ht="15.75">
      <c r="A38" s="29" t="s">
        <v>50</v>
      </c>
      <c r="B38" s="30"/>
      <c r="C38" s="31"/>
      <c r="D38" s="32">
        <f aca="true" t="shared" si="9" ref="D38:M38">SUM(D39:D57)</f>
        <v>3322259</v>
      </c>
      <c r="E38" s="32">
        <f t="shared" si="9"/>
        <v>5915101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25983573</v>
      </c>
      <c r="J38" s="32">
        <f t="shared" si="9"/>
        <v>15900420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51121353</v>
      </c>
      <c r="O38" s="45">
        <f t="shared" si="8"/>
        <v>493.06384969280776</v>
      </c>
      <c r="P38" s="10"/>
    </row>
    <row r="39" spans="1:16" ht="15">
      <c r="A39" s="12"/>
      <c r="B39" s="25">
        <v>341.2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15900420</v>
      </c>
      <c r="K39" s="46">
        <v>0</v>
      </c>
      <c r="L39" s="46">
        <v>0</v>
      </c>
      <c r="M39" s="46">
        <v>0</v>
      </c>
      <c r="N39" s="46">
        <f aca="true" t="shared" si="10" ref="N39:N57">SUM(D39:M39)</f>
        <v>15900420</v>
      </c>
      <c r="O39" s="47">
        <f t="shared" si="8"/>
        <v>153.3590532498722</v>
      </c>
      <c r="P39" s="9"/>
    </row>
    <row r="40" spans="1:16" ht="15">
      <c r="A40" s="12"/>
      <c r="B40" s="25">
        <v>341.3</v>
      </c>
      <c r="C40" s="20" t="s">
        <v>54</v>
      </c>
      <c r="D40" s="46">
        <v>412266</v>
      </c>
      <c r="E40" s="46">
        <v>176987</v>
      </c>
      <c r="F40" s="46">
        <v>0</v>
      </c>
      <c r="G40" s="46">
        <v>0</v>
      </c>
      <c r="H40" s="46">
        <v>0</v>
      </c>
      <c r="I40" s="46">
        <v>16504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605757</v>
      </c>
      <c r="O40" s="47">
        <f t="shared" si="8"/>
        <v>5.8425073060637915</v>
      </c>
      <c r="P40" s="9"/>
    </row>
    <row r="41" spans="1:16" ht="15">
      <c r="A41" s="12"/>
      <c r="B41" s="25">
        <v>342.1</v>
      </c>
      <c r="C41" s="20" t="s">
        <v>55</v>
      </c>
      <c r="D41" s="46">
        <v>42451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42451</v>
      </c>
      <c r="O41" s="47">
        <f t="shared" si="8"/>
        <v>0.4094385663718521</v>
      </c>
      <c r="P41" s="9"/>
    </row>
    <row r="42" spans="1:16" ht="15">
      <c r="A42" s="12"/>
      <c r="B42" s="25">
        <v>342.2</v>
      </c>
      <c r="C42" s="20" t="s">
        <v>56</v>
      </c>
      <c r="D42" s="46">
        <v>180949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180949</v>
      </c>
      <c r="O42" s="47">
        <f t="shared" si="8"/>
        <v>1.7452474416720518</v>
      </c>
      <c r="P42" s="9"/>
    </row>
    <row r="43" spans="1:16" ht="15">
      <c r="A43" s="12"/>
      <c r="B43" s="25">
        <v>342.5</v>
      </c>
      <c r="C43" s="20" t="s">
        <v>57</v>
      </c>
      <c r="D43" s="46">
        <v>31816</v>
      </c>
      <c r="E43" s="46">
        <v>0</v>
      </c>
      <c r="F43" s="46">
        <v>0</v>
      </c>
      <c r="G43" s="46">
        <v>0</v>
      </c>
      <c r="H43" s="46">
        <v>0</v>
      </c>
      <c r="I43" s="46">
        <v>44335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76151</v>
      </c>
      <c r="O43" s="47">
        <f t="shared" si="8"/>
        <v>0.7344740116318322</v>
      </c>
      <c r="P43" s="9"/>
    </row>
    <row r="44" spans="1:16" ht="15">
      <c r="A44" s="12"/>
      <c r="B44" s="25">
        <v>342.9</v>
      </c>
      <c r="C44" s="20" t="s">
        <v>58</v>
      </c>
      <c r="D44" s="46">
        <v>43050</v>
      </c>
      <c r="E44" s="46">
        <v>340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43390</v>
      </c>
      <c r="O44" s="47">
        <f t="shared" si="8"/>
        <v>0.41849519198310203</v>
      </c>
      <c r="P44" s="9"/>
    </row>
    <row r="45" spans="1:16" ht="15">
      <c r="A45" s="12"/>
      <c r="B45" s="25">
        <v>343.3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12646568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12646568</v>
      </c>
      <c r="O45" s="47">
        <f t="shared" si="8"/>
        <v>121.97575254868298</v>
      </c>
      <c r="P45" s="9"/>
    </row>
    <row r="46" spans="1:16" ht="15">
      <c r="A46" s="12"/>
      <c r="B46" s="25">
        <v>343.4</v>
      </c>
      <c r="C46" s="20" t="s">
        <v>60</v>
      </c>
      <c r="D46" s="46">
        <v>185093</v>
      </c>
      <c r="E46" s="46">
        <v>4947424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5132517</v>
      </c>
      <c r="O46" s="47">
        <f t="shared" si="8"/>
        <v>49.50296582787589</v>
      </c>
      <c r="P46" s="9"/>
    </row>
    <row r="47" spans="1:16" ht="15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8519214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8519214</v>
      </c>
      <c r="O47" s="47">
        <f t="shared" si="8"/>
        <v>82.16755239629248</v>
      </c>
      <c r="P47" s="9"/>
    </row>
    <row r="48" spans="1:16" ht="15">
      <c r="A48" s="12"/>
      <c r="B48" s="25">
        <v>343.6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1396036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1396036</v>
      </c>
      <c r="O48" s="47">
        <f t="shared" si="8"/>
        <v>13.464723526972154</v>
      </c>
      <c r="P48" s="9"/>
    </row>
    <row r="49" spans="1:16" ht="15">
      <c r="A49" s="12"/>
      <c r="B49" s="25">
        <v>343.7</v>
      </c>
      <c r="C49" s="20" t="s">
        <v>63</v>
      </c>
      <c r="D49" s="46">
        <v>0</v>
      </c>
      <c r="E49" s="46">
        <v>1675</v>
      </c>
      <c r="F49" s="46">
        <v>0</v>
      </c>
      <c r="G49" s="46">
        <v>0</v>
      </c>
      <c r="H49" s="46">
        <v>0</v>
      </c>
      <c r="I49" s="46">
        <v>3013934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3015609</v>
      </c>
      <c r="O49" s="47">
        <f t="shared" si="8"/>
        <v>29.085454422700398</v>
      </c>
      <c r="P49" s="9"/>
    </row>
    <row r="50" spans="1:16" ht="15">
      <c r="A50" s="12"/>
      <c r="B50" s="25">
        <v>343.9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182668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182668</v>
      </c>
      <c r="O50" s="47">
        <f t="shared" si="8"/>
        <v>1.7618271428709213</v>
      </c>
      <c r="P50" s="9"/>
    </row>
    <row r="51" spans="1:16" ht="15">
      <c r="A51" s="12"/>
      <c r="B51" s="25">
        <v>344.9</v>
      </c>
      <c r="C51" s="20" t="s">
        <v>65</v>
      </c>
      <c r="D51" s="46">
        <v>743555</v>
      </c>
      <c r="E51" s="46">
        <v>0</v>
      </c>
      <c r="F51" s="46">
        <v>0</v>
      </c>
      <c r="G51" s="46">
        <v>0</v>
      </c>
      <c r="H51" s="46">
        <v>0</v>
      </c>
      <c r="I51" s="46">
        <v>164314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907869</v>
      </c>
      <c r="O51" s="47">
        <f t="shared" si="8"/>
        <v>8.756368090585546</v>
      </c>
      <c r="P51" s="9"/>
    </row>
    <row r="52" spans="1:16" ht="15">
      <c r="A52" s="12"/>
      <c r="B52" s="25">
        <v>345.9</v>
      </c>
      <c r="C52" s="20" t="s">
        <v>66</v>
      </c>
      <c r="D52" s="46">
        <v>0</v>
      </c>
      <c r="E52" s="46">
        <v>775248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775248</v>
      </c>
      <c r="O52" s="47">
        <f t="shared" si="8"/>
        <v>7.47724269634745</v>
      </c>
      <c r="P52" s="9"/>
    </row>
    <row r="53" spans="1:16" ht="15">
      <c r="A53" s="12"/>
      <c r="B53" s="25">
        <v>347.2</v>
      </c>
      <c r="C53" s="20" t="s">
        <v>67</v>
      </c>
      <c r="D53" s="46">
        <v>114426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114426</v>
      </c>
      <c r="O53" s="47">
        <f t="shared" si="8"/>
        <v>1.1036351887038127</v>
      </c>
      <c r="P53" s="9"/>
    </row>
    <row r="54" spans="1:16" ht="15">
      <c r="A54" s="12"/>
      <c r="B54" s="25">
        <v>347.4</v>
      </c>
      <c r="C54" s="20" t="s">
        <v>68</v>
      </c>
      <c r="D54" s="46">
        <v>162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162</v>
      </c>
      <c r="O54" s="47">
        <f t="shared" si="8"/>
        <v>0.001562484929736403</v>
      </c>
      <c r="P54" s="9"/>
    </row>
    <row r="55" spans="1:16" ht="15">
      <c r="A55" s="12"/>
      <c r="B55" s="25">
        <v>347.5</v>
      </c>
      <c r="C55" s="20" t="s">
        <v>69</v>
      </c>
      <c r="D55" s="46">
        <v>74278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74278</v>
      </c>
      <c r="O55" s="47">
        <f t="shared" si="8"/>
        <v>0.7164089852528428</v>
      </c>
      <c r="P55" s="9"/>
    </row>
    <row r="56" spans="1:16" ht="15">
      <c r="A56" s="12"/>
      <c r="B56" s="25">
        <v>347.9</v>
      </c>
      <c r="C56" s="20" t="s">
        <v>70</v>
      </c>
      <c r="D56" s="46">
        <v>14676</v>
      </c>
      <c r="E56" s="46">
        <v>13427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28103</v>
      </c>
      <c r="O56" s="47">
        <f t="shared" si="8"/>
        <v>0.2710525554344576</v>
      </c>
      <c r="P56" s="9"/>
    </row>
    <row r="57" spans="1:16" ht="15">
      <c r="A57" s="12"/>
      <c r="B57" s="25">
        <v>349</v>
      </c>
      <c r="C57" s="20" t="s">
        <v>1</v>
      </c>
      <c r="D57" s="46">
        <v>1479537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1479537</v>
      </c>
      <c r="O57" s="47">
        <f t="shared" si="8"/>
        <v>14.27008805856425</v>
      </c>
      <c r="P57" s="9"/>
    </row>
    <row r="58" spans="1:16" ht="15.75">
      <c r="A58" s="29" t="s">
        <v>51</v>
      </c>
      <c r="B58" s="30"/>
      <c r="C58" s="31"/>
      <c r="D58" s="32">
        <f aca="true" t="shared" si="11" ref="D58:M58">SUM(D59:D61)</f>
        <v>650477</v>
      </c>
      <c r="E58" s="32">
        <f t="shared" si="11"/>
        <v>361131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aca="true" t="shared" si="12" ref="N58:N63">SUM(D58:M58)</f>
        <v>1011608</v>
      </c>
      <c r="O58" s="45">
        <f t="shared" si="8"/>
        <v>9.756927498770267</v>
      </c>
      <c r="P58" s="10"/>
    </row>
    <row r="59" spans="1:16" ht="15">
      <c r="A59" s="13"/>
      <c r="B59" s="39">
        <v>351.1</v>
      </c>
      <c r="C59" s="21" t="s">
        <v>73</v>
      </c>
      <c r="D59" s="46">
        <v>250973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250973</v>
      </c>
      <c r="O59" s="47">
        <f t="shared" si="8"/>
        <v>2.4206267300662607</v>
      </c>
      <c r="P59" s="9"/>
    </row>
    <row r="60" spans="1:16" ht="15">
      <c r="A60" s="13"/>
      <c r="B60" s="39">
        <v>354</v>
      </c>
      <c r="C60" s="21" t="s">
        <v>74</v>
      </c>
      <c r="D60" s="46">
        <v>399504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399504</v>
      </c>
      <c r="O60" s="47">
        <f t="shared" si="8"/>
        <v>3.8532035763543946</v>
      </c>
      <c r="P60" s="9"/>
    </row>
    <row r="61" spans="1:16" ht="15">
      <c r="A61" s="13"/>
      <c r="B61" s="39">
        <v>359</v>
      </c>
      <c r="C61" s="21" t="s">
        <v>75</v>
      </c>
      <c r="D61" s="46">
        <v>0</v>
      </c>
      <c r="E61" s="46">
        <v>361131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361131</v>
      </c>
      <c r="O61" s="47">
        <f t="shared" si="8"/>
        <v>3.483097192349611</v>
      </c>
      <c r="P61" s="9"/>
    </row>
    <row r="62" spans="1:16" ht="15.75">
      <c r="A62" s="29" t="s">
        <v>4</v>
      </c>
      <c r="B62" s="30"/>
      <c r="C62" s="31"/>
      <c r="D62" s="32">
        <f aca="true" t="shared" si="13" ref="D62:M62">SUM(D63:D71)</f>
        <v>562201</v>
      </c>
      <c r="E62" s="32">
        <f t="shared" si="13"/>
        <v>86684</v>
      </c>
      <c r="F62" s="32">
        <f t="shared" si="13"/>
        <v>150990</v>
      </c>
      <c r="G62" s="32">
        <f t="shared" si="13"/>
        <v>33358</v>
      </c>
      <c r="H62" s="32">
        <f t="shared" si="13"/>
        <v>0</v>
      </c>
      <c r="I62" s="32">
        <f t="shared" si="13"/>
        <v>836885</v>
      </c>
      <c r="J62" s="32">
        <f t="shared" si="13"/>
        <v>4394</v>
      </c>
      <c r="K62" s="32">
        <f t="shared" si="13"/>
        <v>23946473</v>
      </c>
      <c r="L62" s="32">
        <f t="shared" si="13"/>
        <v>0</v>
      </c>
      <c r="M62" s="32">
        <f t="shared" si="13"/>
        <v>0</v>
      </c>
      <c r="N62" s="32">
        <f t="shared" si="12"/>
        <v>25620985</v>
      </c>
      <c r="O62" s="45">
        <f t="shared" si="8"/>
        <v>247.11359844137306</v>
      </c>
      <c r="P62" s="10"/>
    </row>
    <row r="63" spans="1:16" ht="15">
      <c r="A63" s="12"/>
      <c r="B63" s="25">
        <v>361.1</v>
      </c>
      <c r="C63" s="20" t="s">
        <v>76</v>
      </c>
      <c r="D63" s="46">
        <v>24157</v>
      </c>
      <c r="E63" s="46">
        <v>7870</v>
      </c>
      <c r="F63" s="46">
        <v>16025</v>
      </c>
      <c r="G63" s="46">
        <v>4362</v>
      </c>
      <c r="H63" s="46">
        <v>0</v>
      </c>
      <c r="I63" s="46">
        <v>441231</v>
      </c>
      <c r="J63" s="46">
        <v>1799</v>
      </c>
      <c r="K63" s="46">
        <v>2122904</v>
      </c>
      <c r="L63" s="46">
        <v>0</v>
      </c>
      <c r="M63" s="46">
        <v>0</v>
      </c>
      <c r="N63" s="46">
        <f t="shared" si="12"/>
        <v>2618348</v>
      </c>
      <c r="O63" s="47">
        <f t="shared" si="8"/>
        <v>25.25388451114476</v>
      </c>
      <c r="P63" s="9"/>
    </row>
    <row r="64" spans="1:16" ht="15">
      <c r="A64" s="12"/>
      <c r="B64" s="25">
        <v>361.2</v>
      </c>
      <c r="C64" s="20" t="s">
        <v>77</v>
      </c>
      <c r="D64" s="46">
        <v>0</v>
      </c>
      <c r="E64" s="46">
        <v>82411</v>
      </c>
      <c r="F64" s="46">
        <v>0</v>
      </c>
      <c r="G64" s="46">
        <v>20242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4" ref="N64:N71">SUM(D64:M64)</f>
        <v>102653</v>
      </c>
      <c r="O64" s="47">
        <f t="shared" si="8"/>
        <v>0.9900849721742653</v>
      </c>
      <c r="P64" s="9"/>
    </row>
    <row r="65" spans="1:16" ht="15">
      <c r="A65" s="12"/>
      <c r="B65" s="25">
        <v>361.3</v>
      </c>
      <c r="C65" s="20" t="s">
        <v>78</v>
      </c>
      <c r="D65" s="46">
        <v>-4273</v>
      </c>
      <c r="E65" s="46">
        <v>-62377</v>
      </c>
      <c r="F65" s="46">
        <v>-8529</v>
      </c>
      <c r="G65" s="46">
        <v>8315</v>
      </c>
      <c r="H65" s="46">
        <v>0</v>
      </c>
      <c r="I65" s="46">
        <v>32493</v>
      </c>
      <c r="J65" s="46">
        <v>0</v>
      </c>
      <c r="K65" s="46">
        <v>18361144</v>
      </c>
      <c r="L65" s="46">
        <v>0</v>
      </c>
      <c r="M65" s="46">
        <v>0</v>
      </c>
      <c r="N65" s="46">
        <f t="shared" si="14"/>
        <v>18326773</v>
      </c>
      <c r="O65" s="47">
        <f t="shared" si="8"/>
        <v>176.76115199506177</v>
      </c>
      <c r="P65" s="9"/>
    </row>
    <row r="66" spans="1:16" ht="15">
      <c r="A66" s="12"/>
      <c r="B66" s="25">
        <v>362</v>
      </c>
      <c r="C66" s="20" t="s">
        <v>79</v>
      </c>
      <c r="D66" s="46">
        <v>226563</v>
      </c>
      <c r="E66" s="46">
        <v>22390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248953</v>
      </c>
      <c r="O66" s="47">
        <f t="shared" si="8"/>
        <v>2.4011438932880664</v>
      </c>
      <c r="P66" s="9"/>
    </row>
    <row r="67" spans="1:16" ht="15">
      <c r="A67" s="12"/>
      <c r="B67" s="25">
        <v>364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-466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-466</v>
      </c>
      <c r="O67" s="47">
        <f t="shared" si="8"/>
        <v>-0.004494555415167678</v>
      </c>
      <c r="P67" s="9"/>
    </row>
    <row r="68" spans="1:16" ht="15">
      <c r="A68" s="12"/>
      <c r="B68" s="25">
        <v>365</v>
      </c>
      <c r="C68" s="20" t="s">
        <v>81</v>
      </c>
      <c r="D68" s="46">
        <v>13737</v>
      </c>
      <c r="E68" s="46">
        <v>0</v>
      </c>
      <c r="F68" s="46">
        <v>0</v>
      </c>
      <c r="G68" s="46">
        <v>0</v>
      </c>
      <c r="H68" s="46">
        <v>0</v>
      </c>
      <c r="I68" s="46">
        <v>17925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31662</v>
      </c>
      <c r="O68" s="47">
        <f t="shared" si="8"/>
        <v>0.3053789990451481</v>
      </c>
      <c r="P68" s="9"/>
    </row>
    <row r="69" spans="1:16" ht="15">
      <c r="A69" s="12"/>
      <c r="B69" s="25">
        <v>366</v>
      </c>
      <c r="C69" s="20" t="s">
        <v>82</v>
      </c>
      <c r="D69" s="46">
        <v>34699</v>
      </c>
      <c r="E69" s="46">
        <v>21800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56499</v>
      </c>
      <c r="O69" s="47">
        <f aca="true" t="shared" si="15" ref="O69:O75">(N69/O$77)</f>
        <v>0.5449310866986237</v>
      </c>
      <c r="P69" s="9"/>
    </row>
    <row r="70" spans="1:16" ht="15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3462425</v>
      </c>
      <c r="L70" s="46">
        <v>0</v>
      </c>
      <c r="M70" s="46">
        <v>0</v>
      </c>
      <c r="N70" s="46">
        <f t="shared" si="14"/>
        <v>3462425</v>
      </c>
      <c r="O70" s="47">
        <f t="shared" si="15"/>
        <v>33.39498075828744</v>
      </c>
      <c r="P70" s="9"/>
    </row>
    <row r="71" spans="1:16" ht="15">
      <c r="A71" s="12"/>
      <c r="B71" s="25">
        <v>369.9</v>
      </c>
      <c r="C71" s="20" t="s">
        <v>85</v>
      </c>
      <c r="D71" s="46">
        <v>267318</v>
      </c>
      <c r="E71" s="46">
        <v>14590</v>
      </c>
      <c r="F71" s="46">
        <v>143494</v>
      </c>
      <c r="G71" s="46">
        <v>439</v>
      </c>
      <c r="H71" s="46">
        <v>0</v>
      </c>
      <c r="I71" s="46">
        <v>345702</v>
      </c>
      <c r="J71" s="46">
        <v>2595</v>
      </c>
      <c r="K71" s="46">
        <v>0</v>
      </c>
      <c r="L71" s="46">
        <v>0</v>
      </c>
      <c r="M71" s="46">
        <v>0</v>
      </c>
      <c r="N71" s="46">
        <f t="shared" si="14"/>
        <v>774138</v>
      </c>
      <c r="O71" s="47">
        <f t="shared" si="15"/>
        <v>7.466536781088146</v>
      </c>
      <c r="P71" s="9"/>
    </row>
    <row r="72" spans="1:16" ht="15.75">
      <c r="A72" s="29" t="s">
        <v>52</v>
      </c>
      <c r="B72" s="30"/>
      <c r="C72" s="31"/>
      <c r="D72" s="32">
        <f aca="true" t="shared" si="16" ref="D72:M72">SUM(D73:D74)</f>
        <v>1761213</v>
      </c>
      <c r="E72" s="32">
        <f t="shared" si="16"/>
        <v>16506</v>
      </c>
      <c r="F72" s="32">
        <f t="shared" si="16"/>
        <v>5249988</v>
      </c>
      <c r="G72" s="32">
        <f t="shared" si="16"/>
        <v>20583</v>
      </c>
      <c r="H72" s="32">
        <f t="shared" si="16"/>
        <v>0</v>
      </c>
      <c r="I72" s="32">
        <f t="shared" si="16"/>
        <v>921157</v>
      </c>
      <c r="J72" s="32">
        <f t="shared" si="16"/>
        <v>1825814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9795261</v>
      </c>
      <c r="O72" s="45">
        <f t="shared" si="15"/>
        <v>94.47498577367116</v>
      </c>
      <c r="P72" s="9"/>
    </row>
    <row r="73" spans="1:16" ht="15">
      <c r="A73" s="12"/>
      <c r="B73" s="25">
        <v>381</v>
      </c>
      <c r="C73" s="20" t="s">
        <v>86</v>
      </c>
      <c r="D73" s="46">
        <v>1761213</v>
      </c>
      <c r="E73" s="46">
        <v>16506</v>
      </c>
      <c r="F73" s="46">
        <v>5249988</v>
      </c>
      <c r="G73" s="46">
        <v>20583</v>
      </c>
      <c r="H73" s="46">
        <v>0</v>
      </c>
      <c r="I73" s="46">
        <v>0</v>
      </c>
      <c r="J73" s="46">
        <v>1825814</v>
      </c>
      <c r="K73" s="46">
        <v>0</v>
      </c>
      <c r="L73" s="46">
        <v>0</v>
      </c>
      <c r="M73" s="46">
        <v>0</v>
      </c>
      <c r="N73" s="46">
        <f>SUM(D73:M73)</f>
        <v>8874104</v>
      </c>
      <c r="O73" s="47">
        <f t="shared" si="15"/>
        <v>85.59045533897242</v>
      </c>
      <c r="P73" s="9"/>
    </row>
    <row r="74" spans="1:16" ht="15.75" thickBot="1">
      <c r="A74" s="12"/>
      <c r="B74" s="25">
        <v>389.8</v>
      </c>
      <c r="C74" s="20" t="s">
        <v>88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921157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921157</v>
      </c>
      <c r="O74" s="47">
        <f t="shared" si="15"/>
        <v>8.884530434698739</v>
      </c>
      <c r="P74" s="9"/>
    </row>
    <row r="75" spans="1:119" ht="16.5" thickBot="1">
      <c r="A75" s="14" t="s">
        <v>71</v>
      </c>
      <c r="B75" s="23"/>
      <c r="C75" s="22"/>
      <c r="D75" s="15">
        <f aca="true" t="shared" si="17" ref="D75:M75">SUM(D5,D13,D22,D38,D58,D62,D72)</f>
        <v>56012110</v>
      </c>
      <c r="E75" s="15">
        <f t="shared" si="17"/>
        <v>9526342</v>
      </c>
      <c r="F75" s="15">
        <f t="shared" si="17"/>
        <v>5400978</v>
      </c>
      <c r="G75" s="15">
        <f t="shared" si="17"/>
        <v>643007</v>
      </c>
      <c r="H75" s="15">
        <f t="shared" si="17"/>
        <v>0</v>
      </c>
      <c r="I75" s="15">
        <f t="shared" si="17"/>
        <v>28327961</v>
      </c>
      <c r="J75" s="15">
        <f t="shared" si="17"/>
        <v>17779480</v>
      </c>
      <c r="K75" s="15">
        <f t="shared" si="17"/>
        <v>23946473</v>
      </c>
      <c r="L75" s="15">
        <f t="shared" si="17"/>
        <v>0</v>
      </c>
      <c r="M75" s="15">
        <f t="shared" si="17"/>
        <v>0</v>
      </c>
      <c r="N75" s="15">
        <f>SUM(D75:M75)</f>
        <v>141636351</v>
      </c>
      <c r="O75" s="38">
        <f t="shared" si="15"/>
        <v>1366.0781724713304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114</v>
      </c>
      <c r="M77" s="48"/>
      <c r="N77" s="48"/>
      <c r="O77" s="43">
        <v>103681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37046220</v>
      </c>
      <c r="E5" s="27">
        <f t="shared" si="0"/>
        <v>879032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37925252</v>
      </c>
      <c r="O5" s="33">
        <f aca="true" t="shared" si="1" ref="O5:O36">(N5/O$82)</f>
        <v>366.4133946514144</v>
      </c>
      <c r="P5" s="6"/>
    </row>
    <row r="6" spans="1:16" ht="15">
      <c r="A6" s="12"/>
      <c r="B6" s="25">
        <v>311</v>
      </c>
      <c r="C6" s="20" t="s">
        <v>3</v>
      </c>
      <c r="D6" s="46">
        <v>23727646</v>
      </c>
      <c r="E6" s="46">
        <v>879032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24606678</v>
      </c>
      <c r="O6" s="47">
        <f t="shared" si="1"/>
        <v>237.7364932756222</v>
      </c>
      <c r="P6" s="9"/>
    </row>
    <row r="7" spans="1:16" ht="15">
      <c r="A7" s="12"/>
      <c r="B7" s="25">
        <v>312.41</v>
      </c>
      <c r="C7" s="20" t="s">
        <v>11</v>
      </c>
      <c r="D7" s="46">
        <v>2390212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2390212</v>
      </c>
      <c r="O7" s="47">
        <f t="shared" si="1"/>
        <v>23.092943267893027</v>
      </c>
      <c r="P7" s="9"/>
    </row>
    <row r="8" spans="1:16" ht="15">
      <c r="A8" s="12"/>
      <c r="B8" s="25">
        <v>314.1</v>
      </c>
      <c r="C8" s="20" t="s">
        <v>12</v>
      </c>
      <c r="D8" s="46">
        <v>5523218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5523218</v>
      </c>
      <c r="O8" s="47">
        <f t="shared" si="1"/>
        <v>53.362362807234504</v>
      </c>
      <c r="P8" s="9"/>
    </row>
    <row r="9" spans="1:16" ht="15">
      <c r="A9" s="12"/>
      <c r="B9" s="25">
        <v>314.3</v>
      </c>
      <c r="C9" s="20" t="s">
        <v>13</v>
      </c>
      <c r="D9" s="46">
        <v>1129285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1129285</v>
      </c>
      <c r="O9" s="47">
        <f t="shared" si="1"/>
        <v>10.91054452001855</v>
      </c>
      <c r="P9" s="9"/>
    </row>
    <row r="10" spans="1:16" ht="15">
      <c r="A10" s="12"/>
      <c r="B10" s="25">
        <v>314.4</v>
      </c>
      <c r="C10" s="20" t="s">
        <v>14</v>
      </c>
      <c r="D10" s="46">
        <v>80387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80387</v>
      </c>
      <c r="O10" s="47">
        <f t="shared" si="1"/>
        <v>0.7766559746483228</v>
      </c>
      <c r="P10" s="9"/>
    </row>
    <row r="11" spans="1:16" ht="15">
      <c r="A11" s="12"/>
      <c r="B11" s="25">
        <v>315</v>
      </c>
      <c r="C11" s="20" t="s">
        <v>15</v>
      </c>
      <c r="D11" s="46">
        <v>3637601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3637601</v>
      </c>
      <c r="O11" s="47">
        <f t="shared" si="1"/>
        <v>35.14454513835214</v>
      </c>
      <c r="P11" s="9"/>
    </row>
    <row r="12" spans="1:16" ht="15">
      <c r="A12" s="12"/>
      <c r="B12" s="25">
        <v>316</v>
      </c>
      <c r="C12" s="20" t="s">
        <v>16</v>
      </c>
      <c r="D12" s="46">
        <v>557871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557871</v>
      </c>
      <c r="O12" s="47">
        <f t="shared" si="1"/>
        <v>5.389849667645695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5304766</v>
      </c>
      <c r="E13" s="32">
        <f t="shared" si="3"/>
        <v>1027028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602429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6934223</v>
      </c>
      <c r="O13" s="45">
        <f t="shared" si="1"/>
        <v>66.99473450301437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602429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602429</v>
      </c>
      <c r="O14" s="47">
        <f t="shared" si="1"/>
        <v>5.820345107435461</v>
      </c>
      <c r="P14" s="9"/>
    </row>
    <row r="15" spans="1:16" ht="15">
      <c r="A15" s="12"/>
      <c r="B15" s="25">
        <v>323.1</v>
      </c>
      <c r="C15" s="20" t="s">
        <v>18</v>
      </c>
      <c r="D15" s="46">
        <v>5011689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5011689</v>
      </c>
      <c r="O15" s="47">
        <f t="shared" si="1"/>
        <v>48.420244628226925</v>
      </c>
      <c r="P15" s="9"/>
    </row>
    <row r="16" spans="1:16" ht="15">
      <c r="A16" s="12"/>
      <c r="B16" s="25">
        <v>323.4</v>
      </c>
      <c r="C16" s="20" t="s">
        <v>19</v>
      </c>
      <c r="D16" s="46">
        <v>46167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46167</v>
      </c>
      <c r="O16" s="47">
        <f t="shared" si="1"/>
        <v>0.4460407327253053</v>
      </c>
      <c r="P16" s="9"/>
    </row>
    <row r="17" spans="1:16" ht="15">
      <c r="A17" s="12"/>
      <c r="B17" s="25">
        <v>323.7</v>
      </c>
      <c r="C17" s="20" t="s">
        <v>20</v>
      </c>
      <c r="D17" s="46">
        <v>224011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224011</v>
      </c>
      <c r="O17" s="47">
        <f t="shared" si="1"/>
        <v>2.164273844489102</v>
      </c>
      <c r="P17" s="9"/>
    </row>
    <row r="18" spans="1:16" ht="15">
      <c r="A18" s="12"/>
      <c r="B18" s="25">
        <v>324.12</v>
      </c>
      <c r="C18" s="20" t="s">
        <v>105</v>
      </c>
      <c r="D18" s="46">
        <v>0</v>
      </c>
      <c r="E18" s="46">
        <v>46906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46906</v>
      </c>
      <c r="O18" s="47">
        <f t="shared" si="1"/>
        <v>0.45318055340856395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874207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874207</v>
      </c>
      <c r="O19" s="47">
        <f t="shared" si="1"/>
        <v>8.446118024424177</v>
      </c>
      <c r="P19" s="9"/>
    </row>
    <row r="20" spans="1:16" ht="15">
      <c r="A20" s="12"/>
      <c r="B20" s="25">
        <v>324.62</v>
      </c>
      <c r="C20" s="20" t="s">
        <v>107</v>
      </c>
      <c r="D20" s="46">
        <v>0</v>
      </c>
      <c r="E20" s="46">
        <v>105915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105915</v>
      </c>
      <c r="O20" s="47">
        <f t="shared" si="1"/>
        <v>1.0232937857474107</v>
      </c>
      <c r="P20" s="9"/>
    </row>
    <row r="21" spans="1:16" ht="15">
      <c r="A21" s="12"/>
      <c r="B21" s="25">
        <v>329</v>
      </c>
      <c r="C21" s="20" t="s">
        <v>108</v>
      </c>
      <c r="D21" s="46">
        <v>22899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8">SUM(D21:M21)</f>
        <v>22899</v>
      </c>
      <c r="O21" s="47">
        <f t="shared" si="1"/>
        <v>0.22123782655742774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SUM(D23:D40)</f>
        <v>8597835</v>
      </c>
      <c r="E22" s="32">
        <f t="shared" si="6"/>
        <v>9414593</v>
      </c>
      <c r="F22" s="32">
        <f t="shared" si="6"/>
        <v>0</v>
      </c>
      <c r="G22" s="32">
        <f t="shared" si="6"/>
        <v>282756</v>
      </c>
      <c r="H22" s="32">
        <f t="shared" si="6"/>
        <v>0</v>
      </c>
      <c r="I22" s="32">
        <f t="shared" si="6"/>
        <v>893759</v>
      </c>
      <c r="J22" s="32">
        <f t="shared" si="6"/>
        <v>50826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19239769</v>
      </c>
      <c r="O22" s="45">
        <f t="shared" si="1"/>
        <v>185.88430398825167</v>
      </c>
      <c r="P22" s="10"/>
    </row>
    <row r="23" spans="1:16" ht="15">
      <c r="A23" s="12"/>
      <c r="B23" s="25">
        <v>331.2</v>
      </c>
      <c r="C23" s="20" t="s">
        <v>25</v>
      </c>
      <c r="D23" s="46">
        <v>1137232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1137232</v>
      </c>
      <c r="O23" s="47">
        <f t="shared" si="1"/>
        <v>10.987324161385068</v>
      </c>
      <c r="P23" s="9"/>
    </row>
    <row r="24" spans="1:16" ht="15">
      <c r="A24" s="12"/>
      <c r="B24" s="25">
        <v>331.31</v>
      </c>
      <c r="C24" s="20" t="s">
        <v>109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893759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893759</v>
      </c>
      <c r="O24" s="47">
        <f t="shared" si="1"/>
        <v>8.635018936466224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3509899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3509899</v>
      </c>
      <c r="O25" s="47">
        <f t="shared" si="1"/>
        <v>33.91075707219045</v>
      </c>
      <c r="P25" s="9"/>
    </row>
    <row r="26" spans="1:16" ht="15">
      <c r="A26" s="12"/>
      <c r="B26" s="25">
        <v>331.7</v>
      </c>
      <c r="C26" s="20" t="s">
        <v>100</v>
      </c>
      <c r="D26" s="46">
        <v>14315</v>
      </c>
      <c r="E26" s="46">
        <v>5391039</v>
      </c>
      <c r="F26" s="46">
        <v>0</v>
      </c>
      <c r="G26" s="46">
        <v>20192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5425546</v>
      </c>
      <c r="O26" s="47">
        <f t="shared" si="1"/>
        <v>52.41870845571186</v>
      </c>
      <c r="P26" s="9"/>
    </row>
    <row r="27" spans="1:16" ht="15">
      <c r="A27" s="12"/>
      <c r="B27" s="25">
        <v>331.9</v>
      </c>
      <c r="C27" s="20" t="s">
        <v>28</v>
      </c>
      <c r="D27" s="46">
        <v>0</v>
      </c>
      <c r="E27" s="46">
        <v>-58302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-58302</v>
      </c>
      <c r="O27" s="47">
        <f t="shared" si="1"/>
        <v>-0.5632825784510743</v>
      </c>
      <c r="P27" s="9"/>
    </row>
    <row r="28" spans="1:16" ht="15">
      <c r="A28" s="12"/>
      <c r="B28" s="25">
        <v>334.1</v>
      </c>
      <c r="C28" s="20" t="s">
        <v>29</v>
      </c>
      <c r="D28" s="46">
        <v>50267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50267</v>
      </c>
      <c r="O28" s="47">
        <f t="shared" si="1"/>
        <v>0.48565272839697016</v>
      </c>
      <c r="P28" s="9"/>
    </row>
    <row r="29" spans="1:16" ht="15">
      <c r="A29" s="12"/>
      <c r="B29" s="25">
        <v>334.36</v>
      </c>
      <c r="C29" s="20" t="s">
        <v>31</v>
      </c>
      <c r="D29" s="46">
        <v>0</v>
      </c>
      <c r="E29" s="46">
        <v>0</v>
      </c>
      <c r="F29" s="46">
        <v>0</v>
      </c>
      <c r="G29" s="46">
        <v>225460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7">SUM(D29:M29)</f>
        <v>225460</v>
      </c>
      <c r="O29" s="47">
        <f t="shared" si="1"/>
        <v>2.17827330344721</v>
      </c>
      <c r="P29" s="9"/>
    </row>
    <row r="30" spans="1:16" ht="15">
      <c r="A30" s="12"/>
      <c r="B30" s="25">
        <v>334.49</v>
      </c>
      <c r="C30" s="20" t="s">
        <v>32</v>
      </c>
      <c r="D30" s="46">
        <v>0</v>
      </c>
      <c r="E30" s="46">
        <v>0</v>
      </c>
      <c r="F30" s="46">
        <v>0</v>
      </c>
      <c r="G30" s="46">
        <v>37104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37104</v>
      </c>
      <c r="O30" s="47">
        <f t="shared" si="1"/>
        <v>0.3584788993662081</v>
      </c>
      <c r="P30" s="9"/>
    </row>
    <row r="31" spans="1:16" ht="15">
      <c r="A31" s="12"/>
      <c r="B31" s="25">
        <v>334.5</v>
      </c>
      <c r="C31" s="20" t="s">
        <v>33</v>
      </c>
      <c r="D31" s="46">
        <v>0</v>
      </c>
      <c r="E31" s="46">
        <v>366716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366716</v>
      </c>
      <c r="O31" s="47">
        <f t="shared" si="1"/>
        <v>3.5430128304220125</v>
      </c>
      <c r="P31" s="9"/>
    </row>
    <row r="32" spans="1:16" ht="15">
      <c r="A32" s="12"/>
      <c r="B32" s="25">
        <v>335.12</v>
      </c>
      <c r="C32" s="20" t="s">
        <v>36</v>
      </c>
      <c r="D32" s="46">
        <v>2666470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2666470</v>
      </c>
      <c r="O32" s="47">
        <f t="shared" si="1"/>
        <v>25.761999536249807</v>
      </c>
      <c r="P32" s="9"/>
    </row>
    <row r="33" spans="1:16" ht="15">
      <c r="A33" s="12"/>
      <c r="B33" s="25">
        <v>335.14</v>
      </c>
      <c r="C33" s="20" t="s">
        <v>37</v>
      </c>
      <c r="D33" s="46">
        <v>3378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3378</v>
      </c>
      <c r="O33" s="47">
        <f t="shared" si="1"/>
        <v>0.03263641984850827</v>
      </c>
      <c r="P33" s="9"/>
    </row>
    <row r="34" spans="1:16" ht="15">
      <c r="A34" s="12"/>
      <c r="B34" s="25">
        <v>335.15</v>
      </c>
      <c r="C34" s="20" t="s">
        <v>38</v>
      </c>
      <c r="D34" s="46">
        <v>25702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25702</v>
      </c>
      <c r="O34" s="47">
        <f t="shared" si="1"/>
        <v>0.24831890554954397</v>
      </c>
      <c r="P34" s="9"/>
    </row>
    <row r="35" spans="1:16" ht="15">
      <c r="A35" s="12"/>
      <c r="B35" s="25">
        <v>335.18</v>
      </c>
      <c r="C35" s="20" t="s">
        <v>39</v>
      </c>
      <c r="D35" s="46">
        <v>4555098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4555098</v>
      </c>
      <c r="O35" s="47">
        <f t="shared" si="1"/>
        <v>44.00890786829495</v>
      </c>
      <c r="P35" s="9"/>
    </row>
    <row r="36" spans="1:16" ht="15">
      <c r="A36" s="12"/>
      <c r="B36" s="25">
        <v>335.21</v>
      </c>
      <c r="C36" s="20" t="s">
        <v>40</v>
      </c>
      <c r="D36" s="46">
        <v>26005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26005</v>
      </c>
      <c r="O36" s="47">
        <f t="shared" si="1"/>
        <v>0.25124632864430363</v>
      </c>
      <c r="P36" s="9"/>
    </row>
    <row r="37" spans="1:16" ht="15">
      <c r="A37" s="12"/>
      <c r="B37" s="25">
        <v>335.49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50826</v>
      </c>
      <c r="K37" s="46">
        <v>0</v>
      </c>
      <c r="L37" s="46">
        <v>0</v>
      </c>
      <c r="M37" s="46">
        <v>0</v>
      </c>
      <c r="N37" s="46">
        <f t="shared" si="7"/>
        <v>50826</v>
      </c>
      <c r="O37" s="47">
        <f aca="true" t="shared" si="8" ref="O37:O68">(N37/O$82)</f>
        <v>0.4910534858556191</v>
      </c>
      <c r="P37" s="9"/>
    </row>
    <row r="38" spans="1:16" ht="15">
      <c r="A38" s="12"/>
      <c r="B38" s="25">
        <v>337.2</v>
      </c>
      <c r="C38" s="20" t="s">
        <v>42</v>
      </c>
      <c r="D38" s="46">
        <v>88500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88500</v>
      </c>
      <c r="O38" s="47">
        <f t="shared" si="8"/>
        <v>0.8550394187664245</v>
      </c>
      <c r="P38" s="9"/>
    </row>
    <row r="39" spans="1:16" ht="15">
      <c r="A39" s="12"/>
      <c r="B39" s="25">
        <v>337.5</v>
      </c>
      <c r="C39" s="20" t="s">
        <v>43</v>
      </c>
      <c r="D39" s="46">
        <v>0</v>
      </c>
      <c r="E39" s="46">
        <v>205241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205241</v>
      </c>
      <c r="O39" s="47">
        <f t="shared" si="8"/>
        <v>1.9829281960117484</v>
      </c>
      <c r="P39" s="9"/>
    </row>
    <row r="40" spans="1:16" ht="15">
      <c r="A40" s="12"/>
      <c r="B40" s="25">
        <v>338</v>
      </c>
      <c r="C40" s="20" t="s">
        <v>45</v>
      </c>
      <c r="D40" s="46">
        <v>30868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30868</v>
      </c>
      <c r="O40" s="47">
        <f t="shared" si="8"/>
        <v>0.2982300200958417</v>
      </c>
      <c r="P40" s="9"/>
    </row>
    <row r="41" spans="1:16" ht="15.75">
      <c r="A41" s="29" t="s">
        <v>50</v>
      </c>
      <c r="B41" s="30"/>
      <c r="C41" s="31"/>
      <c r="D41" s="32">
        <f aca="true" t="shared" si="9" ref="D41:M41">SUM(D42:D61)</f>
        <v>3344695</v>
      </c>
      <c r="E41" s="32">
        <f t="shared" si="9"/>
        <v>5339387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26734215</v>
      </c>
      <c r="J41" s="32">
        <f t="shared" si="9"/>
        <v>15398361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50816658</v>
      </c>
      <c r="O41" s="45">
        <f t="shared" si="8"/>
        <v>490.9632284742619</v>
      </c>
      <c r="P41" s="10"/>
    </row>
    <row r="42" spans="1:16" ht="15">
      <c r="A42" s="12"/>
      <c r="B42" s="25">
        <v>341.2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15398361</v>
      </c>
      <c r="K42" s="46">
        <v>0</v>
      </c>
      <c r="L42" s="46">
        <v>0</v>
      </c>
      <c r="M42" s="46">
        <v>0</v>
      </c>
      <c r="N42" s="46">
        <f aca="true" t="shared" si="10" ref="N42:N61">SUM(D42:M42)</f>
        <v>15398361</v>
      </c>
      <c r="O42" s="47">
        <f t="shared" si="8"/>
        <v>148.77068519091048</v>
      </c>
      <c r="P42" s="9"/>
    </row>
    <row r="43" spans="1:16" ht="15">
      <c r="A43" s="12"/>
      <c r="B43" s="25">
        <v>341.3</v>
      </c>
      <c r="C43" s="20" t="s">
        <v>54</v>
      </c>
      <c r="D43" s="46">
        <v>288316</v>
      </c>
      <c r="E43" s="46">
        <v>177166</v>
      </c>
      <c r="F43" s="46">
        <v>0</v>
      </c>
      <c r="G43" s="46">
        <v>0</v>
      </c>
      <c r="H43" s="46">
        <v>0</v>
      </c>
      <c r="I43" s="46">
        <v>20597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486079</v>
      </c>
      <c r="O43" s="47">
        <f t="shared" si="8"/>
        <v>4.696233961972484</v>
      </c>
      <c r="P43" s="9"/>
    </row>
    <row r="44" spans="1:16" ht="15">
      <c r="A44" s="12"/>
      <c r="B44" s="25">
        <v>341.9</v>
      </c>
      <c r="C44" s="20" t="s">
        <v>110</v>
      </c>
      <c r="D44" s="46">
        <v>14854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14854</v>
      </c>
      <c r="O44" s="47">
        <f t="shared" si="8"/>
        <v>0.14351136187973412</v>
      </c>
      <c r="P44" s="9"/>
    </row>
    <row r="45" spans="1:16" ht="15">
      <c r="A45" s="12"/>
      <c r="B45" s="25">
        <v>342.1</v>
      </c>
      <c r="C45" s="20" t="s">
        <v>55</v>
      </c>
      <c r="D45" s="46">
        <v>43548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43548</v>
      </c>
      <c r="O45" s="47">
        <f t="shared" si="8"/>
        <v>0.4207373628072345</v>
      </c>
      <c r="P45" s="9"/>
    </row>
    <row r="46" spans="1:16" ht="15">
      <c r="A46" s="12"/>
      <c r="B46" s="25">
        <v>342.2</v>
      </c>
      <c r="C46" s="20" t="s">
        <v>56</v>
      </c>
      <c r="D46" s="46">
        <v>161780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161780</v>
      </c>
      <c r="O46" s="47">
        <f t="shared" si="8"/>
        <v>1.5630313804297418</v>
      </c>
      <c r="P46" s="9"/>
    </row>
    <row r="47" spans="1:16" ht="15">
      <c r="A47" s="12"/>
      <c r="B47" s="25">
        <v>342.5</v>
      </c>
      <c r="C47" s="20" t="s">
        <v>57</v>
      </c>
      <c r="D47" s="46">
        <v>24877</v>
      </c>
      <c r="E47" s="46">
        <v>0</v>
      </c>
      <c r="F47" s="46">
        <v>0</v>
      </c>
      <c r="G47" s="46">
        <v>0</v>
      </c>
      <c r="H47" s="46">
        <v>0</v>
      </c>
      <c r="I47" s="46">
        <v>64211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89088</v>
      </c>
      <c r="O47" s="47">
        <f t="shared" si="8"/>
        <v>0.8607203586334827</v>
      </c>
      <c r="P47" s="9"/>
    </row>
    <row r="48" spans="1:16" ht="15">
      <c r="A48" s="12"/>
      <c r="B48" s="25">
        <v>342.9</v>
      </c>
      <c r="C48" s="20" t="s">
        <v>58</v>
      </c>
      <c r="D48" s="46">
        <v>41465</v>
      </c>
      <c r="E48" s="46">
        <v>315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41780</v>
      </c>
      <c r="O48" s="47">
        <f t="shared" si="8"/>
        <v>0.4036558973566239</v>
      </c>
      <c r="P48" s="9"/>
    </row>
    <row r="49" spans="1:16" ht="15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12310631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12310631</v>
      </c>
      <c r="O49" s="47">
        <f t="shared" si="8"/>
        <v>118.93869802133251</v>
      </c>
      <c r="P49" s="9"/>
    </row>
    <row r="50" spans="1:16" ht="15">
      <c r="A50" s="12"/>
      <c r="B50" s="25">
        <v>343.4</v>
      </c>
      <c r="C50" s="20" t="s">
        <v>60</v>
      </c>
      <c r="D50" s="46">
        <v>189094</v>
      </c>
      <c r="E50" s="46">
        <v>4785302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4974396</v>
      </c>
      <c r="O50" s="47">
        <f t="shared" si="8"/>
        <v>48.05993971247488</v>
      </c>
      <c r="P50" s="9"/>
    </row>
    <row r="51" spans="1:16" ht="15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8033321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8033321</v>
      </c>
      <c r="O51" s="47">
        <f t="shared" si="8"/>
        <v>77.61362845880352</v>
      </c>
      <c r="P51" s="9"/>
    </row>
    <row r="52" spans="1:16" ht="15">
      <c r="A52" s="12"/>
      <c r="B52" s="25">
        <v>343.6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1756802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1756802</v>
      </c>
      <c r="O52" s="47">
        <f t="shared" si="8"/>
        <v>16.973276395115164</v>
      </c>
      <c r="P52" s="9"/>
    </row>
    <row r="53" spans="1:16" ht="15">
      <c r="A53" s="12"/>
      <c r="B53" s="25">
        <v>343.7</v>
      </c>
      <c r="C53" s="20" t="s">
        <v>63</v>
      </c>
      <c r="D53" s="46">
        <v>0</v>
      </c>
      <c r="E53" s="46">
        <v>1895</v>
      </c>
      <c r="F53" s="46">
        <v>0</v>
      </c>
      <c r="G53" s="46">
        <v>0</v>
      </c>
      <c r="H53" s="46">
        <v>0</v>
      </c>
      <c r="I53" s="46">
        <v>4308110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4310005</v>
      </c>
      <c r="O53" s="47">
        <f t="shared" si="8"/>
        <v>41.64095107435462</v>
      </c>
      <c r="P53" s="9"/>
    </row>
    <row r="54" spans="1:16" ht="15">
      <c r="A54" s="12"/>
      <c r="B54" s="25">
        <v>343.9</v>
      </c>
      <c r="C54" s="20" t="s">
        <v>64</v>
      </c>
      <c r="D54" s="46">
        <v>0</v>
      </c>
      <c r="E54" s="46">
        <v>-550</v>
      </c>
      <c r="F54" s="46">
        <v>0</v>
      </c>
      <c r="G54" s="46">
        <v>0</v>
      </c>
      <c r="H54" s="46">
        <v>0</v>
      </c>
      <c r="I54" s="46">
        <v>217823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217273</v>
      </c>
      <c r="O54" s="47">
        <f t="shared" si="8"/>
        <v>2.099174911114546</v>
      </c>
      <c r="P54" s="9"/>
    </row>
    <row r="55" spans="1:16" ht="15">
      <c r="A55" s="12"/>
      <c r="B55" s="25">
        <v>344.9</v>
      </c>
      <c r="C55" s="20" t="s">
        <v>65</v>
      </c>
      <c r="D55" s="46">
        <v>1010419</v>
      </c>
      <c r="E55" s="46">
        <v>0</v>
      </c>
      <c r="F55" s="46">
        <v>0</v>
      </c>
      <c r="G55" s="46">
        <v>0</v>
      </c>
      <c r="H55" s="46">
        <v>0</v>
      </c>
      <c r="I55" s="46">
        <v>22720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1033139</v>
      </c>
      <c r="O55" s="47">
        <f t="shared" si="8"/>
        <v>9.98163356005565</v>
      </c>
      <c r="P55" s="9"/>
    </row>
    <row r="56" spans="1:16" ht="15">
      <c r="A56" s="12"/>
      <c r="B56" s="25">
        <v>345.9</v>
      </c>
      <c r="C56" s="20" t="s">
        <v>66</v>
      </c>
      <c r="D56" s="46">
        <v>0</v>
      </c>
      <c r="E56" s="46">
        <v>344430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344430</v>
      </c>
      <c r="O56" s="47">
        <f t="shared" si="8"/>
        <v>3.3276974802906167</v>
      </c>
      <c r="P56" s="9"/>
    </row>
    <row r="57" spans="1:16" ht="15">
      <c r="A57" s="12"/>
      <c r="B57" s="25">
        <v>347.2</v>
      </c>
      <c r="C57" s="20" t="s">
        <v>67</v>
      </c>
      <c r="D57" s="46">
        <v>116940</v>
      </c>
      <c r="E57" s="46">
        <v>22560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139500</v>
      </c>
      <c r="O57" s="47">
        <f t="shared" si="8"/>
        <v>1.3477739990724995</v>
      </c>
      <c r="P57" s="9"/>
    </row>
    <row r="58" spans="1:16" ht="15">
      <c r="A58" s="12"/>
      <c r="B58" s="25">
        <v>347.4</v>
      </c>
      <c r="C58" s="20" t="s">
        <v>68</v>
      </c>
      <c r="D58" s="46">
        <v>147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147</v>
      </c>
      <c r="O58" s="47">
        <f t="shared" si="8"/>
        <v>0.0014202349667645695</v>
      </c>
      <c r="P58" s="9"/>
    </row>
    <row r="59" spans="1:16" ht="15">
      <c r="A59" s="12"/>
      <c r="B59" s="25">
        <v>347.5</v>
      </c>
      <c r="C59" s="20" t="s">
        <v>69</v>
      </c>
      <c r="D59" s="46">
        <v>88957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88957</v>
      </c>
      <c r="O59" s="47">
        <f t="shared" si="8"/>
        <v>0.8594547070644613</v>
      </c>
      <c r="P59" s="9"/>
    </row>
    <row r="60" spans="1:16" ht="15">
      <c r="A60" s="12"/>
      <c r="B60" s="25">
        <v>347.9</v>
      </c>
      <c r="C60" s="20" t="s">
        <v>70</v>
      </c>
      <c r="D60" s="46">
        <v>834</v>
      </c>
      <c r="E60" s="46">
        <v>8269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9103</v>
      </c>
      <c r="O60" s="47">
        <f t="shared" si="8"/>
        <v>0.08794829185345494</v>
      </c>
      <c r="P60" s="9"/>
    </row>
    <row r="61" spans="1:16" ht="15">
      <c r="A61" s="12"/>
      <c r="B61" s="25">
        <v>349</v>
      </c>
      <c r="C61" s="20" t="s">
        <v>1</v>
      </c>
      <c r="D61" s="46">
        <v>1363464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1363464</v>
      </c>
      <c r="O61" s="47">
        <f t="shared" si="8"/>
        <v>13.17305611377338</v>
      </c>
      <c r="P61" s="9"/>
    </row>
    <row r="62" spans="1:16" ht="15.75">
      <c r="A62" s="29" t="s">
        <v>51</v>
      </c>
      <c r="B62" s="30"/>
      <c r="C62" s="31"/>
      <c r="D62" s="32">
        <f aca="true" t="shared" si="11" ref="D62:M62">SUM(D63:D65)</f>
        <v>687172</v>
      </c>
      <c r="E62" s="32">
        <f t="shared" si="11"/>
        <v>332862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aca="true" t="shared" si="12" ref="N62:N67">SUM(D62:M62)</f>
        <v>1020034</v>
      </c>
      <c r="O62" s="45">
        <f t="shared" si="8"/>
        <v>9.855020095841706</v>
      </c>
      <c r="P62" s="10"/>
    </row>
    <row r="63" spans="1:16" ht="15">
      <c r="A63" s="13"/>
      <c r="B63" s="39">
        <v>351.1</v>
      </c>
      <c r="C63" s="21" t="s">
        <v>73</v>
      </c>
      <c r="D63" s="46">
        <v>298024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298024</v>
      </c>
      <c r="O63" s="47">
        <f t="shared" si="8"/>
        <v>2.879347658061524</v>
      </c>
      <c r="P63" s="9"/>
    </row>
    <row r="64" spans="1:16" ht="15">
      <c r="A64" s="13"/>
      <c r="B64" s="39">
        <v>354</v>
      </c>
      <c r="C64" s="21" t="s">
        <v>74</v>
      </c>
      <c r="D64" s="46">
        <v>389148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389148</v>
      </c>
      <c r="O64" s="47">
        <f t="shared" si="8"/>
        <v>3.759738754057814</v>
      </c>
      <c r="P64" s="9"/>
    </row>
    <row r="65" spans="1:16" ht="15">
      <c r="A65" s="13"/>
      <c r="B65" s="39">
        <v>359</v>
      </c>
      <c r="C65" s="21" t="s">
        <v>75</v>
      </c>
      <c r="D65" s="46">
        <v>0</v>
      </c>
      <c r="E65" s="46">
        <v>332862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332862</v>
      </c>
      <c r="O65" s="47">
        <f t="shared" si="8"/>
        <v>3.215933683722368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SUM(D67:D75)</f>
        <v>535550</v>
      </c>
      <c r="E66" s="32">
        <f t="shared" si="13"/>
        <v>1557873</v>
      </c>
      <c r="F66" s="32">
        <f t="shared" si="13"/>
        <v>288079</v>
      </c>
      <c r="G66" s="32">
        <f t="shared" si="13"/>
        <v>16850</v>
      </c>
      <c r="H66" s="32">
        <f t="shared" si="13"/>
        <v>0</v>
      </c>
      <c r="I66" s="32">
        <f t="shared" si="13"/>
        <v>1104204</v>
      </c>
      <c r="J66" s="32">
        <f t="shared" si="13"/>
        <v>61175</v>
      </c>
      <c r="K66" s="32">
        <f t="shared" si="13"/>
        <v>4072317</v>
      </c>
      <c r="L66" s="32">
        <f t="shared" si="13"/>
        <v>0</v>
      </c>
      <c r="M66" s="32">
        <f t="shared" si="13"/>
        <v>0</v>
      </c>
      <c r="N66" s="32">
        <f t="shared" si="12"/>
        <v>7636048</v>
      </c>
      <c r="O66" s="45">
        <f t="shared" si="8"/>
        <v>73.77539032307931</v>
      </c>
      <c r="P66" s="10"/>
    </row>
    <row r="67" spans="1:16" ht="15">
      <c r="A67" s="12"/>
      <c r="B67" s="25">
        <v>361.1</v>
      </c>
      <c r="C67" s="20" t="s">
        <v>76</v>
      </c>
      <c r="D67" s="46">
        <v>27422</v>
      </c>
      <c r="E67" s="46">
        <v>10627</v>
      </c>
      <c r="F67" s="46">
        <v>37539</v>
      </c>
      <c r="G67" s="46">
        <v>4404</v>
      </c>
      <c r="H67" s="46">
        <v>0</v>
      </c>
      <c r="I67" s="46">
        <v>737560</v>
      </c>
      <c r="J67" s="46">
        <v>786</v>
      </c>
      <c r="K67" s="46">
        <v>1206205</v>
      </c>
      <c r="L67" s="46">
        <v>0</v>
      </c>
      <c r="M67" s="46">
        <v>0</v>
      </c>
      <c r="N67" s="46">
        <f t="shared" si="12"/>
        <v>2024543</v>
      </c>
      <c r="O67" s="47">
        <f t="shared" si="8"/>
        <v>19.56004598856083</v>
      </c>
      <c r="P67" s="9"/>
    </row>
    <row r="68" spans="1:16" ht="15">
      <c r="A68" s="12"/>
      <c r="B68" s="25">
        <v>361.2</v>
      </c>
      <c r="C68" s="20" t="s">
        <v>77</v>
      </c>
      <c r="D68" s="46">
        <v>0</v>
      </c>
      <c r="E68" s="46">
        <v>55593</v>
      </c>
      <c r="F68" s="46">
        <v>0</v>
      </c>
      <c r="G68" s="46">
        <v>7432</v>
      </c>
      <c r="H68" s="46">
        <v>0</v>
      </c>
      <c r="I68" s="46">
        <v>33698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4" ref="N68:N75">SUM(D68:M68)</f>
        <v>96723</v>
      </c>
      <c r="O68" s="47">
        <f t="shared" si="8"/>
        <v>0.9344856237440099</v>
      </c>
      <c r="P68" s="9"/>
    </row>
    <row r="69" spans="1:16" ht="15">
      <c r="A69" s="12"/>
      <c r="B69" s="25">
        <v>361.3</v>
      </c>
      <c r="C69" s="20" t="s">
        <v>78</v>
      </c>
      <c r="D69" s="46">
        <v>-5152</v>
      </c>
      <c r="E69" s="46">
        <v>-14091</v>
      </c>
      <c r="F69" s="46">
        <v>-7086</v>
      </c>
      <c r="G69" s="46">
        <v>5014</v>
      </c>
      <c r="H69" s="46">
        <v>0</v>
      </c>
      <c r="I69" s="46">
        <v>-121481</v>
      </c>
      <c r="J69" s="46">
        <v>0</v>
      </c>
      <c r="K69" s="46">
        <v>-1579020</v>
      </c>
      <c r="L69" s="46">
        <v>0</v>
      </c>
      <c r="M69" s="46">
        <v>0</v>
      </c>
      <c r="N69" s="46">
        <f t="shared" si="14"/>
        <v>-1721816</v>
      </c>
      <c r="O69" s="47">
        <f aca="true" t="shared" si="15" ref="O69:O80">(N69/O$82)</f>
        <v>-16.6352604730252</v>
      </c>
      <c r="P69" s="9"/>
    </row>
    <row r="70" spans="1:16" ht="15">
      <c r="A70" s="12"/>
      <c r="B70" s="25">
        <v>362</v>
      </c>
      <c r="C70" s="20" t="s">
        <v>79</v>
      </c>
      <c r="D70" s="46">
        <v>233426</v>
      </c>
      <c r="E70" s="46">
        <v>5592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239018</v>
      </c>
      <c r="O70" s="47">
        <f t="shared" si="15"/>
        <v>2.3092634101097542</v>
      </c>
      <c r="P70" s="9"/>
    </row>
    <row r="71" spans="1:16" ht="15">
      <c r="A71" s="12"/>
      <c r="B71" s="25">
        <v>364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-1181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-1181</v>
      </c>
      <c r="O71" s="47">
        <f t="shared" si="15"/>
        <v>-0.011410187045911268</v>
      </c>
      <c r="P71" s="9"/>
    </row>
    <row r="72" spans="1:16" ht="15">
      <c r="A72" s="12"/>
      <c r="B72" s="25">
        <v>365</v>
      </c>
      <c r="C72" s="20" t="s">
        <v>81</v>
      </c>
      <c r="D72" s="46">
        <v>27846</v>
      </c>
      <c r="E72" s="46">
        <v>12083</v>
      </c>
      <c r="F72" s="46">
        <v>0</v>
      </c>
      <c r="G72" s="46">
        <v>0</v>
      </c>
      <c r="H72" s="46">
        <v>0</v>
      </c>
      <c r="I72" s="46">
        <v>27188</v>
      </c>
      <c r="J72" s="46">
        <v>57304</v>
      </c>
      <c r="K72" s="46">
        <v>0</v>
      </c>
      <c r="L72" s="46">
        <v>0</v>
      </c>
      <c r="M72" s="46">
        <v>0</v>
      </c>
      <c r="N72" s="46">
        <f t="shared" si="14"/>
        <v>124421</v>
      </c>
      <c r="O72" s="47">
        <f t="shared" si="15"/>
        <v>1.2020888081620034</v>
      </c>
      <c r="P72" s="9"/>
    </row>
    <row r="73" spans="1:16" ht="15">
      <c r="A73" s="12"/>
      <c r="B73" s="25">
        <v>366</v>
      </c>
      <c r="C73" s="20" t="s">
        <v>82</v>
      </c>
      <c r="D73" s="46">
        <v>5000</v>
      </c>
      <c r="E73" s="46">
        <v>1351585</v>
      </c>
      <c r="F73" s="46">
        <v>126887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1483472</v>
      </c>
      <c r="O73" s="47">
        <f t="shared" si="15"/>
        <v>14.33250888854537</v>
      </c>
      <c r="P73" s="9"/>
    </row>
    <row r="74" spans="1:16" ht="15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4445132</v>
      </c>
      <c r="L74" s="46">
        <v>0</v>
      </c>
      <c r="M74" s="46">
        <v>0</v>
      </c>
      <c r="N74" s="46">
        <f t="shared" si="14"/>
        <v>4445132</v>
      </c>
      <c r="O74" s="47">
        <f t="shared" si="15"/>
        <v>42.946475498531456</v>
      </c>
      <c r="P74" s="9"/>
    </row>
    <row r="75" spans="1:16" ht="15">
      <c r="A75" s="12"/>
      <c r="B75" s="25">
        <v>369.9</v>
      </c>
      <c r="C75" s="20" t="s">
        <v>85</v>
      </c>
      <c r="D75" s="46">
        <v>247008</v>
      </c>
      <c r="E75" s="46">
        <v>136484</v>
      </c>
      <c r="F75" s="46">
        <v>130739</v>
      </c>
      <c r="G75" s="46">
        <v>0</v>
      </c>
      <c r="H75" s="46">
        <v>0</v>
      </c>
      <c r="I75" s="46">
        <v>428420</v>
      </c>
      <c r="J75" s="46">
        <v>3085</v>
      </c>
      <c r="K75" s="46">
        <v>0</v>
      </c>
      <c r="L75" s="46">
        <v>0</v>
      </c>
      <c r="M75" s="46">
        <v>0</v>
      </c>
      <c r="N75" s="46">
        <f t="shared" si="14"/>
        <v>945736</v>
      </c>
      <c r="O75" s="47">
        <f t="shared" si="15"/>
        <v>9.137192765496986</v>
      </c>
      <c r="P75" s="9"/>
    </row>
    <row r="76" spans="1:16" ht="15.75">
      <c r="A76" s="29" t="s">
        <v>52</v>
      </c>
      <c r="B76" s="30"/>
      <c r="C76" s="31"/>
      <c r="D76" s="32">
        <f aca="true" t="shared" si="16" ref="D76:M76">SUM(D77:D79)</f>
        <v>3181995</v>
      </c>
      <c r="E76" s="32">
        <f t="shared" si="16"/>
        <v>1064426</v>
      </c>
      <c r="F76" s="32">
        <f t="shared" si="16"/>
        <v>5701564</v>
      </c>
      <c r="G76" s="32">
        <f t="shared" si="16"/>
        <v>5011123</v>
      </c>
      <c r="H76" s="32">
        <f t="shared" si="16"/>
        <v>0</v>
      </c>
      <c r="I76" s="32">
        <f t="shared" si="16"/>
        <v>2184757</v>
      </c>
      <c r="J76" s="32">
        <f t="shared" si="16"/>
        <v>1124000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18267865</v>
      </c>
      <c r="O76" s="45">
        <f t="shared" si="15"/>
        <v>176.49429007574585</v>
      </c>
      <c r="P76" s="9"/>
    </row>
    <row r="77" spans="1:16" ht="15">
      <c r="A77" s="12"/>
      <c r="B77" s="25">
        <v>381</v>
      </c>
      <c r="C77" s="20" t="s">
        <v>86</v>
      </c>
      <c r="D77" s="46">
        <v>3181995</v>
      </c>
      <c r="E77" s="46">
        <v>1064426</v>
      </c>
      <c r="F77" s="46">
        <v>5227687</v>
      </c>
      <c r="G77" s="46">
        <v>0</v>
      </c>
      <c r="H77" s="46">
        <v>0</v>
      </c>
      <c r="I77" s="46">
        <v>0</v>
      </c>
      <c r="J77" s="46">
        <v>1124000</v>
      </c>
      <c r="K77" s="46">
        <v>0</v>
      </c>
      <c r="L77" s="46">
        <v>0</v>
      </c>
      <c r="M77" s="46">
        <v>0</v>
      </c>
      <c r="N77" s="46">
        <f>SUM(D77:M77)</f>
        <v>10598108</v>
      </c>
      <c r="O77" s="47">
        <f t="shared" si="15"/>
        <v>102.39322151800897</v>
      </c>
      <c r="P77" s="9"/>
    </row>
    <row r="78" spans="1:16" ht="15">
      <c r="A78" s="12"/>
      <c r="B78" s="25">
        <v>384</v>
      </c>
      <c r="C78" s="20" t="s">
        <v>111</v>
      </c>
      <c r="D78" s="46">
        <v>0</v>
      </c>
      <c r="E78" s="46">
        <v>0</v>
      </c>
      <c r="F78" s="46">
        <v>473877</v>
      </c>
      <c r="G78" s="46">
        <v>5011123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5485000</v>
      </c>
      <c r="O78" s="47">
        <f t="shared" si="15"/>
        <v>52.99312103880043</v>
      </c>
      <c r="P78" s="9"/>
    </row>
    <row r="79" spans="1:16" ht="15.75" thickBot="1">
      <c r="A79" s="12"/>
      <c r="B79" s="25">
        <v>389.8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2184757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2184757</v>
      </c>
      <c r="O79" s="47">
        <f t="shared" si="15"/>
        <v>21.107947518936466</v>
      </c>
      <c r="P79" s="9"/>
    </row>
    <row r="80" spans="1:119" ht="16.5" thickBot="1">
      <c r="A80" s="14" t="s">
        <v>71</v>
      </c>
      <c r="B80" s="23"/>
      <c r="C80" s="22"/>
      <c r="D80" s="15">
        <f aca="true" t="shared" si="17" ref="D80:M80">SUM(D5,D13,D22,D41,D62,D66,D76)</f>
        <v>58698233</v>
      </c>
      <c r="E80" s="15">
        <f t="shared" si="17"/>
        <v>19615201</v>
      </c>
      <c r="F80" s="15">
        <f t="shared" si="17"/>
        <v>5989643</v>
      </c>
      <c r="G80" s="15">
        <f t="shared" si="17"/>
        <v>5310729</v>
      </c>
      <c r="H80" s="15">
        <f t="shared" si="17"/>
        <v>0</v>
      </c>
      <c r="I80" s="15">
        <f t="shared" si="17"/>
        <v>31519364</v>
      </c>
      <c r="J80" s="15">
        <f t="shared" si="17"/>
        <v>16634362</v>
      </c>
      <c r="K80" s="15">
        <f t="shared" si="17"/>
        <v>4072317</v>
      </c>
      <c r="L80" s="15">
        <f t="shared" si="17"/>
        <v>0</v>
      </c>
      <c r="M80" s="15">
        <f t="shared" si="17"/>
        <v>0</v>
      </c>
      <c r="N80" s="15">
        <f>SUM(D80:M80)</f>
        <v>141839849</v>
      </c>
      <c r="O80" s="38">
        <f t="shared" si="15"/>
        <v>1370.3803621116092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112</v>
      </c>
      <c r="M82" s="48"/>
      <c r="N82" s="48"/>
      <c r="O82" s="43">
        <v>103504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39913178</v>
      </c>
      <c r="E5" s="27">
        <f t="shared" si="0"/>
        <v>1126416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41039594</v>
      </c>
      <c r="O5" s="33">
        <f aca="true" t="shared" si="1" ref="O5:O36">(N5/O$80)</f>
        <v>397.7090221920729</v>
      </c>
      <c r="P5" s="6"/>
    </row>
    <row r="6" spans="1:16" ht="15">
      <c r="A6" s="12"/>
      <c r="B6" s="25">
        <v>311</v>
      </c>
      <c r="C6" s="20" t="s">
        <v>3</v>
      </c>
      <c r="D6" s="46">
        <v>26272635</v>
      </c>
      <c r="E6" s="46">
        <v>1126416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27399051</v>
      </c>
      <c r="O6" s="47">
        <f t="shared" si="1"/>
        <v>265.520408954356</v>
      </c>
      <c r="P6" s="9"/>
    </row>
    <row r="7" spans="1:16" ht="15">
      <c r="A7" s="12"/>
      <c r="B7" s="25">
        <v>312.41</v>
      </c>
      <c r="C7" s="20" t="s">
        <v>11</v>
      </c>
      <c r="D7" s="46">
        <v>2369610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2369610</v>
      </c>
      <c r="O7" s="47">
        <f t="shared" si="1"/>
        <v>22.963562360693867</v>
      </c>
      <c r="P7" s="9"/>
    </row>
    <row r="8" spans="1:16" ht="15">
      <c r="A8" s="12"/>
      <c r="B8" s="25">
        <v>314.1</v>
      </c>
      <c r="C8" s="20" t="s">
        <v>12</v>
      </c>
      <c r="D8" s="46">
        <v>5691766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5691766</v>
      </c>
      <c r="O8" s="47">
        <f t="shared" si="1"/>
        <v>55.15811609652098</v>
      </c>
      <c r="P8" s="9"/>
    </row>
    <row r="9" spans="1:16" ht="15">
      <c r="A9" s="12"/>
      <c r="B9" s="25">
        <v>314.3</v>
      </c>
      <c r="C9" s="20" t="s">
        <v>13</v>
      </c>
      <c r="D9" s="46">
        <v>1059474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1059474</v>
      </c>
      <c r="O9" s="47">
        <f t="shared" si="1"/>
        <v>10.267215815485997</v>
      </c>
      <c r="P9" s="9"/>
    </row>
    <row r="10" spans="1:16" ht="15">
      <c r="A10" s="12"/>
      <c r="B10" s="25">
        <v>314.4</v>
      </c>
      <c r="C10" s="20" t="s">
        <v>14</v>
      </c>
      <c r="D10" s="46">
        <v>96210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96210</v>
      </c>
      <c r="O10" s="47">
        <f t="shared" si="1"/>
        <v>0.9323577866072293</v>
      </c>
      <c r="P10" s="9"/>
    </row>
    <row r="11" spans="1:16" ht="15">
      <c r="A11" s="12"/>
      <c r="B11" s="25">
        <v>315</v>
      </c>
      <c r="C11" s="20" t="s">
        <v>15</v>
      </c>
      <c r="D11" s="46">
        <v>3854672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3854672</v>
      </c>
      <c r="O11" s="47">
        <f t="shared" si="1"/>
        <v>37.355092547727494</v>
      </c>
      <c r="P11" s="9"/>
    </row>
    <row r="12" spans="1:16" ht="15">
      <c r="A12" s="12"/>
      <c r="B12" s="25">
        <v>316</v>
      </c>
      <c r="C12" s="20" t="s">
        <v>16</v>
      </c>
      <c r="D12" s="46">
        <v>568811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568811</v>
      </c>
      <c r="O12" s="47">
        <f t="shared" si="1"/>
        <v>5.512268630681268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5760068</v>
      </c>
      <c r="E13" s="32">
        <f t="shared" si="3"/>
        <v>960804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631562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7352434</v>
      </c>
      <c r="O13" s="45">
        <f t="shared" si="1"/>
        <v>71.25141971121232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631562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631562</v>
      </c>
      <c r="O14" s="47">
        <f t="shared" si="1"/>
        <v>6.120379881771489</v>
      </c>
      <c r="P14" s="9"/>
    </row>
    <row r="15" spans="1:16" ht="15">
      <c r="A15" s="12"/>
      <c r="B15" s="25">
        <v>323.1</v>
      </c>
      <c r="C15" s="20" t="s">
        <v>18</v>
      </c>
      <c r="D15" s="46">
        <v>5163119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5163119</v>
      </c>
      <c r="O15" s="47">
        <f t="shared" si="1"/>
        <v>50.035071227832155</v>
      </c>
      <c r="P15" s="9"/>
    </row>
    <row r="16" spans="1:16" ht="15">
      <c r="A16" s="12"/>
      <c r="B16" s="25">
        <v>323.4</v>
      </c>
      <c r="C16" s="20" t="s">
        <v>19</v>
      </c>
      <c r="D16" s="46">
        <v>51764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51764</v>
      </c>
      <c r="O16" s="47">
        <f t="shared" si="1"/>
        <v>0.5016377555964725</v>
      </c>
      <c r="P16" s="9"/>
    </row>
    <row r="17" spans="1:16" ht="15">
      <c r="A17" s="12"/>
      <c r="B17" s="25">
        <v>323.7</v>
      </c>
      <c r="C17" s="20" t="s">
        <v>20</v>
      </c>
      <c r="D17" s="46">
        <v>516711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516711</v>
      </c>
      <c r="O17" s="47">
        <f t="shared" si="1"/>
        <v>5.007374745614885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56130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56130</v>
      </c>
      <c r="O18" s="47">
        <f t="shared" si="1"/>
        <v>0.5439480569822657</v>
      </c>
      <c r="P18" s="9"/>
    </row>
    <row r="19" spans="1:16" ht="15">
      <c r="A19" s="12"/>
      <c r="B19" s="25">
        <v>324.31</v>
      </c>
      <c r="C19" s="20" t="s">
        <v>23</v>
      </c>
      <c r="D19" s="46">
        <v>0</v>
      </c>
      <c r="E19" s="46">
        <v>782819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782819</v>
      </c>
      <c r="O19" s="47">
        <f t="shared" si="1"/>
        <v>7.586190522337436</v>
      </c>
      <c r="P19" s="9"/>
    </row>
    <row r="20" spans="1:16" ht="15">
      <c r="A20" s="12"/>
      <c r="B20" s="25">
        <v>324.61</v>
      </c>
      <c r="C20" s="20" t="s">
        <v>99</v>
      </c>
      <c r="D20" s="46">
        <v>0</v>
      </c>
      <c r="E20" s="46">
        <v>121855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121855</v>
      </c>
      <c r="O20" s="47">
        <f t="shared" si="1"/>
        <v>1.180879930225797</v>
      </c>
      <c r="P20" s="9"/>
    </row>
    <row r="21" spans="1:16" ht="15">
      <c r="A21" s="12"/>
      <c r="B21" s="25">
        <v>367</v>
      </c>
      <c r="C21" s="20" t="s">
        <v>83</v>
      </c>
      <c r="D21" s="46">
        <v>28474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28474</v>
      </c>
      <c r="O21" s="47">
        <f t="shared" si="1"/>
        <v>0.27593759085182673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SUM(D23:D38)</f>
        <v>7715532</v>
      </c>
      <c r="E22" s="32">
        <f t="shared" si="5"/>
        <v>9974981</v>
      </c>
      <c r="F22" s="32">
        <f t="shared" si="5"/>
        <v>0</v>
      </c>
      <c r="G22" s="32">
        <f t="shared" si="5"/>
        <v>431720</v>
      </c>
      <c r="H22" s="32">
        <f t="shared" si="5"/>
        <v>0</v>
      </c>
      <c r="I22" s="32">
        <f t="shared" si="5"/>
        <v>24862</v>
      </c>
      <c r="J22" s="32">
        <f t="shared" si="5"/>
        <v>51388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aca="true" t="shared" si="6" ref="N22:N27">SUM(D22:M22)</f>
        <v>18198483</v>
      </c>
      <c r="O22" s="45">
        <f t="shared" si="1"/>
        <v>176.35897858319603</v>
      </c>
      <c r="P22" s="10"/>
    </row>
    <row r="23" spans="1:16" ht="15">
      <c r="A23" s="12"/>
      <c r="B23" s="25">
        <v>331.2</v>
      </c>
      <c r="C23" s="20" t="s">
        <v>25</v>
      </c>
      <c r="D23" s="46">
        <v>528974</v>
      </c>
      <c r="E23" s="46">
        <v>0</v>
      </c>
      <c r="F23" s="46">
        <v>0</v>
      </c>
      <c r="G23" s="46">
        <v>16400</v>
      </c>
      <c r="H23" s="46">
        <v>0</v>
      </c>
      <c r="I23" s="46">
        <v>24862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570236</v>
      </c>
      <c r="O23" s="47">
        <f t="shared" si="1"/>
        <v>5.526078108343832</v>
      </c>
      <c r="P23" s="9"/>
    </row>
    <row r="24" spans="1:16" ht="15">
      <c r="A24" s="12"/>
      <c r="B24" s="25">
        <v>331.5</v>
      </c>
      <c r="C24" s="20" t="s">
        <v>27</v>
      </c>
      <c r="D24" s="46">
        <v>0</v>
      </c>
      <c r="E24" s="46">
        <v>9887468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9887468</v>
      </c>
      <c r="O24" s="47">
        <f t="shared" si="1"/>
        <v>95.81808314759182</v>
      </c>
      <c r="P24" s="9"/>
    </row>
    <row r="25" spans="1:16" ht="15">
      <c r="A25" s="12"/>
      <c r="B25" s="25">
        <v>331.7</v>
      </c>
      <c r="C25" s="20" t="s">
        <v>100</v>
      </c>
      <c r="D25" s="46">
        <v>683</v>
      </c>
      <c r="E25" s="46">
        <v>0</v>
      </c>
      <c r="F25" s="46">
        <v>0</v>
      </c>
      <c r="G25" s="46">
        <v>4809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5492</v>
      </c>
      <c r="O25" s="47">
        <f t="shared" si="1"/>
        <v>0.053222211454598316</v>
      </c>
      <c r="P25" s="9"/>
    </row>
    <row r="26" spans="1:16" ht="15">
      <c r="A26" s="12"/>
      <c r="B26" s="25">
        <v>331.9</v>
      </c>
      <c r="C26" s="20" t="s">
        <v>28</v>
      </c>
      <c r="D26" s="46">
        <v>0</v>
      </c>
      <c r="E26" s="46">
        <v>0</v>
      </c>
      <c r="F26" s="46">
        <v>0</v>
      </c>
      <c r="G26" s="46">
        <v>222424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222424</v>
      </c>
      <c r="O26" s="47">
        <f t="shared" si="1"/>
        <v>2.1554801821881964</v>
      </c>
      <c r="P26" s="9"/>
    </row>
    <row r="27" spans="1:16" ht="15">
      <c r="A27" s="12"/>
      <c r="B27" s="25">
        <v>334.1</v>
      </c>
      <c r="C27" s="20" t="s">
        <v>29</v>
      </c>
      <c r="D27" s="46">
        <v>10867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10867</v>
      </c>
      <c r="O27" s="47">
        <f t="shared" si="1"/>
        <v>0.10531059211163872</v>
      </c>
      <c r="P27" s="9"/>
    </row>
    <row r="28" spans="1:16" ht="15">
      <c r="A28" s="12"/>
      <c r="B28" s="25">
        <v>334.36</v>
      </c>
      <c r="C28" s="20" t="s">
        <v>31</v>
      </c>
      <c r="D28" s="46">
        <v>1000</v>
      </c>
      <c r="E28" s="46">
        <v>0</v>
      </c>
      <c r="F28" s="46">
        <v>0</v>
      </c>
      <c r="G28" s="46">
        <v>188087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189087</v>
      </c>
      <c r="O28" s="47">
        <f t="shared" si="1"/>
        <v>1.8324159317763349</v>
      </c>
      <c r="P28" s="9"/>
    </row>
    <row r="29" spans="1:16" ht="15">
      <c r="A29" s="12"/>
      <c r="B29" s="25">
        <v>334.5</v>
      </c>
      <c r="C29" s="20" t="s">
        <v>33</v>
      </c>
      <c r="D29" s="46">
        <v>0</v>
      </c>
      <c r="E29" s="46">
        <v>76025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76025</v>
      </c>
      <c r="O29" s="47">
        <f t="shared" si="1"/>
        <v>0.7367477468746971</v>
      </c>
      <c r="P29" s="9"/>
    </row>
    <row r="30" spans="1:16" ht="15">
      <c r="A30" s="12"/>
      <c r="B30" s="25">
        <v>335.12</v>
      </c>
      <c r="C30" s="20" t="s">
        <v>36</v>
      </c>
      <c r="D30" s="46">
        <v>2509995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2509995</v>
      </c>
      <c r="O30" s="47">
        <f t="shared" si="1"/>
        <v>24.324013954840584</v>
      </c>
      <c r="P30" s="9"/>
    </row>
    <row r="31" spans="1:16" ht="15">
      <c r="A31" s="12"/>
      <c r="B31" s="25">
        <v>335.14</v>
      </c>
      <c r="C31" s="20" t="s">
        <v>37</v>
      </c>
      <c r="D31" s="46">
        <v>3538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3538</v>
      </c>
      <c r="O31" s="47">
        <f t="shared" si="1"/>
        <v>0.034286268049229573</v>
      </c>
      <c r="P31" s="9"/>
    </row>
    <row r="32" spans="1:16" ht="15">
      <c r="A32" s="12"/>
      <c r="B32" s="25">
        <v>335.15</v>
      </c>
      <c r="C32" s="20" t="s">
        <v>38</v>
      </c>
      <c r="D32" s="46">
        <v>24270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24270</v>
      </c>
      <c r="O32" s="47">
        <f t="shared" si="1"/>
        <v>0.23519720903188293</v>
      </c>
      <c r="P32" s="9"/>
    </row>
    <row r="33" spans="1:16" ht="15">
      <c r="A33" s="12"/>
      <c r="B33" s="25">
        <v>335.18</v>
      </c>
      <c r="C33" s="20" t="s">
        <v>39</v>
      </c>
      <c r="D33" s="46">
        <v>4456874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4456874</v>
      </c>
      <c r="O33" s="47">
        <f t="shared" si="1"/>
        <v>43.19094873534257</v>
      </c>
      <c r="P33" s="9"/>
    </row>
    <row r="34" spans="1:16" ht="15">
      <c r="A34" s="12"/>
      <c r="B34" s="25">
        <v>335.21</v>
      </c>
      <c r="C34" s="20" t="s">
        <v>40</v>
      </c>
      <c r="D34" s="46">
        <v>23983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23983</v>
      </c>
      <c r="O34" s="47">
        <f t="shared" si="1"/>
        <v>0.2324159317763349</v>
      </c>
      <c r="P34" s="9"/>
    </row>
    <row r="35" spans="1:16" ht="15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51388</v>
      </c>
      <c r="K35" s="46">
        <v>0</v>
      </c>
      <c r="L35" s="46">
        <v>0</v>
      </c>
      <c r="M35" s="46">
        <v>0</v>
      </c>
      <c r="N35" s="46">
        <f t="shared" si="7"/>
        <v>51388</v>
      </c>
      <c r="O35" s="47">
        <f t="shared" si="1"/>
        <v>0.4979939916658591</v>
      </c>
      <c r="P35" s="9"/>
    </row>
    <row r="36" spans="1:16" ht="15">
      <c r="A36" s="12"/>
      <c r="B36" s="25">
        <v>337.2</v>
      </c>
      <c r="C36" s="20" t="s">
        <v>42</v>
      </c>
      <c r="D36" s="46">
        <v>88500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88500</v>
      </c>
      <c r="O36" s="47">
        <f t="shared" si="1"/>
        <v>0.8576412443066188</v>
      </c>
      <c r="P36" s="9"/>
    </row>
    <row r="37" spans="1:16" ht="15">
      <c r="A37" s="12"/>
      <c r="B37" s="25">
        <v>337.5</v>
      </c>
      <c r="C37" s="20" t="s">
        <v>43</v>
      </c>
      <c r="D37" s="46">
        <v>0</v>
      </c>
      <c r="E37" s="46">
        <v>11488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11488</v>
      </c>
      <c r="O37" s="47">
        <f aca="true" t="shared" si="8" ref="O37:O68">(N37/O$80)</f>
        <v>0.11132861711406145</v>
      </c>
      <c r="P37" s="9"/>
    </row>
    <row r="38" spans="1:16" ht="15">
      <c r="A38" s="12"/>
      <c r="B38" s="25">
        <v>338</v>
      </c>
      <c r="C38" s="20" t="s">
        <v>45</v>
      </c>
      <c r="D38" s="46">
        <v>66848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66848</v>
      </c>
      <c r="O38" s="47">
        <f t="shared" si="8"/>
        <v>0.6478147107277837</v>
      </c>
      <c r="P38" s="9"/>
    </row>
    <row r="39" spans="1:16" ht="15.75">
      <c r="A39" s="29" t="s">
        <v>50</v>
      </c>
      <c r="B39" s="30"/>
      <c r="C39" s="31"/>
      <c r="D39" s="32">
        <f aca="true" t="shared" si="9" ref="D39:M39">SUM(D40:D58)</f>
        <v>2989414</v>
      </c>
      <c r="E39" s="32">
        <f t="shared" si="9"/>
        <v>302730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22655074</v>
      </c>
      <c r="J39" s="32">
        <f t="shared" si="9"/>
        <v>14957599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40904817</v>
      </c>
      <c r="O39" s="45">
        <f t="shared" si="8"/>
        <v>396.4029169493168</v>
      </c>
      <c r="P39" s="10"/>
    </row>
    <row r="40" spans="1:16" ht="15">
      <c r="A40" s="12"/>
      <c r="B40" s="25">
        <v>341.2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14957599</v>
      </c>
      <c r="K40" s="46">
        <v>0</v>
      </c>
      <c r="L40" s="46">
        <v>0</v>
      </c>
      <c r="M40" s="46">
        <v>0</v>
      </c>
      <c r="N40" s="46">
        <f aca="true" t="shared" si="10" ref="N40:N58">SUM(D40:M40)</f>
        <v>14957599</v>
      </c>
      <c r="O40" s="47">
        <f t="shared" si="8"/>
        <v>144.9520205446264</v>
      </c>
      <c r="P40" s="9"/>
    </row>
    <row r="41" spans="1:16" ht="15">
      <c r="A41" s="12"/>
      <c r="B41" s="25">
        <v>341.3</v>
      </c>
      <c r="C41" s="20" t="s">
        <v>54</v>
      </c>
      <c r="D41" s="46">
        <v>343151</v>
      </c>
      <c r="E41" s="46">
        <v>235165</v>
      </c>
      <c r="F41" s="46">
        <v>0</v>
      </c>
      <c r="G41" s="46">
        <v>0</v>
      </c>
      <c r="H41" s="46">
        <v>0</v>
      </c>
      <c r="I41" s="46">
        <v>24962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603278</v>
      </c>
      <c r="O41" s="47">
        <f t="shared" si="8"/>
        <v>5.8462835546080045</v>
      </c>
      <c r="P41" s="9"/>
    </row>
    <row r="42" spans="1:16" ht="15">
      <c r="A42" s="12"/>
      <c r="B42" s="25">
        <v>342.1</v>
      </c>
      <c r="C42" s="20" t="s">
        <v>55</v>
      </c>
      <c r="D42" s="46">
        <v>62135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62135</v>
      </c>
      <c r="O42" s="47">
        <f t="shared" si="8"/>
        <v>0.6021416803953872</v>
      </c>
      <c r="P42" s="9"/>
    </row>
    <row r="43" spans="1:16" ht="15">
      <c r="A43" s="12"/>
      <c r="B43" s="25">
        <v>342.2</v>
      </c>
      <c r="C43" s="20" t="s">
        <v>56</v>
      </c>
      <c r="D43" s="46">
        <v>181900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181900</v>
      </c>
      <c r="O43" s="47">
        <f t="shared" si="8"/>
        <v>1.7627677100494235</v>
      </c>
      <c r="P43" s="9"/>
    </row>
    <row r="44" spans="1:16" ht="15">
      <c r="A44" s="12"/>
      <c r="B44" s="25">
        <v>342.5</v>
      </c>
      <c r="C44" s="20" t="s">
        <v>57</v>
      </c>
      <c r="D44" s="46">
        <v>33569</v>
      </c>
      <c r="E44" s="46">
        <v>0</v>
      </c>
      <c r="F44" s="46">
        <v>0</v>
      </c>
      <c r="G44" s="46">
        <v>0</v>
      </c>
      <c r="H44" s="46">
        <v>0</v>
      </c>
      <c r="I44" s="46">
        <v>61881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95450</v>
      </c>
      <c r="O44" s="47">
        <f t="shared" si="8"/>
        <v>0.9249927318538618</v>
      </c>
      <c r="P44" s="9"/>
    </row>
    <row r="45" spans="1:16" ht="15">
      <c r="A45" s="12"/>
      <c r="B45" s="25">
        <v>342.9</v>
      </c>
      <c r="C45" s="20" t="s">
        <v>58</v>
      </c>
      <c r="D45" s="46">
        <v>144200</v>
      </c>
      <c r="E45" s="46">
        <v>182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144382</v>
      </c>
      <c r="O45" s="47">
        <f t="shared" si="8"/>
        <v>1.3991859676325225</v>
      </c>
      <c r="P45" s="9"/>
    </row>
    <row r="46" spans="1:16" ht="15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11951657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11951657</v>
      </c>
      <c r="O46" s="47">
        <f t="shared" si="8"/>
        <v>115.82185289272216</v>
      </c>
      <c r="P46" s="9"/>
    </row>
    <row r="47" spans="1:16" ht="15">
      <c r="A47" s="12"/>
      <c r="B47" s="25">
        <v>343.4</v>
      </c>
      <c r="C47" s="20" t="s">
        <v>60</v>
      </c>
      <c r="D47" s="46">
        <v>108353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108353</v>
      </c>
      <c r="O47" s="47">
        <f t="shared" si="8"/>
        <v>1.0500339180153115</v>
      </c>
      <c r="P47" s="9"/>
    </row>
    <row r="48" spans="1:16" ht="15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8004086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8004086</v>
      </c>
      <c r="O48" s="47">
        <f t="shared" si="8"/>
        <v>77.56648900087218</v>
      </c>
      <c r="P48" s="9"/>
    </row>
    <row r="49" spans="1:16" ht="15">
      <c r="A49" s="12"/>
      <c r="B49" s="25">
        <v>343.6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2276293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2276293</v>
      </c>
      <c r="O49" s="47">
        <f t="shared" si="8"/>
        <v>22.059240236457022</v>
      </c>
      <c r="P49" s="9"/>
    </row>
    <row r="50" spans="1:16" ht="15">
      <c r="A50" s="12"/>
      <c r="B50" s="25">
        <v>343.7</v>
      </c>
      <c r="C50" s="20" t="s">
        <v>63</v>
      </c>
      <c r="D50" s="46">
        <v>0</v>
      </c>
      <c r="E50" s="46">
        <v>3075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3075</v>
      </c>
      <c r="O50" s="47">
        <f t="shared" si="8"/>
        <v>0.02979939916658591</v>
      </c>
      <c r="P50" s="9"/>
    </row>
    <row r="51" spans="1:16" ht="15">
      <c r="A51" s="12"/>
      <c r="B51" s="25">
        <v>343.9</v>
      </c>
      <c r="C51" s="20" t="s">
        <v>64</v>
      </c>
      <c r="D51" s="46">
        <v>0</v>
      </c>
      <c r="E51" s="46">
        <v>20200</v>
      </c>
      <c r="F51" s="46">
        <v>0</v>
      </c>
      <c r="G51" s="46">
        <v>0</v>
      </c>
      <c r="H51" s="46">
        <v>0</v>
      </c>
      <c r="I51" s="46">
        <v>336195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356395</v>
      </c>
      <c r="O51" s="47">
        <f t="shared" si="8"/>
        <v>3.453774590561101</v>
      </c>
      <c r="P51" s="9"/>
    </row>
    <row r="52" spans="1:16" ht="15">
      <c r="A52" s="12"/>
      <c r="B52" s="25">
        <v>344.9</v>
      </c>
      <c r="C52" s="20" t="s">
        <v>65</v>
      </c>
      <c r="D52" s="46">
        <v>676097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676097</v>
      </c>
      <c r="O52" s="47">
        <f t="shared" si="8"/>
        <v>6.551962399457312</v>
      </c>
      <c r="P52" s="9"/>
    </row>
    <row r="53" spans="1:16" ht="15">
      <c r="A53" s="12"/>
      <c r="B53" s="25">
        <v>345.9</v>
      </c>
      <c r="C53" s="20" t="s">
        <v>66</v>
      </c>
      <c r="D53" s="46">
        <v>0</v>
      </c>
      <c r="E53" s="46">
        <v>11901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11901</v>
      </c>
      <c r="O53" s="47">
        <f t="shared" si="8"/>
        <v>0.11533094292082566</v>
      </c>
      <c r="P53" s="9"/>
    </row>
    <row r="54" spans="1:16" ht="15">
      <c r="A54" s="12"/>
      <c r="B54" s="25">
        <v>347.2</v>
      </c>
      <c r="C54" s="20" t="s">
        <v>67</v>
      </c>
      <c r="D54" s="46">
        <v>145434</v>
      </c>
      <c r="E54" s="46">
        <v>24780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170214</v>
      </c>
      <c r="O54" s="47">
        <f t="shared" si="8"/>
        <v>1.6495203023548795</v>
      </c>
      <c r="P54" s="9"/>
    </row>
    <row r="55" spans="1:16" ht="15">
      <c r="A55" s="12"/>
      <c r="B55" s="25">
        <v>347.4</v>
      </c>
      <c r="C55" s="20" t="s">
        <v>68</v>
      </c>
      <c r="D55" s="46">
        <v>1315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1315</v>
      </c>
      <c r="O55" s="47">
        <f t="shared" si="8"/>
        <v>0.012743482895629422</v>
      </c>
      <c r="P55" s="9"/>
    </row>
    <row r="56" spans="1:16" ht="15">
      <c r="A56" s="12"/>
      <c r="B56" s="25">
        <v>347.5</v>
      </c>
      <c r="C56" s="20" t="s">
        <v>69</v>
      </c>
      <c r="D56" s="46">
        <v>81807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81807</v>
      </c>
      <c r="O56" s="47">
        <f t="shared" si="8"/>
        <v>0.7927803081693963</v>
      </c>
      <c r="P56" s="9"/>
    </row>
    <row r="57" spans="1:16" ht="15">
      <c r="A57" s="12"/>
      <c r="B57" s="25">
        <v>347.9</v>
      </c>
      <c r="C57" s="20" t="s">
        <v>70</v>
      </c>
      <c r="D57" s="46">
        <v>2761</v>
      </c>
      <c r="E57" s="46">
        <v>7427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10188</v>
      </c>
      <c r="O57" s="47">
        <f t="shared" si="8"/>
        <v>0.09873049714119585</v>
      </c>
      <c r="P57" s="9"/>
    </row>
    <row r="58" spans="1:16" ht="15">
      <c r="A58" s="12"/>
      <c r="B58" s="25">
        <v>349</v>
      </c>
      <c r="C58" s="20" t="s">
        <v>1</v>
      </c>
      <c r="D58" s="46">
        <v>1208692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1208692</v>
      </c>
      <c r="O58" s="47">
        <f t="shared" si="8"/>
        <v>11.71326678941758</v>
      </c>
      <c r="P58" s="9"/>
    </row>
    <row r="59" spans="1:16" ht="15.75">
      <c r="A59" s="29" t="s">
        <v>51</v>
      </c>
      <c r="B59" s="30"/>
      <c r="C59" s="31"/>
      <c r="D59" s="32">
        <f aca="true" t="shared" si="11" ref="D59:M59">SUM(D60:D63)</f>
        <v>1160910</v>
      </c>
      <c r="E59" s="32">
        <f t="shared" si="11"/>
        <v>416358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5">SUM(D59:M59)</f>
        <v>1577268</v>
      </c>
      <c r="O59" s="45">
        <f t="shared" si="8"/>
        <v>15.28508576412443</v>
      </c>
      <c r="P59" s="10"/>
    </row>
    <row r="60" spans="1:16" ht="15">
      <c r="A60" s="13"/>
      <c r="B60" s="39">
        <v>351.1</v>
      </c>
      <c r="C60" s="21" t="s">
        <v>73</v>
      </c>
      <c r="D60" s="46">
        <v>327496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327496</v>
      </c>
      <c r="O60" s="47">
        <f t="shared" si="8"/>
        <v>3.173718383564299</v>
      </c>
      <c r="P60" s="9"/>
    </row>
    <row r="61" spans="1:16" ht="15">
      <c r="A61" s="13"/>
      <c r="B61" s="39">
        <v>354</v>
      </c>
      <c r="C61" s="21" t="s">
        <v>74</v>
      </c>
      <c r="D61" s="46">
        <v>832914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832914</v>
      </c>
      <c r="O61" s="47">
        <f t="shared" si="8"/>
        <v>8.071654230061052</v>
      </c>
      <c r="P61" s="9"/>
    </row>
    <row r="62" spans="1:16" ht="15">
      <c r="A62" s="13"/>
      <c r="B62" s="39">
        <v>358.1</v>
      </c>
      <c r="C62" s="21" t="s">
        <v>101</v>
      </c>
      <c r="D62" s="46">
        <v>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500</v>
      </c>
      <c r="O62" s="47">
        <f t="shared" si="8"/>
        <v>0.0048454307587944565</v>
      </c>
      <c r="P62" s="9"/>
    </row>
    <row r="63" spans="1:16" ht="15">
      <c r="A63" s="13"/>
      <c r="B63" s="39">
        <v>359</v>
      </c>
      <c r="C63" s="21" t="s">
        <v>75</v>
      </c>
      <c r="D63" s="46">
        <v>0</v>
      </c>
      <c r="E63" s="46">
        <v>416358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416358</v>
      </c>
      <c r="O63" s="47">
        <f t="shared" si="8"/>
        <v>4.034867719740285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SUM(D65:D73)</f>
        <v>497257</v>
      </c>
      <c r="E64" s="32">
        <f t="shared" si="13"/>
        <v>1926096</v>
      </c>
      <c r="F64" s="32">
        <f t="shared" si="13"/>
        <v>172953</v>
      </c>
      <c r="G64" s="32">
        <f t="shared" si="13"/>
        <v>58724</v>
      </c>
      <c r="H64" s="32">
        <f t="shared" si="13"/>
        <v>0</v>
      </c>
      <c r="I64" s="32">
        <f t="shared" si="13"/>
        <v>1322323</v>
      </c>
      <c r="J64" s="32">
        <f t="shared" si="13"/>
        <v>121826</v>
      </c>
      <c r="K64" s="32">
        <f t="shared" si="13"/>
        <v>14323864</v>
      </c>
      <c r="L64" s="32">
        <f t="shared" si="13"/>
        <v>0</v>
      </c>
      <c r="M64" s="32">
        <f t="shared" si="13"/>
        <v>0</v>
      </c>
      <c r="N64" s="32">
        <f t="shared" si="12"/>
        <v>18423043</v>
      </c>
      <c r="O64" s="45">
        <f t="shared" si="8"/>
        <v>178.5351584455858</v>
      </c>
      <c r="P64" s="10"/>
    </row>
    <row r="65" spans="1:16" ht="15">
      <c r="A65" s="12"/>
      <c r="B65" s="25">
        <v>361.1</v>
      </c>
      <c r="C65" s="20" t="s">
        <v>76</v>
      </c>
      <c r="D65" s="46">
        <v>47092</v>
      </c>
      <c r="E65" s="46">
        <v>15630</v>
      </c>
      <c r="F65" s="46">
        <v>19771</v>
      </c>
      <c r="G65" s="46">
        <v>7639</v>
      </c>
      <c r="H65" s="46">
        <v>0</v>
      </c>
      <c r="I65" s="46">
        <v>913357</v>
      </c>
      <c r="J65" s="46">
        <v>14498</v>
      </c>
      <c r="K65" s="46">
        <v>-422294</v>
      </c>
      <c r="L65" s="46">
        <v>0</v>
      </c>
      <c r="M65" s="46">
        <v>0</v>
      </c>
      <c r="N65" s="46">
        <f t="shared" si="12"/>
        <v>595693</v>
      </c>
      <c r="O65" s="47">
        <f t="shared" si="8"/>
        <v>5.772778369997093</v>
      </c>
      <c r="P65" s="9"/>
    </row>
    <row r="66" spans="1:16" ht="15">
      <c r="A66" s="12"/>
      <c r="B66" s="25">
        <v>361.2</v>
      </c>
      <c r="C66" s="20" t="s">
        <v>77</v>
      </c>
      <c r="D66" s="46">
        <v>0</v>
      </c>
      <c r="E66" s="46">
        <v>124875</v>
      </c>
      <c r="F66" s="46">
        <v>0</v>
      </c>
      <c r="G66" s="46">
        <v>78160</v>
      </c>
      <c r="H66" s="46">
        <v>0</v>
      </c>
      <c r="I66" s="46">
        <v>92020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4" ref="N66:N73">SUM(D66:M66)</f>
        <v>295055</v>
      </c>
      <c r="O66" s="47">
        <f t="shared" si="8"/>
        <v>2.859337145072197</v>
      </c>
      <c r="P66" s="9"/>
    </row>
    <row r="67" spans="1:16" ht="15">
      <c r="A67" s="12"/>
      <c r="B67" s="25">
        <v>361.3</v>
      </c>
      <c r="C67" s="20" t="s">
        <v>78</v>
      </c>
      <c r="D67" s="46">
        <v>10662</v>
      </c>
      <c r="E67" s="46">
        <v>4312</v>
      </c>
      <c r="F67" s="46">
        <v>10180</v>
      </c>
      <c r="G67" s="46">
        <v>-27075</v>
      </c>
      <c r="H67" s="46">
        <v>0</v>
      </c>
      <c r="I67" s="46">
        <v>158478</v>
      </c>
      <c r="J67" s="46">
        <v>0</v>
      </c>
      <c r="K67" s="46">
        <v>10917607</v>
      </c>
      <c r="L67" s="46">
        <v>0</v>
      </c>
      <c r="M67" s="46">
        <v>0</v>
      </c>
      <c r="N67" s="46">
        <f t="shared" si="14"/>
        <v>11074164</v>
      </c>
      <c r="O67" s="47">
        <f t="shared" si="8"/>
        <v>107.31818974706852</v>
      </c>
      <c r="P67" s="9"/>
    </row>
    <row r="68" spans="1:16" ht="15">
      <c r="A68" s="12"/>
      <c r="B68" s="25">
        <v>362</v>
      </c>
      <c r="C68" s="20" t="s">
        <v>79</v>
      </c>
      <c r="D68" s="46">
        <v>243848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243848</v>
      </c>
      <c r="O68" s="47">
        <f t="shared" si="8"/>
        <v>2.3630971993410212</v>
      </c>
      <c r="P68" s="9"/>
    </row>
    <row r="69" spans="1:16" ht="15">
      <c r="A69" s="12"/>
      <c r="B69" s="25">
        <v>364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-31918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-31918</v>
      </c>
      <c r="O69" s="47">
        <f aca="true" t="shared" si="15" ref="O69:O78">(N69/O$80)</f>
        <v>-0.30931291791840293</v>
      </c>
      <c r="P69" s="9"/>
    </row>
    <row r="70" spans="1:16" ht="15">
      <c r="A70" s="12"/>
      <c r="B70" s="25">
        <v>365</v>
      </c>
      <c r="C70" s="20" t="s">
        <v>81</v>
      </c>
      <c r="D70" s="46">
        <v>86817</v>
      </c>
      <c r="E70" s="46">
        <v>22138</v>
      </c>
      <c r="F70" s="46">
        <v>0</v>
      </c>
      <c r="G70" s="46">
        <v>0</v>
      </c>
      <c r="H70" s="46">
        <v>0</v>
      </c>
      <c r="I70" s="46">
        <v>0</v>
      </c>
      <c r="J70" s="46">
        <v>104916</v>
      </c>
      <c r="K70" s="46">
        <v>0</v>
      </c>
      <c r="L70" s="46">
        <v>0</v>
      </c>
      <c r="M70" s="46">
        <v>0</v>
      </c>
      <c r="N70" s="46">
        <f t="shared" si="14"/>
        <v>213871</v>
      </c>
      <c r="O70" s="47">
        <f t="shared" si="15"/>
        <v>2.0725942436282585</v>
      </c>
      <c r="P70" s="9"/>
    </row>
    <row r="71" spans="1:16" ht="15">
      <c r="A71" s="12"/>
      <c r="B71" s="25">
        <v>366</v>
      </c>
      <c r="C71" s="20" t="s">
        <v>82</v>
      </c>
      <c r="D71" s="46">
        <v>40227</v>
      </c>
      <c r="E71" s="46">
        <v>1726050</v>
      </c>
      <c r="F71" s="46">
        <v>143002</v>
      </c>
      <c r="G71" s="46">
        <v>0</v>
      </c>
      <c r="H71" s="46">
        <v>0</v>
      </c>
      <c r="I71" s="46">
        <v>0</v>
      </c>
      <c r="J71" s="46">
        <v>2412</v>
      </c>
      <c r="K71" s="46">
        <v>0</v>
      </c>
      <c r="L71" s="46">
        <v>0</v>
      </c>
      <c r="M71" s="46">
        <v>0</v>
      </c>
      <c r="N71" s="46">
        <f t="shared" si="14"/>
        <v>1911691</v>
      </c>
      <c r="O71" s="47">
        <f t="shared" si="15"/>
        <v>18.525932745421066</v>
      </c>
      <c r="P71" s="9"/>
    </row>
    <row r="72" spans="1:16" ht="15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3828551</v>
      </c>
      <c r="L72" s="46">
        <v>0</v>
      </c>
      <c r="M72" s="46">
        <v>0</v>
      </c>
      <c r="N72" s="46">
        <f t="shared" si="14"/>
        <v>3828551</v>
      </c>
      <c r="O72" s="47">
        <f t="shared" si="15"/>
        <v>37.101957554026555</v>
      </c>
      <c r="P72" s="9"/>
    </row>
    <row r="73" spans="1:16" ht="15">
      <c r="A73" s="12"/>
      <c r="B73" s="25">
        <v>369.9</v>
      </c>
      <c r="C73" s="20" t="s">
        <v>85</v>
      </c>
      <c r="D73" s="46">
        <v>68611</v>
      </c>
      <c r="E73" s="46">
        <v>33091</v>
      </c>
      <c r="F73" s="46">
        <v>0</v>
      </c>
      <c r="G73" s="46">
        <v>0</v>
      </c>
      <c r="H73" s="46">
        <v>0</v>
      </c>
      <c r="I73" s="46">
        <v>190386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292088</v>
      </c>
      <c r="O73" s="47">
        <f t="shared" si="15"/>
        <v>2.8305843589495105</v>
      </c>
      <c r="P73" s="9"/>
    </row>
    <row r="74" spans="1:16" ht="15.75">
      <c r="A74" s="29" t="s">
        <v>52</v>
      </c>
      <c r="B74" s="30"/>
      <c r="C74" s="31"/>
      <c r="D74" s="32">
        <f aca="true" t="shared" si="16" ref="D74:M74">SUM(D75:D77)</f>
        <v>3498639</v>
      </c>
      <c r="E74" s="32">
        <f t="shared" si="16"/>
        <v>2660033</v>
      </c>
      <c r="F74" s="32">
        <f t="shared" si="16"/>
        <v>5071605</v>
      </c>
      <c r="G74" s="32">
        <f t="shared" si="16"/>
        <v>2761300</v>
      </c>
      <c r="H74" s="32">
        <f t="shared" si="16"/>
        <v>0</v>
      </c>
      <c r="I74" s="32">
        <f t="shared" si="16"/>
        <v>4529397</v>
      </c>
      <c r="J74" s="32">
        <f t="shared" si="16"/>
        <v>1479500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20000474</v>
      </c>
      <c r="O74" s="45">
        <f t="shared" si="15"/>
        <v>193.8218238201376</v>
      </c>
      <c r="P74" s="9"/>
    </row>
    <row r="75" spans="1:16" ht="15">
      <c r="A75" s="12"/>
      <c r="B75" s="25">
        <v>381</v>
      </c>
      <c r="C75" s="20" t="s">
        <v>86</v>
      </c>
      <c r="D75" s="46">
        <v>3034617</v>
      </c>
      <c r="E75" s="46">
        <v>100033</v>
      </c>
      <c r="F75" s="46">
        <v>5071605</v>
      </c>
      <c r="G75" s="46">
        <v>2761300</v>
      </c>
      <c r="H75" s="46">
        <v>0</v>
      </c>
      <c r="I75" s="46">
        <v>23850</v>
      </c>
      <c r="J75" s="46">
        <v>1479500</v>
      </c>
      <c r="K75" s="46">
        <v>0</v>
      </c>
      <c r="L75" s="46">
        <v>0</v>
      </c>
      <c r="M75" s="46">
        <v>0</v>
      </c>
      <c r="N75" s="46">
        <f>SUM(D75:M75)</f>
        <v>12470905</v>
      </c>
      <c r="O75" s="47">
        <f t="shared" si="15"/>
        <v>120.85381335400717</v>
      </c>
      <c r="P75" s="9"/>
    </row>
    <row r="76" spans="1:16" ht="15">
      <c r="A76" s="12"/>
      <c r="B76" s="25">
        <v>383</v>
      </c>
      <c r="C76" s="20" t="s">
        <v>87</v>
      </c>
      <c r="D76" s="46">
        <v>464022</v>
      </c>
      <c r="E76" s="46">
        <v>2560000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3024022</v>
      </c>
      <c r="O76" s="47">
        <f t="shared" si="15"/>
        <v>29.305378428142262</v>
      </c>
      <c r="P76" s="9"/>
    </row>
    <row r="77" spans="1:16" ht="15.75" thickBot="1">
      <c r="A77" s="12"/>
      <c r="B77" s="25">
        <v>389.8</v>
      </c>
      <c r="C77" s="20" t="s">
        <v>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4505547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4505547</v>
      </c>
      <c r="O77" s="47">
        <f t="shared" si="15"/>
        <v>43.662632037988175</v>
      </c>
      <c r="P77" s="9"/>
    </row>
    <row r="78" spans="1:119" ht="16.5" thickBot="1">
      <c r="A78" s="14" t="s">
        <v>71</v>
      </c>
      <c r="B78" s="23"/>
      <c r="C78" s="22"/>
      <c r="D78" s="15">
        <f aca="true" t="shared" si="17" ref="D78:M78">SUM(D5,D13,D22,D39,D59,D64,D74)</f>
        <v>61534998</v>
      </c>
      <c r="E78" s="15">
        <f t="shared" si="17"/>
        <v>17367418</v>
      </c>
      <c r="F78" s="15">
        <f t="shared" si="17"/>
        <v>5244558</v>
      </c>
      <c r="G78" s="15">
        <f t="shared" si="17"/>
        <v>3251744</v>
      </c>
      <c r="H78" s="15">
        <f t="shared" si="17"/>
        <v>0</v>
      </c>
      <c r="I78" s="15">
        <f t="shared" si="17"/>
        <v>29163218</v>
      </c>
      <c r="J78" s="15">
        <f t="shared" si="17"/>
        <v>16610313</v>
      </c>
      <c r="K78" s="15">
        <f t="shared" si="17"/>
        <v>14323864</v>
      </c>
      <c r="L78" s="15">
        <f t="shared" si="17"/>
        <v>0</v>
      </c>
      <c r="M78" s="15">
        <f t="shared" si="17"/>
        <v>0</v>
      </c>
      <c r="N78" s="15">
        <f>SUM(D78:M78)</f>
        <v>147496113</v>
      </c>
      <c r="O78" s="38">
        <f t="shared" si="15"/>
        <v>1429.3644054656459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102</v>
      </c>
      <c r="M80" s="48"/>
      <c r="N80" s="48"/>
      <c r="O80" s="43">
        <v>103190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37865378</v>
      </c>
      <c r="E5" s="27">
        <f t="shared" si="0"/>
        <v>1234446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39099824</v>
      </c>
      <c r="O5" s="33">
        <f aca="true" t="shared" si="1" ref="O5:O36">(N5/O$85)</f>
        <v>381.845405627118</v>
      </c>
      <c r="P5" s="6"/>
    </row>
    <row r="6" spans="1:16" ht="15">
      <c r="A6" s="12"/>
      <c r="B6" s="25">
        <v>311</v>
      </c>
      <c r="C6" s="20" t="s">
        <v>3</v>
      </c>
      <c r="D6" s="46">
        <v>24677574</v>
      </c>
      <c r="E6" s="46">
        <v>1234446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25912020</v>
      </c>
      <c r="O6" s="47">
        <f t="shared" si="1"/>
        <v>253.05448401808647</v>
      </c>
      <c r="P6" s="9"/>
    </row>
    <row r="7" spans="1:16" ht="15">
      <c r="A7" s="12"/>
      <c r="B7" s="25">
        <v>312.41</v>
      </c>
      <c r="C7" s="20" t="s">
        <v>11</v>
      </c>
      <c r="D7" s="46">
        <v>2421074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2421074</v>
      </c>
      <c r="O7" s="47">
        <f t="shared" si="1"/>
        <v>23.643993476371378</v>
      </c>
      <c r="P7" s="9"/>
    </row>
    <row r="8" spans="1:16" ht="15">
      <c r="A8" s="12"/>
      <c r="B8" s="25">
        <v>314.1</v>
      </c>
      <c r="C8" s="20" t="s">
        <v>12</v>
      </c>
      <c r="D8" s="46">
        <v>5182844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5182844</v>
      </c>
      <c r="O8" s="47">
        <f t="shared" si="1"/>
        <v>50.61519380450599</v>
      </c>
      <c r="P8" s="9"/>
    </row>
    <row r="9" spans="1:16" ht="15">
      <c r="A9" s="12"/>
      <c r="B9" s="25">
        <v>314.3</v>
      </c>
      <c r="C9" s="20" t="s">
        <v>13</v>
      </c>
      <c r="D9" s="46">
        <v>1040217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1040217</v>
      </c>
      <c r="O9" s="47">
        <f t="shared" si="1"/>
        <v>10.15866675781517</v>
      </c>
      <c r="P9" s="9"/>
    </row>
    <row r="10" spans="1:16" ht="15">
      <c r="A10" s="12"/>
      <c r="B10" s="25">
        <v>314.4</v>
      </c>
      <c r="C10" s="20" t="s">
        <v>14</v>
      </c>
      <c r="D10" s="46">
        <v>94338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94338</v>
      </c>
      <c r="O10" s="47">
        <f t="shared" si="1"/>
        <v>0.9212965223590535</v>
      </c>
      <c r="P10" s="9"/>
    </row>
    <row r="11" spans="1:16" ht="15">
      <c r="A11" s="12"/>
      <c r="B11" s="25">
        <v>315</v>
      </c>
      <c r="C11" s="20" t="s">
        <v>15</v>
      </c>
      <c r="D11" s="46">
        <v>3833585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3833585</v>
      </c>
      <c r="O11" s="47">
        <f t="shared" si="1"/>
        <v>37.43845034522496</v>
      </c>
      <c r="P11" s="9"/>
    </row>
    <row r="12" spans="1:16" ht="15">
      <c r="A12" s="12"/>
      <c r="B12" s="25">
        <v>316</v>
      </c>
      <c r="C12" s="20" t="s">
        <v>16</v>
      </c>
      <c r="D12" s="46">
        <v>615746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615746</v>
      </c>
      <c r="O12" s="47">
        <f t="shared" si="1"/>
        <v>6.013320702754964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6361164</v>
      </c>
      <c r="E13" s="32">
        <f t="shared" si="3"/>
        <v>965755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4642368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11969287</v>
      </c>
      <c r="O13" s="45">
        <f t="shared" si="1"/>
        <v>116.89099290018262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650048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650048</v>
      </c>
      <c r="O14" s="47">
        <f t="shared" si="1"/>
        <v>6.348310985673408</v>
      </c>
      <c r="P14" s="9"/>
    </row>
    <row r="15" spans="1:16" ht="15">
      <c r="A15" s="12"/>
      <c r="B15" s="25">
        <v>323.1</v>
      </c>
      <c r="C15" s="20" t="s">
        <v>18</v>
      </c>
      <c r="D15" s="46">
        <v>5741378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5741378</v>
      </c>
      <c r="O15" s="47">
        <f t="shared" si="1"/>
        <v>56.069787200796895</v>
      </c>
      <c r="P15" s="9"/>
    </row>
    <row r="16" spans="1:16" ht="15">
      <c r="A16" s="12"/>
      <c r="B16" s="25">
        <v>323.4</v>
      </c>
      <c r="C16" s="20" t="s">
        <v>19</v>
      </c>
      <c r="D16" s="46">
        <v>55362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55362</v>
      </c>
      <c r="O16" s="47">
        <f t="shared" si="1"/>
        <v>0.540660370909304</v>
      </c>
      <c r="P16" s="9"/>
    </row>
    <row r="17" spans="1:16" ht="15">
      <c r="A17" s="12"/>
      <c r="B17" s="25">
        <v>323.7</v>
      </c>
      <c r="C17" s="20" t="s">
        <v>20</v>
      </c>
      <c r="D17" s="46">
        <v>564424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564424</v>
      </c>
      <c r="O17" s="47">
        <f t="shared" si="1"/>
        <v>5.512114612732795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95965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95965</v>
      </c>
      <c r="O18" s="47">
        <f t="shared" si="1"/>
        <v>0.9371856597361251</v>
      </c>
      <c r="P18" s="9"/>
    </row>
    <row r="19" spans="1:16" ht="15">
      <c r="A19" s="12"/>
      <c r="B19" s="25">
        <v>324.21</v>
      </c>
      <c r="C19" s="20" t="s">
        <v>22</v>
      </c>
      <c r="D19" s="46">
        <v>0</v>
      </c>
      <c r="E19" s="46">
        <v>715740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715740</v>
      </c>
      <c r="O19" s="47">
        <f t="shared" si="1"/>
        <v>6.989853218356006</v>
      </c>
      <c r="P19" s="9"/>
    </row>
    <row r="20" spans="1:16" ht="15">
      <c r="A20" s="12"/>
      <c r="B20" s="25">
        <v>324.31</v>
      </c>
      <c r="C20" s="20" t="s">
        <v>23</v>
      </c>
      <c r="D20" s="46">
        <v>0</v>
      </c>
      <c r="E20" s="46">
        <v>154050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154050</v>
      </c>
      <c r="O20" s="47">
        <f t="shared" si="1"/>
        <v>1.5044386065998028</v>
      </c>
      <c r="P20" s="9"/>
    </row>
    <row r="21" spans="1:16" ht="15">
      <c r="A21" s="12"/>
      <c r="B21" s="25">
        <v>325.1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3992320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3992320</v>
      </c>
      <c r="O21" s="47">
        <f t="shared" si="1"/>
        <v>38.98864224537828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SUM(D23:D42)</f>
        <v>8298608</v>
      </c>
      <c r="E22" s="32">
        <f t="shared" si="5"/>
        <v>8252746</v>
      </c>
      <c r="F22" s="32">
        <f t="shared" si="5"/>
        <v>0</v>
      </c>
      <c r="G22" s="32">
        <f t="shared" si="5"/>
        <v>1580379</v>
      </c>
      <c r="H22" s="32">
        <f t="shared" si="5"/>
        <v>0</v>
      </c>
      <c r="I22" s="32">
        <f t="shared" si="5"/>
        <v>183392</v>
      </c>
      <c r="J22" s="32">
        <f t="shared" si="5"/>
        <v>52723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18367848</v>
      </c>
      <c r="O22" s="45">
        <f t="shared" si="1"/>
        <v>179.37877086242761</v>
      </c>
      <c r="P22" s="10"/>
    </row>
    <row r="23" spans="1:16" ht="15">
      <c r="A23" s="12"/>
      <c r="B23" s="25">
        <v>331.2</v>
      </c>
      <c r="C23" s="20" t="s">
        <v>25</v>
      </c>
      <c r="D23" s="46">
        <v>869424</v>
      </c>
      <c r="E23" s="46">
        <v>0</v>
      </c>
      <c r="F23" s="46">
        <v>0</v>
      </c>
      <c r="G23" s="46">
        <v>6089</v>
      </c>
      <c r="H23" s="46">
        <v>0</v>
      </c>
      <c r="I23" s="46">
        <v>154990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8">SUM(D23:M23)</f>
        <v>1030503</v>
      </c>
      <c r="O23" s="47">
        <f t="shared" si="1"/>
        <v>10.063800697286053</v>
      </c>
      <c r="P23" s="9"/>
    </row>
    <row r="24" spans="1:16" ht="15">
      <c r="A24" s="12"/>
      <c r="B24" s="25">
        <v>331.5</v>
      </c>
      <c r="C24" s="20" t="s">
        <v>27</v>
      </c>
      <c r="D24" s="46">
        <v>0</v>
      </c>
      <c r="E24" s="46">
        <v>598209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598209</v>
      </c>
      <c r="O24" s="47">
        <f t="shared" si="1"/>
        <v>5.84205591960702</v>
      </c>
      <c r="P24" s="9"/>
    </row>
    <row r="25" spans="1:16" ht="15">
      <c r="A25" s="12"/>
      <c r="B25" s="25">
        <v>331.9</v>
      </c>
      <c r="C25" s="20" t="s">
        <v>28</v>
      </c>
      <c r="D25" s="46">
        <v>0</v>
      </c>
      <c r="E25" s="46">
        <v>202354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202354</v>
      </c>
      <c r="O25" s="47">
        <f t="shared" si="1"/>
        <v>1.976171176889948</v>
      </c>
      <c r="P25" s="9"/>
    </row>
    <row r="26" spans="1:16" ht="15">
      <c r="A26" s="12"/>
      <c r="B26" s="25">
        <v>334.1</v>
      </c>
      <c r="C26" s="20" t="s">
        <v>29</v>
      </c>
      <c r="D26" s="46">
        <v>230755</v>
      </c>
      <c r="E26" s="46">
        <v>0</v>
      </c>
      <c r="F26" s="46">
        <v>0</v>
      </c>
      <c r="G26" s="46">
        <v>0</v>
      </c>
      <c r="H26" s="46">
        <v>0</v>
      </c>
      <c r="I26" s="46">
        <v>28402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259157</v>
      </c>
      <c r="O26" s="47">
        <f t="shared" si="1"/>
        <v>2.5309042257097376</v>
      </c>
      <c r="P26" s="9"/>
    </row>
    <row r="27" spans="1:16" ht="15">
      <c r="A27" s="12"/>
      <c r="B27" s="25">
        <v>334.2</v>
      </c>
      <c r="C27" s="20" t="s">
        <v>30</v>
      </c>
      <c r="D27" s="46">
        <v>52956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52956</v>
      </c>
      <c r="O27" s="47">
        <f t="shared" si="1"/>
        <v>0.517163588777015</v>
      </c>
      <c r="P27" s="9"/>
    </row>
    <row r="28" spans="1:16" ht="15">
      <c r="A28" s="12"/>
      <c r="B28" s="25">
        <v>334.36</v>
      </c>
      <c r="C28" s="20" t="s">
        <v>31</v>
      </c>
      <c r="D28" s="46">
        <v>0</v>
      </c>
      <c r="E28" s="46">
        <v>0</v>
      </c>
      <c r="F28" s="46">
        <v>0</v>
      </c>
      <c r="G28" s="46">
        <v>1238235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1238235</v>
      </c>
      <c r="O28" s="47">
        <f t="shared" si="1"/>
        <v>12.092492944129223</v>
      </c>
      <c r="P28" s="9"/>
    </row>
    <row r="29" spans="1:16" ht="15">
      <c r="A29" s="12"/>
      <c r="B29" s="25">
        <v>334.49</v>
      </c>
      <c r="C29" s="20" t="s">
        <v>32</v>
      </c>
      <c r="D29" s="46">
        <v>0</v>
      </c>
      <c r="E29" s="46">
        <v>0</v>
      </c>
      <c r="F29" s="46">
        <v>0</v>
      </c>
      <c r="G29" s="46">
        <v>70047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70047</v>
      </c>
      <c r="O29" s="47">
        <f t="shared" si="1"/>
        <v>0.6840727755695968</v>
      </c>
      <c r="P29" s="9"/>
    </row>
    <row r="30" spans="1:16" ht="15">
      <c r="A30" s="12"/>
      <c r="B30" s="25">
        <v>334.5</v>
      </c>
      <c r="C30" s="20" t="s">
        <v>33</v>
      </c>
      <c r="D30" s="46">
        <v>0</v>
      </c>
      <c r="E30" s="46">
        <v>1747532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1747532</v>
      </c>
      <c r="O30" s="47">
        <f t="shared" si="1"/>
        <v>17.066242175063724</v>
      </c>
      <c r="P30" s="9"/>
    </row>
    <row r="31" spans="1:16" ht="15">
      <c r="A31" s="12"/>
      <c r="B31" s="25">
        <v>334.7</v>
      </c>
      <c r="C31" s="20" t="s">
        <v>34</v>
      </c>
      <c r="D31" s="46">
        <v>0</v>
      </c>
      <c r="E31" s="46">
        <v>5293840</v>
      </c>
      <c r="F31" s="46">
        <v>0</v>
      </c>
      <c r="G31" s="46">
        <v>200000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5493840</v>
      </c>
      <c r="O31" s="47">
        <f t="shared" si="1"/>
        <v>53.65235309628212</v>
      </c>
      <c r="P31" s="9"/>
    </row>
    <row r="32" spans="1:16" ht="15">
      <c r="A32" s="12"/>
      <c r="B32" s="25">
        <v>334.9</v>
      </c>
      <c r="C32" s="20" t="s">
        <v>35</v>
      </c>
      <c r="D32" s="46">
        <v>0</v>
      </c>
      <c r="E32" s="46">
        <v>17070</v>
      </c>
      <c r="F32" s="46">
        <v>0</v>
      </c>
      <c r="G32" s="46">
        <v>33295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50365</v>
      </c>
      <c r="O32" s="47">
        <f t="shared" si="1"/>
        <v>0.49186011308925065</v>
      </c>
      <c r="P32" s="9"/>
    </row>
    <row r="33" spans="1:16" ht="15">
      <c r="A33" s="12"/>
      <c r="B33" s="25">
        <v>335.12</v>
      </c>
      <c r="C33" s="20" t="s">
        <v>36</v>
      </c>
      <c r="D33" s="46">
        <v>2448074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2448074</v>
      </c>
      <c r="O33" s="47">
        <f t="shared" si="1"/>
        <v>23.907673076359657</v>
      </c>
      <c r="P33" s="9"/>
    </row>
    <row r="34" spans="1:16" ht="15">
      <c r="A34" s="12"/>
      <c r="B34" s="25">
        <v>335.14</v>
      </c>
      <c r="C34" s="20" t="s">
        <v>37</v>
      </c>
      <c r="D34" s="46">
        <v>2693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2693</v>
      </c>
      <c r="O34" s="47">
        <f t="shared" si="1"/>
        <v>0.02629959862105335</v>
      </c>
      <c r="P34" s="9"/>
    </row>
    <row r="35" spans="1:16" ht="15">
      <c r="A35" s="12"/>
      <c r="B35" s="25">
        <v>335.15</v>
      </c>
      <c r="C35" s="20" t="s">
        <v>38</v>
      </c>
      <c r="D35" s="46">
        <v>25572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25572</v>
      </c>
      <c r="O35" s="47">
        <f t="shared" si="1"/>
        <v>0.24973387892223406</v>
      </c>
      <c r="P35" s="9"/>
    </row>
    <row r="36" spans="1:16" ht="15">
      <c r="A36" s="12"/>
      <c r="B36" s="25">
        <v>335.18</v>
      </c>
      <c r="C36" s="20" t="s">
        <v>39</v>
      </c>
      <c r="D36" s="46">
        <v>4484367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4484367</v>
      </c>
      <c r="O36" s="47">
        <f t="shared" si="1"/>
        <v>43.7939295096536</v>
      </c>
      <c r="P36" s="9"/>
    </row>
    <row r="37" spans="1:16" ht="15">
      <c r="A37" s="12"/>
      <c r="B37" s="25">
        <v>335.21</v>
      </c>
      <c r="C37" s="20" t="s">
        <v>40</v>
      </c>
      <c r="D37" s="46">
        <v>21585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21585</v>
      </c>
      <c r="O37" s="47">
        <f aca="true" t="shared" si="7" ref="O37:O68">(N37/O$85)</f>
        <v>0.21079719132396457</v>
      </c>
      <c r="P37" s="9"/>
    </row>
    <row r="38" spans="1:16" ht="15">
      <c r="A38" s="12"/>
      <c r="B38" s="25">
        <v>335.49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52723</v>
      </c>
      <c r="K38" s="46">
        <v>0</v>
      </c>
      <c r="L38" s="46">
        <v>0</v>
      </c>
      <c r="M38" s="46">
        <v>0</v>
      </c>
      <c r="N38" s="46">
        <f t="shared" si="6"/>
        <v>52723</v>
      </c>
      <c r="O38" s="47">
        <f t="shared" si="7"/>
        <v>0.5148881314882272</v>
      </c>
      <c r="P38" s="9"/>
    </row>
    <row r="39" spans="1:16" ht="15">
      <c r="A39" s="12"/>
      <c r="B39" s="25">
        <v>337.2</v>
      </c>
      <c r="C39" s="20" t="s">
        <v>42</v>
      </c>
      <c r="D39" s="46">
        <v>57000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4">SUM(D39:M39)</f>
        <v>57000</v>
      </c>
      <c r="O39" s="47">
        <f t="shared" si="7"/>
        <v>0.556656933308593</v>
      </c>
      <c r="P39" s="9"/>
    </row>
    <row r="40" spans="1:16" ht="15">
      <c r="A40" s="12"/>
      <c r="B40" s="25">
        <v>337.5</v>
      </c>
      <c r="C40" s="20" t="s">
        <v>43</v>
      </c>
      <c r="D40" s="46">
        <v>0</v>
      </c>
      <c r="E40" s="46">
        <v>393741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393741</v>
      </c>
      <c r="O40" s="47">
        <f t="shared" si="7"/>
        <v>3.8452396066291006</v>
      </c>
      <c r="P40" s="9"/>
    </row>
    <row r="41" spans="1:16" ht="15">
      <c r="A41" s="12"/>
      <c r="B41" s="25">
        <v>337.7</v>
      </c>
      <c r="C41" s="20" t="s">
        <v>44</v>
      </c>
      <c r="D41" s="46">
        <v>0</v>
      </c>
      <c r="E41" s="46">
        <v>0</v>
      </c>
      <c r="F41" s="46">
        <v>0</v>
      </c>
      <c r="G41" s="46">
        <v>32713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32713</v>
      </c>
      <c r="O41" s="47">
        <f t="shared" si="7"/>
        <v>0.319472250163579</v>
      </c>
      <c r="P41" s="9"/>
    </row>
    <row r="42" spans="1:16" ht="15">
      <c r="A42" s="12"/>
      <c r="B42" s="25">
        <v>338</v>
      </c>
      <c r="C42" s="20" t="s">
        <v>45</v>
      </c>
      <c r="D42" s="46">
        <v>106182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106182</v>
      </c>
      <c r="O42" s="47">
        <f t="shared" si="7"/>
        <v>1.0369639735539127</v>
      </c>
      <c r="P42" s="9"/>
    </row>
    <row r="43" spans="1:16" ht="15.75">
      <c r="A43" s="29" t="s">
        <v>50</v>
      </c>
      <c r="B43" s="30"/>
      <c r="C43" s="31"/>
      <c r="D43" s="32">
        <f aca="true" t="shared" si="9" ref="D43:M43">SUM(D44:D63)</f>
        <v>4013026</v>
      </c>
      <c r="E43" s="32">
        <f t="shared" si="9"/>
        <v>146404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21229533</v>
      </c>
      <c r="J43" s="32">
        <f t="shared" si="9"/>
        <v>14393112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39782075</v>
      </c>
      <c r="O43" s="45">
        <f t="shared" si="7"/>
        <v>388.5082082482885</v>
      </c>
      <c r="P43" s="10"/>
    </row>
    <row r="44" spans="1:16" ht="15">
      <c r="A44" s="12"/>
      <c r="B44" s="25">
        <v>341.2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14393112</v>
      </c>
      <c r="K44" s="46">
        <v>0</v>
      </c>
      <c r="L44" s="46">
        <v>0</v>
      </c>
      <c r="M44" s="46">
        <v>0</v>
      </c>
      <c r="N44" s="46">
        <f t="shared" si="8"/>
        <v>14393112</v>
      </c>
      <c r="O44" s="47">
        <f t="shared" si="7"/>
        <v>140.56185239801948</v>
      </c>
      <c r="P44" s="9"/>
    </row>
    <row r="45" spans="1:16" ht="15">
      <c r="A45" s="12"/>
      <c r="B45" s="25">
        <v>341.3</v>
      </c>
      <c r="C45" s="20" t="s">
        <v>54</v>
      </c>
      <c r="D45" s="46">
        <v>564068</v>
      </c>
      <c r="E45" s="46">
        <v>0</v>
      </c>
      <c r="F45" s="46">
        <v>0</v>
      </c>
      <c r="G45" s="46">
        <v>0</v>
      </c>
      <c r="H45" s="46">
        <v>0</v>
      </c>
      <c r="I45" s="46">
        <v>31901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61">SUM(D45:M45)</f>
        <v>595969</v>
      </c>
      <c r="O45" s="47">
        <f t="shared" si="7"/>
        <v>5.8201802787191035</v>
      </c>
      <c r="P45" s="9"/>
    </row>
    <row r="46" spans="1:16" ht="15">
      <c r="A46" s="12"/>
      <c r="B46" s="25">
        <v>342.1</v>
      </c>
      <c r="C46" s="20" t="s">
        <v>55</v>
      </c>
      <c r="D46" s="46">
        <v>89640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89640</v>
      </c>
      <c r="O46" s="47">
        <f t="shared" si="7"/>
        <v>0.8754162719610926</v>
      </c>
      <c r="P46" s="9"/>
    </row>
    <row r="47" spans="1:16" ht="15">
      <c r="A47" s="12"/>
      <c r="B47" s="25">
        <v>342.2</v>
      </c>
      <c r="C47" s="20" t="s">
        <v>56</v>
      </c>
      <c r="D47" s="46">
        <v>268072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268072</v>
      </c>
      <c r="O47" s="47">
        <f t="shared" si="7"/>
        <v>2.6179673232614236</v>
      </c>
      <c r="P47" s="9"/>
    </row>
    <row r="48" spans="1:16" ht="15">
      <c r="A48" s="12"/>
      <c r="B48" s="25">
        <v>342.5</v>
      </c>
      <c r="C48" s="20" t="s">
        <v>57</v>
      </c>
      <c r="D48" s="46">
        <v>146779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146779</v>
      </c>
      <c r="O48" s="47">
        <f t="shared" si="7"/>
        <v>1.4334306669140697</v>
      </c>
      <c r="P48" s="9"/>
    </row>
    <row r="49" spans="1:16" ht="15">
      <c r="A49" s="12"/>
      <c r="B49" s="25">
        <v>342.9</v>
      </c>
      <c r="C49" s="20" t="s">
        <v>58</v>
      </c>
      <c r="D49" s="46">
        <v>52842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52842</v>
      </c>
      <c r="O49" s="47">
        <f t="shared" si="7"/>
        <v>0.5160502749103978</v>
      </c>
      <c r="P49" s="9"/>
    </row>
    <row r="50" spans="1:16" ht="15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11443418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11443418</v>
      </c>
      <c r="O50" s="47">
        <f t="shared" si="7"/>
        <v>111.75540299032198</v>
      </c>
      <c r="P50" s="9"/>
    </row>
    <row r="51" spans="1:16" ht="15">
      <c r="A51" s="12"/>
      <c r="B51" s="25">
        <v>343.4</v>
      </c>
      <c r="C51" s="20" t="s">
        <v>60</v>
      </c>
      <c r="D51" s="46">
        <v>105429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105429</v>
      </c>
      <c r="O51" s="47">
        <f t="shared" si="7"/>
        <v>1.0296102424875728</v>
      </c>
      <c r="P51" s="9"/>
    </row>
    <row r="52" spans="1:16" ht="15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7664664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7664664</v>
      </c>
      <c r="O52" s="47">
        <f t="shared" si="7"/>
        <v>74.85242731720656</v>
      </c>
      <c r="P52" s="9"/>
    </row>
    <row r="53" spans="1:16" ht="15">
      <c r="A53" s="12"/>
      <c r="B53" s="25">
        <v>343.6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2006599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2006599</v>
      </c>
      <c r="O53" s="47">
        <f t="shared" si="7"/>
        <v>19.596267468773497</v>
      </c>
      <c r="P53" s="9"/>
    </row>
    <row r="54" spans="1:16" ht="15">
      <c r="A54" s="12"/>
      <c r="B54" s="25">
        <v>343.7</v>
      </c>
      <c r="C54" s="20" t="s">
        <v>63</v>
      </c>
      <c r="D54" s="46">
        <v>0</v>
      </c>
      <c r="E54" s="46">
        <v>3013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3013</v>
      </c>
      <c r="O54" s="47">
        <f t="shared" si="7"/>
        <v>0.029424690176470012</v>
      </c>
      <c r="P54" s="9"/>
    </row>
    <row r="55" spans="1:16" ht="15">
      <c r="A55" s="12"/>
      <c r="B55" s="25">
        <v>343.9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82951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82951</v>
      </c>
      <c r="O55" s="47">
        <f t="shared" si="7"/>
        <v>0.8100920925417737</v>
      </c>
      <c r="P55" s="9"/>
    </row>
    <row r="56" spans="1:16" ht="15">
      <c r="A56" s="12"/>
      <c r="B56" s="25">
        <v>344.9</v>
      </c>
      <c r="C56" s="20" t="s">
        <v>65</v>
      </c>
      <c r="D56" s="46">
        <v>1289243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1289243</v>
      </c>
      <c r="O56" s="47">
        <f t="shared" si="7"/>
        <v>12.59063253806264</v>
      </c>
      <c r="P56" s="9"/>
    </row>
    <row r="57" spans="1:16" ht="15">
      <c r="A57" s="12"/>
      <c r="B57" s="25">
        <v>345.9</v>
      </c>
      <c r="C57" s="20" t="s">
        <v>66</v>
      </c>
      <c r="D57" s="46">
        <v>600</v>
      </c>
      <c r="E57" s="46">
        <v>66007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66607</v>
      </c>
      <c r="O57" s="47">
        <f t="shared" si="7"/>
        <v>0.6504780413488677</v>
      </c>
      <c r="P57" s="9"/>
    </row>
    <row r="58" spans="1:16" ht="15">
      <c r="A58" s="12"/>
      <c r="B58" s="25">
        <v>347.2</v>
      </c>
      <c r="C58" s="20" t="s">
        <v>67</v>
      </c>
      <c r="D58" s="46">
        <v>177698</v>
      </c>
      <c r="E58" s="46">
        <v>4828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182526</v>
      </c>
      <c r="O58" s="47">
        <f t="shared" si="7"/>
        <v>1.782532691387443</v>
      </c>
      <c r="P58" s="9"/>
    </row>
    <row r="59" spans="1:16" ht="15">
      <c r="A59" s="12"/>
      <c r="B59" s="25">
        <v>347.4</v>
      </c>
      <c r="C59" s="20" t="s">
        <v>68</v>
      </c>
      <c r="D59" s="46">
        <v>1314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1314</v>
      </c>
      <c r="O59" s="47">
        <f t="shared" si="7"/>
        <v>0.012832407199429671</v>
      </c>
      <c r="P59" s="9"/>
    </row>
    <row r="60" spans="1:16" ht="15">
      <c r="A60" s="12"/>
      <c r="B60" s="25">
        <v>347.5</v>
      </c>
      <c r="C60" s="20" t="s">
        <v>69</v>
      </c>
      <c r="D60" s="46">
        <v>81329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81329</v>
      </c>
      <c r="O60" s="47">
        <f t="shared" si="7"/>
        <v>0.7942517847202555</v>
      </c>
      <c r="P60" s="9"/>
    </row>
    <row r="61" spans="1:16" ht="15">
      <c r="A61" s="12"/>
      <c r="B61" s="25">
        <v>347.8</v>
      </c>
      <c r="C61" s="20" t="s">
        <v>96</v>
      </c>
      <c r="D61" s="46">
        <v>0</v>
      </c>
      <c r="E61" s="46">
        <v>72031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72031</v>
      </c>
      <c r="O61" s="47">
        <f t="shared" si="7"/>
        <v>0.7034483432131801</v>
      </c>
      <c r="P61" s="9"/>
    </row>
    <row r="62" spans="1:16" ht="15">
      <c r="A62" s="12"/>
      <c r="B62" s="25">
        <v>347.9</v>
      </c>
      <c r="C62" s="20" t="s">
        <v>70</v>
      </c>
      <c r="D62" s="46">
        <v>4640</v>
      </c>
      <c r="E62" s="46">
        <v>525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1" ref="N62:N69">SUM(D62:M62)</f>
        <v>5165</v>
      </c>
      <c r="O62" s="47">
        <f t="shared" si="7"/>
        <v>0.05044093088664707</v>
      </c>
      <c r="P62" s="9"/>
    </row>
    <row r="63" spans="1:16" ht="15">
      <c r="A63" s="12"/>
      <c r="B63" s="25">
        <v>349</v>
      </c>
      <c r="C63" s="20" t="s">
        <v>1</v>
      </c>
      <c r="D63" s="46">
        <v>1231372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1231372</v>
      </c>
      <c r="O63" s="47">
        <f t="shared" si="7"/>
        <v>12.025469496176646</v>
      </c>
      <c r="P63" s="9"/>
    </row>
    <row r="64" spans="1:16" ht="15.75">
      <c r="A64" s="29" t="s">
        <v>51</v>
      </c>
      <c r="B64" s="30"/>
      <c r="C64" s="31"/>
      <c r="D64" s="32">
        <f aca="true" t="shared" si="12" ref="D64:M64">SUM(D65:D67)</f>
        <v>955386</v>
      </c>
      <c r="E64" s="32">
        <f t="shared" si="12"/>
        <v>339380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1"/>
        <v>1294766</v>
      </c>
      <c r="O64" s="45">
        <f t="shared" si="7"/>
        <v>12.644569665126909</v>
      </c>
      <c r="P64" s="10"/>
    </row>
    <row r="65" spans="1:16" ht="15">
      <c r="A65" s="13"/>
      <c r="B65" s="39">
        <v>351.1</v>
      </c>
      <c r="C65" s="21" t="s">
        <v>73</v>
      </c>
      <c r="D65" s="46">
        <v>331106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331106</v>
      </c>
      <c r="O65" s="47">
        <f t="shared" si="7"/>
        <v>3.233551764211842</v>
      </c>
      <c r="P65" s="9"/>
    </row>
    <row r="66" spans="1:16" ht="15">
      <c r="A66" s="13"/>
      <c r="B66" s="39">
        <v>354</v>
      </c>
      <c r="C66" s="21" t="s">
        <v>74</v>
      </c>
      <c r="D66" s="46">
        <v>624280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624280</v>
      </c>
      <c r="O66" s="47">
        <f t="shared" si="7"/>
        <v>6.096662988173482</v>
      </c>
      <c r="P66" s="9"/>
    </row>
    <row r="67" spans="1:16" ht="15">
      <c r="A67" s="13"/>
      <c r="B67" s="39">
        <v>359</v>
      </c>
      <c r="C67" s="21" t="s">
        <v>75</v>
      </c>
      <c r="D67" s="46">
        <v>0</v>
      </c>
      <c r="E67" s="46">
        <v>339380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339380</v>
      </c>
      <c r="O67" s="47">
        <f t="shared" si="7"/>
        <v>3.3143549127415843</v>
      </c>
      <c r="P67" s="9"/>
    </row>
    <row r="68" spans="1:16" ht="15.75">
      <c r="A68" s="29" t="s">
        <v>4</v>
      </c>
      <c r="B68" s="30"/>
      <c r="C68" s="31"/>
      <c r="D68" s="32">
        <f aca="true" t="shared" si="13" ref="D68:M68">SUM(D69:D78)</f>
        <v>560742</v>
      </c>
      <c r="E68" s="32">
        <f t="shared" si="13"/>
        <v>1707025</v>
      </c>
      <c r="F68" s="32">
        <f t="shared" si="13"/>
        <v>217548</v>
      </c>
      <c r="G68" s="32">
        <f t="shared" si="13"/>
        <v>238452</v>
      </c>
      <c r="H68" s="32">
        <f t="shared" si="13"/>
        <v>0</v>
      </c>
      <c r="I68" s="32">
        <f t="shared" si="13"/>
        <v>1723488</v>
      </c>
      <c r="J68" s="32">
        <f t="shared" si="13"/>
        <v>84896</v>
      </c>
      <c r="K68" s="32">
        <f t="shared" si="13"/>
        <v>4964747</v>
      </c>
      <c r="L68" s="32">
        <f t="shared" si="13"/>
        <v>0</v>
      </c>
      <c r="M68" s="32">
        <f t="shared" si="13"/>
        <v>0</v>
      </c>
      <c r="N68" s="32">
        <f t="shared" si="11"/>
        <v>9496898</v>
      </c>
      <c r="O68" s="45">
        <f t="shared" si="7"/>
        <v>92.74586169516685</v>
      </c>
      <c r="P68" s="10"/>
    </row>
    <row r="69" spans="1:16" ht="15">
      <c r="A69" s="12"/>
      <c r="B69" s="25">
        <v>361.1</v>
      </c>
      <c r="C69" s="20" t="s">
        <v>76</v>
      </c>
      <c r="D69" s="46">
        <v>23851</v>
      </c>
      <c r="E69" s="46">
        <v>45401</v>
      </c>
      <c r="F69" s="46">
        <v>64823</v>
      </c>
      <c r="G69" s="46">
        <v>179900</v>
      </c>
      <c r="H69" s="46">
        <v>0</v>
      </c>
      <c r="I69" s="46">
        <v>983638</v>
      </c>
      <c r="J69" s="46">
        <v>34218</v>
      </c>
      <c r="K69" s="46">
        <v>458339</v>
      </c>
      <c r="L69" s="46">
        <v>0</v>
      </c>
      <c r="M69" s="46">
        <v>0</v>
      </c>
      <c r="N69" s="46">
        <f t="shared" si="11"/>
        <v>1790170</v>
      </c>
      <c r="O69" s="47">
        <f aca="true" t="shared" si="14" ref="O69:O83">(N69/O$85)</f>
        <v>17.482641093000773</v>
      </c>
      <c r="P69" s="9"/>
    </row>
    <row r="70" spans="1:16" ht="15">
      <c r="A70" s="12"/>
      <c r="B70" s="25">
        <v>361.2</v>
      </c>
      <c r="C70" s="20" t="s">
        <v>77</v>
      </c>
      <c r="D70" s="46">
        <v>0</v>
      </c>
      <c r="E70" s="46">
        <v>116104</v>
      </c>
      <c r="F70" s="46">
        <v>0</v>
      </c>
      <c r="G70" s="46">
        <v>27509</v>
      </c>
      <c r="H70" s="46">
        <v>0</v>
      </c>
      <c r="I70" s="46">
        <v>382071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5" ref="N70:N78">SUM(D70:M70)</f>
        <v>525684</v>
      </c>
      <c r="O70" s="47">
        <f t="shared" si="14"/>
        <v>5.133783216305165</v>
      </c>
      <c r="P70" s="9"/>
    </row>
    <row r="71" spans="1:16" ht="15">
      <c r="A71" s="12"/>
      <c r="B71" s="25">
        <v>361.3</v>
      </c>
      <c r="C71" s="20" t="s">
        <v>78</v>
      </c>
      <c r="D71" s="46">
        <v>0</v>
      </c>
      <c r="E71" s="46">
        <v>-4120</v>
      </c>
      <c r="F71" s="46">
        <v>0</v>
      </c>
      <c r="G71" s="46">
        <v>31043</v>
      </c>
      <c r="H71" s="46">
        <v>0</v>
      </c>
      <c r="I71" s="46">
        <v>21080</v>
      </c>
      <c r="J71" s="46">
        <v>0</v>
      </c>
      <c r="K71" s="46">
        <v>764678</v>
      </c>
      <c r="L71" s="46">
        <v>0</v>
      </c>
      <c r="M71" s="46">
        <v>0</v>
      </c>
      <c r="N71" s="46">
        <f t="shared" si="15"/>
        <v>812681</v>
      </c>
      <c r="O71" s="47">
        <f t="shared" si="14"/>
        <v>7.936570407336152</v>
      </c>
      <c r="P71" s="9"/>
    </row>
    <row r="72" spans="1:16" ht="15">
      <c r="A72" s="12"/>
      <c r="B72" s="25">
        <v>362</v>
      </c>
      <c r="C72" s="20" t="s">
        <v>79</v>
      </c>
      <c r="D72" s="46">
        <v>259245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259245</v>
      </c>
      <c r="O72" s="47">
        <f t="shared" si="14"/>
        <v>2.531763625887477</v>
      </c>
      <c r="P72" s="9"/>
    </row>
    <row r="73" spans="1:16" ht="15">
      <c r="A73" s="12"/>
      <c r="B73" s="25">
        <v>364</v>
      </c>
      <c r="C73" s="20" t="s">
        <v>80</v>
      </c>
      <c r="D73" s="46">
        <v>1781</v>
      </c>
      <c r="E73" s="46">
        <v>0</v>
      </c>
      <c r="F73" s="46">
        <v>0</v>
      </c>
      <c r="G73" s="46">
        <v>0</v>
      </c>
      <c r="H73" s="46">
        <v>0</v>
      </c>
      <c r="I73" s="46">
        <v>2517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4298</v>
      </c>
      <c r="O73" s="47">
        <f t="shared" si="14"/>
        <v>0.041973885953690046</v>
      </c>
      <c r="P73" s="9"/>
    </row>
    <row r="74" spans="1:16" ht="15">
      <c r="A74" s="12"/>
      <c r="B74" s="25">
        <v>365</v>
      </c>
      <c r="C74" s="20" t="s">
        <v>81</v>
      </c>
      <c r="D74" s="46">
        <v>27906</v>
      </c>
      <c r="E74" s="46">
        <v>21996</v>
      </c>
      <c r="F74" s="46">
        <v>0</v>
      </c>
      <c r="G74" s="46">
        <v>0</v>
      </c>
      <c r="H74" s="46">
        <v>0</v>
      </c>
      <c r="I74" s="46">
        <v>13729</v>
      </c>
      <c r="J74" s="46">
        <v>48055</v>
      </c>
      <c r="K74" s="46">
        <v>0</v>
      </c>
      <c r="L74" s="46">
        <v>0</v>
      </c>
      <c r="M74" s="46">
        <v>0</v>
      </c>
      <c r="N74" s="46">
        <f t="shared" si="15"/>
        <v>111686</v>
      </c>
      <c r="O74" s="47">
        <f t="shared" si="14"/>
        <v>1.0907155483070794</v>
      </c>
      <c r="P74" s="9"/>
    </row>
    <row r="75" spans="1:16" ht="15">
      <c r="A75" s="12"/>
      <c r="B75" s="25">
        <v>366</v>
      </c>
      <c r="C75" s="20" t="s">
        <v>82</v>
      </c>
      <c r="D75" s="46">
        <v>42258</v>
      </c>
      <c r="E75" s="46">
        <v>1467509</v>
      </c>
      <c r="F75" s="46">
        <v>152725</v>
      </c>
      <c r="G75" s="46">
        <v>0</v>
      </c>
      <c r="H75" s="46">
        <v>0</v>
      </c>
      <c r="I75" s="46">
        <v>13184</v>
      </c>
      <c r="J75" s="46">
        <v>2488</v>
      </c>
      <c r="K75" s="46">
        <v>0</v>
      </c>
      <c r="L75" s="46">
        <v>0</v>
      </c>
      <c r="M75" s="46">
        <v>0</v>
      </c>
      <c r="N75" s="46">
        <f t="shared" si="15"/>
        <v>1678164</v>
      </c>
      <c r="O75" s="47">
        <f t="shared" si="14"/>
        <v>16.388800453138277</v>
      </c>
      <c r="P75" s="9"/>
    </row>
    <row r="76" spans="1:16" ht="15">
      <c r="A76" s="12"/>
      <c r="B76" s="25">
        <v>367</v>
      </c>
      <c r="C76" s="20" t="s">
        <v>83</v>
      </c>
      <c r="D76" s="46">
        <v>33875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33875</v>
      </c>
      <c r="O76" s="47">
        <f t="shared" si="14"/>
        <v>0.33082023887418577</v>
      </c>
      <c r="P76" s="9"/>
    </row>
    <row r="77" spans="1:16" ht="15">
      <c r="A77" s="12"/>
      <c r="B77" s="25">
        <v>368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3741730</v>
      </c>
      <c r="L77" s="46">
        <v>0</v>
      </c>
      <c r="M77" s="46">
        <v>0</v>
      </c>
      <c r="N77" s="46">
        <f t="shared" si="15"/>
        <v>3741730</v>
      </c>
      <c r="O77" s="47">
        <f t="shared" si="14"/>
        <v>36.541402580153715</v>
      </c>
      <c r="P77" s="9"/>
    </row>
    <row r="78" spans="1:16" ht="15">
      <c r="A78" s="12"/>
      <c r="B78" s="25">
        <v>369.9</v>
      </c>
      <c r="C78" s="20" t="s">
        <v>85</v>
      </c>
      <c r="D78" s="46">
        <v>171826</v>
      </c>
      <c r="E78" s="46">
        <v>60135</v>
      </c>
      <c r="F78" s="46">
        <v>0</v>
      </c>
      <c r="G78" s="46">
        <v>0</v>
      </c>
      <c r="H78" s="46">
        <v>0</v>
      </c>
      <c r="I78" s="46">
        <v>307269</v>
      </c>
      <c r="J78" s="46">
        <v>135</v>
      </c>
      <c r="K78" s="46">
        <v>0</v>
      </c>
      <c r="L78" s="46">
        <v>0</v>
      </c>
      <c r="M78" s="46">
        <v>0</v>
      </c>
      <c r="N78" s="46">
        <f t="shared" si="15"/>
        <v>539365</v>
      </c>
      <c r="O78" s="47">
        <f t="shared" si="14"/>
        <v>5.267390646210338</v>
      </c>
      <c r="P78" s="9"/>
    </row>
    <row r="79" spans="1:16" ht="15.75">
      <c r="A79" s="29" t="s">
        <v>52</v>
      </c>
      <c r="B79" s="30"/>
      <c r="C79" s="31"/>
      <c r="D79" s="32">
        <f aca="true" t="shared" si="16" ref="D79:M79">SUM(D80:D82)</f>
        <v>3485713</v>
      </c>
      <c r="E79" s="32">
        <f t="shared" si="16"/>
        <v>1767533</v>
      </c>
      <c r="F79" s="32">
        <f t="shared" si="16"/>
        <v>4755938</v>
      </c>
      <c r="G79" s="32">
        <f t="shared" si="16"/>
        <v>627240</v>
      </c>
      <c r="H79" s="32">
        <f t="shared" si="16"/>
        <v>0</v>
      </c>
      <c r="I79" s="32">
        <f t="shared" si="16"/>
        <v>2382586</v>
      </c>
      <c r="J79" s="32">
        <f t="shared" si="16"/>
        <v>1041137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14060147</v>
      </c>
      <c r="O79" s="45">
        <f t="shared" si="14"/>
        <v>137.31014580505288</v>
      </c>
      <c r="P79" s="9"/>
    </row>
    <row r="80" spans="1:16" ht="15">
      <c r="A80" s="12"/>
      <c r="B80" s="25">
        <v>381</v>
      </c>
      <c r="C80" s="20" t="s">
        <v>86</v>
      </c>
      <c r="D80" s="46">
        <v>3183058</v>
      </c>
      <c r="E80" s="46">
        <v>1767533</v>
      </c>
      <c r="F80" s="46">
        <v>4755938</v>
      </c>
      <c r="G80" s="46">
        <v>627240</v>
      </c>
      <c r="H80" s="46">
        <v>0</v>
      </c>
      <c r="I80" s="46">
        <v>0</v>
      </c>
      <c r="J80" s="46">
        <v>1041137</v>
      </c>
      <c r="K80" s="46">
        <v>0</v>
      </c>
      <c r="L80" s="46">
        <v>0</v>
      </c>
      <c r="M80" s="46">
        <v>0</v>
      </c>
      <c r="N80" s="46">
        <f>SUM(D80:M80)</f>
        <v>11374906</v>
      </c>
      <c r="O80" s="47">
        <f t="shared" si="14"/>
        <v>111.08632088830727</v>
      </c>
      <c r="P80" s="9"/>
    </row>
    <row r="81" spans="1:16" ht="15">
      <c r="A81" s="12"/>
      <c r="B81" s="25">
        <v>383</v>
      </c>
      <c r="C81" s="20" t="s">
        <v>87</v>
      </c>
      <c r="D81" s="46">
        <v>302655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302655</v>
      </c>
      <c r="O81" s="47">
        <f t="shared" si="14"/>
        <v>2.9557018272019686</v>
      </c>
      <c r="P81" s="9"/>
    </row>
    <row r="82" spans="1:16" ht="15.75" thickBot="1">
      <c r="A82" s="12"/>
      <c r="B82" s="25">
        <v>389.8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2382586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2382586</v>
      </c>
      <c r="O82" s="47">
        <f t="shared" si="14"/>
        <v>23.26812308954364</v>
      </c>
      <c r="P82" s="9"/>
    </row>
    <row r="83" spans="1:119" ht="16.5" thickBot="1">
      <c r="A83" s="14" t="s">
        <v>71</v>
      </c>
      <c r="B83" s="23"/>
      <c r="C83" s="22"/>
      <c r="D83" s="15">
        <f aca="true" t="shared" si="17" ref="D83:M83">SUM(D5,D13,D22,D43,D64,D68,D79)</f>
        <v>61540017</v>
      </c>
      <c r="E83" s="15">
        <f t="shared" si="17"/>
        <v>14413289</v>
      </c>
      <c r="F83" s="15">
        <f t="shared" si="17"/>
        <v>4973486</v>
      </c>
      <c r="G83" s="15">
        <f t="shared" si="17"/>
        <v>2446071</v>
      </c>
      <c r="H83" s="15">
        <f t="shared" si="17"/>
        <v>0</v>
      </c>
      <c r="I83" s="15">
        <f t="shared" si="17"/>
        <v>30161367</v>
      </c>
      <c r="J83" s="15">
        <f t="shared" si="17"/>
        <v>15571868</v>
      </c>
      <c r="K83" s="15">
        <f t="shared" si="17"/>
        <v>4964747</v>
      </c>
      <c r="L83" s="15">
        <f t="shared" si="17"/>
        <v>0</v>
      </c>
      <c r="M83" s="15">
        <f t="shared" si="17"/>
        <v>0</v>
      </c>
      <c r="N83" s="15">
        <f>SUM(D83:M83)</f>
        <v>134070845</v>
      </c>
      <c r="O83" s="38">
        <f t="shared" si="14"/>
        <v>1309.3239548033634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95</v>
      </c>
      <c r="M85" s="48"/>
      <c r="N85" s="48"/>
      <c r="O85" s="43">
        <v>102397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39404270</v>
      </c>
      <c r="E5" s="27">
        <f t="shared" si="0"/>
        <v>1168709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40572979</v>
      </c>
      <c r="O5" s="33">
        <f aca="true" t="shared" si="1" ref="O5:O36">(N5/O$85)</f>
        <v>395.76058096547956</v>
      </c>
      <c r="P5" s="6"/>
    </row>
    <row r="6" spans="1:16" ht="15">
      <c r="A6" s="12"/>
      <c r="B6" s="25">
        <v>311</v>
      </c>
      <c r="C6" s="20" t="s">
        <v>3</v>
      </c>
      <c r="D6" s="46">
        <v>26166564</v>
      </c>
      <c r="E6" s="46">
        <v>1168709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27335273</v>
      </c>
      <c r="O6" s="47">
        <f t="shared" si="1"/>
        <v>266.63616500356034</v>
      </c>
      <c r="P6" s="9"/>
    </row>
    <row r="7" spans="1:16" ht="15">
      <c r="A7" s="12"/>
      <c r="B7" s="25">
        <v>312.41</v>
      </c>
      <c r="C7" s="20" t="s">
        <v>11</v>
      </c>
      <c r="D7" s="46">
        <v>2389461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2389461</v>
      </c>
      <c r="O7" s="47">
        <f t="shared" si="1"/>
        <v>23.3074942205835</v>
      </c>
      <c r="P7" s="9"/>
    </row>
    <row r="8" spans="1:16" ht="15">
      <c r="A8" s="12"/>
      <c r="B8" s="25">
        <v>314.1</v>
      </c>
      <c r="C8" s="20" t="s">
        <v>12</v>
      </c>
      <c r="D8" s="46">
        <v>5000445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5000445</v>
      </c>
      <c r="O8" s="47">
        <f t="shared" si="1"/>
        <v>48.77578790273022</v>
      </c>
      <c r="P8" s="9"/>
    </row>
    <row r="9" spans="1:16" ht="15">
      <c r="A9" s="12"/>
      <c r="B9" s="25">
        <v>314.3</v>
      </c>
      <c r="C9" s="20" t="s">
        <v>13</v>
      </c>
      <c r="D9" s="46">
        <v>1036524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1036524</v>
      </c>
      <c r="O9" s="47">
        <f t="shared" si="1"/>
        <v>10.110555116612531</v>
      </c>
      <c r="P9" s="9"/>
    </row>
    <row r="10" spans="1:16" ht="15">
      <c r="A10" s="12"/>
      <c r="B10" s="25">
        <v>314.4</v>
      </c>
      <c r="C10" s="20" t="s">
        <v>14</v>
      </c>
      <c r="D10" s="46">
        <v>101806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101806</v>
      </c>
      <c r="O10" s="47">
        <f t="shared" si="1"/>
        <v>0.9930451916230162</v>
      </c>
      <c r="P10" s="9"/>
    </row>
    <row r="11" spans="1:16" ht="15">
      <c r="A11" s="12"/>
      <c r="B11" s="25">
        <v>315</v>
      </c>
      <c r="C11" s="20" t="s">
        <v>15</v>
      </c>
      <c r="D11" s="46">
        <v>4105869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4105869</v>
      </c>
      <c r="O11" s="47">
        <f t="shared" si="1"/>
        <v>40.04983466479384</v>
      </c>
      <c r="P11" s="9"/>
    </row>
    <row r="12" spans="1:16" ht="15">
      <c r="A12" s="12"/>
      <c r="B12" s="25">
        <v>316</v>
      </c>
      <c r="C12" s="20" t="s">
        <v>16</v>
      </c>
      <c r="D12" s="46">
        <v>603601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603601</v>
      </c>
      <c r="O12" s="47">
        <f t="shared" si="1"/>
        <v>5.887698865576137</v>
      </c>
      <c r="P12" s="9"/>
    </row>
    <row r="13" spans="1:16" ht="15.75">
      <c r="A13" s="29" t="s">
        <v>135</v>
      </c>
      <c r="B13" s="30"/>
      <c r="C13" s="31"/>
      <c r="D13" s="32">
        <f aca="true" t="shared" si="3" ref="D13:M13">SUM(D14:D18)</f>
        <v>6224611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1246177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7470788</v>
      </c>
      <c r="O13" s="45">
        <f t="shared" si="1"/>
        <v>72.87222856251036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1194650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1194650</v>
      </c>
      <c r="O14" s="47">
        <f t="shared" si="1"/>
        <v>11.652961889991124</v>
      </c>
      <c r="P14" s="9"/>
    </row>
    <row r="15" spans="1:16" ht="15">
      <c r="A15" s="12"/>
      <c r="B15" s="25">
        <v>323.1</v>
      </c>
      <c r="C15" s="20" t="s">
        <v>18</v>
      </c>
      <c r="D15" s="46">
        <v>5573179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5573179</v>
      </c>
      <c r="O15" s="47">
        <f t="shared" si="1"/>
        <v>54.36240111589071</v>
      </c>
      <c r="P15" s="9"/>
    </row>
    <row r="16" spans="1:16" ht="15">
      <c r="A16" s="12"/>
      <c r="B16" s="25">
        <v>323.4</v>
      </c>
      <c r="C16" s="20" t="s">
        <v>19</v>
      </c>
      <c r="D16" s="46">
        <v>53646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53646</v>
      </c>
      <c r="O16" s="47">
        <f t="shared" si="1"/>
        <v>0.5232786117695256</v>
      </c>
      <c r="P16" s="9"/>
    </row>
    <row r="17" spans="1:16" ht="15">
      <c r="A17" s="12"/>
      <c r="B17" s="25">
        <v>323.7</v>
      </c>
      <c r="C17" s="20" t="s">
        <v>20</v>
      </c>
      <c r="D17" s="46">
        <v>586151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586151</v>
      </c>
      <c r="O17" s="47">
        <f t="shared" si="1"/>
        <v>5.717486514694837</v>
      </c>
      <c r="P17" s="9"/>
    </row>
    <row r="18" spans="1:16" ht="15">
      <c r="A18" s="12"/>
      <c r="B18" s="25">
        <v>329</v>
      </c>
      <c r="C18" s="20" t="s">
        <v>136</v>
      </c>
      <c r="D18" s="46">
        <v>11635</v>
      </c>
      <c r="E18" s="46">
        <v>0</v>
      </c>
      <c r="F18" s="46">
        <v>0</v>
      </c>
      <c r="G18" s="46">
        <v>0</v>
      </c>
      <c r="H18" s="46">
        <v>0</v>
      </c>
      <c r="I18" s="46">
        <v>51527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63162</v>
      </c>
      <c r="O18" s="47">
        <f t="shared" si="1"/>
        <v>0.6161004301641647</v>
      </c>
      <c r="P18" s="9"/>
    </row>
    <row r="19" spans="1:16" ht="15.75">
      <c r="A19" s="29" t="s">
        <v>26</v>
      </c>
      <c r="B19" s="30"/>
      <c r="C19" s="31"/>
      <c r="D19" s="32">
        <f aca="true" t="shared" si="5" ref="D19:M19">SUM(D20:D38)</f>
        <v>7849291</v>
      </c>
      <c r="E19" s="32">
        <f t="shared" si="5"/>
        <v>9515099</v>
      </c>
      <c r="F19" s="32">
        <f t="shared" si="5"/>
        <v>0</v>
      </c>
      <c r="G19" s="32">
        <f t="shared" si="5"/>
        <v>885413</v>
      </c>
      <c r="H19" s="32">
        <f t="shared" si="5"/>
        <v>0</v>
      </c>
      <c r="I19" s="32">
        <f t="shared" si="5"/>
        <v>0</v>
      </c>
      <c r="J19" s="32">
        <f t="shared" si="5"/>
        <v>92425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18342228</v>
      </c>
      <c r="O19" s="45">
        <f t="shared" si="1"/>
        <v>178.9154010476107</v>
      </c>
      <c r="P19" s="10"/>
    </row>
    <row r="20" spans="1:16" ht="15">
      <c r="A20" s="12"/>
      <c r="B20" s="25">
        <v>331.2</v>
      </c>
      <c r="C20" s="20" t="s">
        <v>25</v>
      </c>
      <c r="D20" s="46">
        <v>97291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34">SUM(D20:M20)</f>
        <v>97291</v>
      </c>
      <c r="O20" s="47">
        <f t="shared" si="1"/>
        <v>0.9490045747617515</v>
      </c>
      <c r="P20" s="9"/>
    </row>
    <row r="21" spans="1:16" ht="15">
      <c r="A21" s="12"/>
      <c r="B21" s="25">
        <v>331.5</v>
      </c>
      <c r="C21" s="20" t="s">
        <v>27</v>
      </c>
      <c r="D21" s="46">
        <v>0</v>
      </c>
      <c r="E21" s="46">
        <v>471986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471986</v>
      </c>
      <c r="O21" s="47">
        <f t="shared" si="1"/>
        <v>4.6038880597742855</v>
      </c>
      <c r="P21" s="9"/>
    </row>
    <row r="22" spans="1:16" ht="15">
      <c r="A22" s="12"/>
      <c r="B22" s="25">
        <v>331.7</v>
      </c>
      <c r="C22" s="20" t="s">
        <v>100</v>
      </c>
      <c r="D22" s="46">
        <v>0</v>
      </c>
      <c r="E22" s="46">
        <v>18301</v>
      </c>
      <c r="F22" s="46">
        <v>0</v>
      </c>
      <c r="G22" s="46">
        <v>350000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368301</v>
      </c>
      <c r="O22" s="47">
        <f t="shared" si="1"/>
        <v>3.5925145582770024</v>
      </c>
      <c r="P22" s="9"/>
    </row>
    <row r="23" spans="1:16" ht="15">
      <c r="A23" s="12"/>
      <c r="B23" s="25">
        <v>331.9</v>
      </c>
      <c r="C23" s="20" t="s">
        <v>28</v>
      </c>
      <c r="D23" s="46">
        <v>5387</v>
      </c>
      <c r="E23" s="46">
        <v>337570</v>
      </c>
      <c r="F23" s="46">
        <v>0</v>
      </c>
      <c r="G23" s="46">
        <v>110294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453251</v>
      </c>
      <c r="O23" s="47">
        <f t="shared" si="1"/>
        <v>4.421141446951297</v>
      </c>
      <c r="P23" s="9"/>
    </row>
    <row r="24" spans="1:16" ht="15">
      <c r="A24" s="12"/>
      <c r="B24" s="25">
        <v>334.2</v>
      </c>
      <c r="C24" s="20" t="s">
        <v>30</v>
      </c>
      <c r="D24" s="46">
        <v>18150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18150</v>
      </c>
      <c r="O24" s="47">
        <f t="shared" si="1"/>
        <v>0.17704035349544964</v>
      </c>
      <c r="P24" s="9"/>
    </row>
    <row r="25" spans="1:16" ht="15">
      <c r="A25" s="12"/>
      <c r="B25" s="25">
        <v>334.36</v>
      </c>
      <c r="C25" s="20" t="s">
        <v>31</v>
      </c>
      <c r="D25" s="46">
        <v>0</v>
      </c>
      <c r="E25" s="46">
        <v>0</v>
      </c>
      <c r="F25" s="46">
        <v>0</v>
      </c>
      <c r="G25" s="46">
        <v>41083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41083</v>
      </c>
      <c r="O25" s="47">
        <f t="shared" si="1"/>
        <v>0.4007354734244384</v>
      </c>
      <c r="P25" s="9"/>
    </row>
    <row r="26" spans="1:16" ht="15">
      <c r="A26" s="12"/>
      <c r="B26" s="25">
        <v>334.49</v>
      </c>
      <c r="C26" s="20" t="s">
        <v>32</v>
      </c>
      <c r="D26" s="46">
        <v>0</v>
      </c>
      <c r="E26" s="46">
        <v>0</v>
      </c>
      <c r="F26" s="46">
        <v>0</v>
      </c>
      <c r="G26" s="46">
        <v>118786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118786</v>
      </c>
      <c r="O26" s="47">
        <f t="shared" si="1"/>
        <v>1.1586730264633873</v>
      </c>
      <c r="P26" s="9"/>
    </row>
    <row r="27" spans="1:16" ht="15">
      <c r="A27" s="12"/>
      <c r="B27" s="25">
        <v>334.5</v>
      </c>
      <c r="C27" s="20" t="s">
        <v>33</v>
      </c>
      <c r="D27" s="46">
        <v>0</v>
      </c>
      <c r="E27" s="46">
        <v>2300671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2300671</v>
      </c>
      <c r="O27" s="47">
        <f t="shared" si="1"/>
        <v>22.441410860425872</v>
      </c>
      <c r="P27" s="9"/>
    </row>
    <row r="28" spans="1:16" ht="15">
      <c r="A28" s="12"/>
      <c r="B28" s="25">
        <v>334.9</v>
      </c>
      <c r="C28" s="20" t="s">
        <v>35</v>
      </c>
      <c r="D28" s="46">
        <v>0</v>
      </c>
      <c r="E28" s="46">
        <v>21114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21114</v>
      </c>
      <c r="O28" s="47">
        <f t="shared" si="1"/>
        <v>0.20595206742164868</v>
      </c>
      <c r="P28" s="9"/>
    </row>
    <row r="29" spans="1:16" ht="15">
      <c r="A29" s="12"/>
      <c r="B29" s="25">
        <v>335.12</v>
      </c>
      <c r="C29" s="20" t="s">
        <v>36</v>
      </c>
      <c r="D29" s="46">
        <v>2715669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2715669</v>
      </c>
      <c r="O29" s="47">
        <f t="shared" si="1"/>
        <v>26.489421473092793</v>
      </c>
      <c r="P29" s="9"/>
    </row>
    <row r="30" spans="1:16" ht="15">
      <c r="A30" s="12"/>
      <c r="B30" s="25">
        <v>335.14</v>
      </c>
      <c r="C30" s="20" t="s">
        <v>37</v>
      </c>
      <c r="D30" s="46">
        <v>3567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3567</v>
      </c>
      <c r="O30" s="47">
        <f t="shared" si="1"/>
        <v>0.034793550463816464</v>
      </c>
      <c r="P30" s="9"/>
    </row>
    <row r="31" spans="1:16" ht="15">
      <c r="A31" s="12"/>
      <c r="B31" s="25">
        <v>335.15</v>
      </c>
      <c r="C31" s="20" t="s">
        <v>38</v>
      </c>
      <c r="D31" s="46">
        <v>20850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20850</v>
      </c>
      <c r="O31" s="47">
        <f t="shared" si="1"/>
        <v>0.2033769350071694</v>
      </c>
      <c r="P31" s="9"/>
    </row>
    <row r="32" spans="1:16" ht="15">
      <c r="A32" s="12"/>
      <c r="B32" s="25">
        <v>335.18</v>
      </c>
      <c r="C32" s="20" t="s">
        <v>39</v>
      </c>
      <c r="D32" s="46">
        <v>4698617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4698617</v>
      </c>
      <c r="O32" s="47">
        <f t="shared" si="1"/>
        <v>45.83167022698232</v>
      </c>
      <c r="P32" s="9"/>
    </row>
    <row r="33" spans="1:16" ht="15">
      <c r="A33" s="12"/>
      <c r="B33" s="25">
        <v>335.21</v>
      </c>
      <c r="C33" s="20" t="s">
        <v>40</v>
      </c>
      <c r="D33" s="46">
        <v>21007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21007</v>
      </c>
      <c r="O33" s="47">
        <f t="shared" si="1"/>
        <v>0.20490835845062866</v>
      </c>
      <c r="P33" s="9"/>
    </row>
    <row r="34" spans="1:16" ht="15">
      <c r="A34" s="12"/>
      <c r="B34" s="25">
        <v>335.49</v>
      </c>
      <c r="C34" s="20" t="s">
        <v>41</v>
      </c>
      <c r="D34" s="46">
        <v>0</v>
      </c>
      <c r="E34" s="46">
        <v>6069865</v>
      </c>
      <c r="F34" s="46">
        <v>0</v>
      </c>
      <c r="G34" s="46">
        <v>0</v>
      </c>
      <c r="H34" s="46">
        <v>0</v>
      </c>
      <c r="I34" s="46">
        <v>0</v>
      </c>
      <c r="J34" s="46">
        <v>92425</v>
      </c>
      <c r="K34" s="46">
        <v>0</v>
      </c>
      <c r="L34" s="46">
        <v>0</v>
      </c>
      <c r="M34" s="46">
        <v>0</v>
      </c>
      <c r="N34" s="46">
        <f t="shared" si="6"/>
        <v>6162290</v>
      </c>
      <c r="O34" s="47">
        <f t="shared" si="1"/>
        <v>60.108760327353956</v>
      </c>
      <c r="P34" s="9"/>
    </row>
    <row r="35" spans="1:16" ht="15">
      <c r="A35" s="12"/>
      <c r="B35" s="25">
        <v>337.2</v>
      </c>
      <c r="C35" s="20" t="s">
        <v>42</v>
      </c>
      <c r="D35" s="46">
        <v>82500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0">SUM(D35:M35)</f>
        <v>82500</v>
      </c>
      <c r="O35" s="47">
        <f t="shared" si="1"/>
        <v>0.804728879524771</v>
      </c>
      <c r="P35" s="9"/>
    </row>
    <row r="36" spans="1:16" ht="15">
      <c r="A36" s="12"/>
      <c r="B36" s="25">
        <v>337.5</v>
      </c>
      <c r="C36" s="20" t="s">
        <v>43</v>
      </c>
      <c r="D36" s="46">
        <v>0</v>
      </c>
      <c r="E36" s="46">
        <v>295592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295592</v>
      </c>
      <c r="O36" s="47">
        <f t="shared" si="1"/>
        <v>2.8832899267452863</v>
      </c>
      <c r="P36" s="9"/>
    </row>
    <row r="37" spans="1:16" ht="15">
      <c r="A37" s="12"/>
      <c r="B37" s="25">
        <v>337.7</v>
      </c>
      <c r="C37" s="20" t="s">
        <v>44</v>
      </c>
      <c r="D37" s="46">
        <v>0</v>
      </c>
      <c r="E37" s="46">
        <v>0</v>
      </c>
      <c r="F37" s="46">
        <v>0</v>
      </c>
      <c r="G37" s="46">
        <v>265250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265250</v>
      </c>
      <c r="O37" s="47">
        <f aca="true" t="shared" si="8" ref="O37:O68">(N37/O$85)</f>
        <v>2.5873252762902488</v>
      </c>
      <c r="P37" s="9"/>
    </row>
    <row r="38" spans="1:16" ht="15">
      <c r="A38" s="12"/>
      <c r="B38" s="25">
        <v>338</v>
      </c>
      <c r="C38" s="20" t="s">
        <v>45</v>
      </c>
      <c r="D38" s="46">
        <v>186253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186253</v>
      </c>
      <c r="O38" s="47">
        <f t="shared" si="8"/>
        <v>1.8167656727045718</v>
      </c>
      <c r="P38" s="9"/>
    </row>
    <row r="39" spans="1:16" ht="15.75">
      <c r="A39" s="29" t="s">
        <v>50</v>
      </c>
      <c r="B39" s="30"/>
      <c r="C39" s="31"/>
      <c r="D39" s="32">
        <f aca="true" t="shared" si="9" ref="D39:M39">SUM(D40:D58)</f>
        <v>3157055</v>
      </c>
      <c r="E39" s="32">
        <f t="shared" si="9"/>
        <v>709110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20984190</v>
      </c>
      <c r="J39" s="32">
        <f t="shared" si="9"/>
        <v>15071173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39921528</v>
      </c>
      <c r="O39" s="45">
        <f t="shared" si="8"/>
        <v>389.40613934977904</v>
      </c>
      <c r="P39" s="10"/>
    </row>
    <row r="40" spans="1:16" ht="15">
      <c r="A40" s="12"/>
      <c r="B40" s="25">
        <v>341.2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15071173</v>
      </c>
      <c r="K40" s="46">
        <v>0</v>
      </c>
      <c r="L40" s="46">
        <v>0</v>
      </c>
      <c r="M40" s="46">
        <v>0</v>
      </c>
      <c r="N40" s="46">
        <f t="shared" si="7"/>
        <v>15071173</v>
      </c>
      <c r="O40" s="47">
        <f t="shared" si="8"/>
        <v>147.00858377471494</v>
      </c>
      <c r="P40" s="9"/>
    </row>
    <row r="41" spans="1:16" ht="15">
      <c r="A41" s="12"/>
      <c r="B41" s="25">
        <v>341.3</v>
      </c>
      <c r="C41" s="20" t="s">
        <v>54</v>
      </c>
      <c r="D41" s="46">
        <v>367756</v>
      </c>
      <c r="E41" s="46">
        <v>3849</v>
      </c>
      <c r="F41" s="46">
        <v>0</v>
      </c>
      <c r="G41" s="46">
        <v>0</v>
      </c>
      <c r="H41" s="46">
        <v>0</v>
      </c>
      <c r="I41" s="46">
        <v>51943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60">SUM(D41:M41)</f>
        <v>423548</v>
      </c>
      <c r="O41" s="47">
        <f t="shared" si="8"/>
        <v>4.131409787454033</v>
      </c>
      <c r="P41" s="9"/>
    </row>
    <row r="42" spans="1:16" ht="15">
      <c r="A42" s="12"/>
      <c r="B42" s="25">
        <v>342.1</v>
      </c>
      <c r="C42" s="20" t="s">
        <v>55</v>
      </c>
      <c r="D42" s="46">
        <v>111377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111377</v>
      </c>
      <c r="O42" s="47">
        <f t="shared" si="8"/>
        <v>1.0864034959373385</v>
      </c>
      <c r="P42" s="9"/>
    </row>
    <row r="43" spans="1:16" ht="15">
      <c r="A43" s="12"/>
      <c r="B43" s="25">
        <v>342.2</v>
      </c>
      <c r="C43" s="20" t="s">
        <v>56</v>
      </c>
      <c r="D43" s="46">
        <v>262447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262447</v>
      </c>
      <c r="O43" s="47">
        <f t="shared" si="8"/>
        <v>2.559984002965304</v>
      </c>
      <c r="P43" s="9"/>
    </row>
    <row r="44" spans="1:16" ht="15">
      <c r="A44" s="12"/>
      <c r="B44" s="25">
        <v>342.5</v>
      </c>
      <c r="C44" s="20" t="s">
        <v>57</v>
      </c>
      <c r="D44" s="46">
        <v>66769</v>
      </c>
      <c r="E44" s="46">
        <v>0</v>
      </c>
      <c r="F44" s="46">
        <v>0</v>
      </c>
      <c r="G44" s="46">
        <v>0</v>
      </c>
      <c r="H44" s="46">
        <v>0</v>
      </c>
      <c r="I44" s="46">
        <v>160870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227639</v>
      </c>
      <c r="O44" s="47">
        <f t="shared" si="8"/>
        <v>2.220456695831992</v>
      </c>
      <c r="P44" s="9"/>
    </row>
    <row r="45" spans="1:16" ht="15">
      <c r="A45" s="12"/>
      <c r="B45" s="25">
        <v>342.9</v>
      </c>
      <c r="C45" s="20" t="s">
        <v>58</v>
      </c>
      <c r="D45" s="46">
        <v>40255</v>
      </c>
      <c r="E45" s="46">
        <v>235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40490</v>
      </c>
      <c r="O45" s="47">
        <f t="shared" si="8"/>
        <v>0.39495117978130884</v>
      </c>
      <c r="P45" s="9"/>
    </row>
    <row r="46" spans="1:16" ht="15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11359570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11359570</v>
      </c>
      <c r="O46" s="47">
        <f t="shared" si="8"/>
        <v>110.8045337937358</v>
      </c>
      <c r="P46" s="9"/>
    </row>
    <row r="47" spans="1:16" ht="15">
      <c r="A47" s="12"/>
      <c r="B47" s="25">
        <v>343.4</v>
      </c>
      <c r="C47" s="20" t="s">
        <v>60</v>
      </c>
      <c r="D47" s="46">
        <v>105646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105646</v>
      </c>
      <c r="O47" s="47">
        <f t="shared" si="8"/>
        <v>1.030501663106351</v>
      </c>
      <c r="P47" s="9"/>
    </row>
    <row r="48" spans="1:16" ht="15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7533297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7533297</v>
      </c>
      <c r="O48" s="47">
        <f t="shared" si="8"/>
        <v>73.48195944166447</v>
      </c>
      <c r="P48" s="9"/>
    </row>
    <row r="49" spans="1:16" ht="15">
      <c r="A49" s="12"/>
      <c r="B49" s="25">
        <v>343.6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1845308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1845308</v>
      </c>
      <c r="O49" s="47">
        <f t="shared" si="8"/>
        <v>17.999668354158743</v>
      </c>
      <c r="P49" s="9"/>
    </row>
    <row r="50" spans="1:16" ht="15">
      <c r="A50" s="12"/>
      <c r="B50" s="25">
        <v>343.9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33202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33202</v>
      </c>
      <c r="O50" s="47">
        <f t="shared" si="8"/>
        <v>0.323861918278563</v>
      </c>
      <c r="P50" s="9"/>
    </row>
    <row r="51" spans="1:16" ht="15">
      <c r="A51" s="12"/>
      <c r="B51" s="25">
        <v>344.9</v>
      </c>
      <c r="C51" s="20" t="s">
        <v>65</v>
      </c>
      <c r="D51" s="46">
        <v>435089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435089</v>
      </c>
      <c r="O51" s="47">
        <f t="shared" si="8"/>
        <v>4.243984041982462</v>
      </c>
      <c r="P51" s="9"/>
    </row>
    <row r="52" spans="1:16" ht="15">
      <c r="A52" s="12"/>
      <c r="B52" s="25">
        <v>345.9</v>
      </c>
      <c r="C52" s="20" t="s">
        <v>66</v>
      </c>
      <c r="D52" s="46">
        <v>400</v>
      </c>
      <c r="E52" s="46">
        <v>161739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162139</v>
      </c>
      <c r="O52" s="47">
        <f t="shared" si="8"/>
        <v>1.5815507369365678</v>
      </c>
      <c r="P52" s="9"/>
    </row>
    <row r="53" spans="1:16" ht="15">
      <c r="A53" s="12"/>
      <c r="B53" s="25">
        <v>347.2</v>
      </c>
      <c r="C53" s="20" t="s">
        <v>67</v>
      </c>
      <c r="D53" s="46">
        <v>341186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341186</v>
      </c>
      <c r="O53" s="47">
        <f t="shared" si="8"/>
        <v>3.3280269998731944</v>
      </c>
      <c r="P53" s="9"/>
    </row>
    <row r="54" spans="1:16" ht="15">
      <c r="A54" s="12"/>
      <c r="B54" s="25">
        <v>347.4</v>
      </c>
      <c r="C54" s="20" t="s">
        <v>68</v>
      </c>
      <c r="D54" s="46">
        <v>44771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44771</v>
      </c>
      <c r="O54" s="47">
        <f t="shared" si="8"/>
        <v>0.43670929291155786</v>
      </c>
      <c r="P54" s="9"/>
    </row>
    <row r="55" spans="1:16" ht="15">
      <c r="A55" s="12"/>
      <c r="B55" s="25">
        <v>347.5</v>
      </c>
      <c r="C55" s="20" t="s">
        <v>69</v>
      </c>
      <c r="D55" s="46">
        <v>85109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85109</v>
      </c>
      <c r="O55" s="47">
        <f t="shared" si="8"/>
        <v>0.8301778206966514</v>
      </c>
      <c r="P55" s="9"/>
    </row>
    <row r="56" spans="1:16" ht="15">
      <c r="A56" s="12"/>
      <c r="B56" s="25">
        <v>347.8</v>
      </c>
      <c r="C56" s="20" t="s">
        <v>96</v>
      </c>
      <c r="D56" s="46">
        <v>0</v>
      </c>
      <c r="E56" s="46">
        <v>543287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543287</v>
      </c>
      <c r="O56" s="47">
        <f t="shared" si="8"/>
        <v>5.299378651762113</v>
      </c>
      <c r="P56" s="9"/>
    </row>
    <row r="57" spans="1:16" ht="15">
      <c r="A57" s="12"/>
      <c r="B57" s="25">
        <v>347.9</v>
      </c>
      <c r="C57" s="20" t="s">
        <v>70</v>
      </c>
      <c r="D57" s="46">
        <v>6381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6381</v>
      </c>
      <c r="O57" s="47">
        <f t="shared" si="8"/>
        <v>0.06224212097269775</v>
      </c>
      <c r="P57" s="9"/>
    </row>
    <row r="58" spans="1:16" ht="15">
      <c r="A58" s="12"/>
      <c r="B58" s="25">
        <v>349</v>
      </c>
      <c r="C58" s="20" t="s">
        <v>1</v>
      </c>
      <c r="D58" s="46">
        <v>1289869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1289869</v>
      </c>
      <c r="O58" s="47">
        <f t="shared" si="8"/>
        <v>12.581755577014992</v>
      </c>
      <c r="P58" s="9"/>
    </row>
    <row r="59" spans="1:16" ht="15.75">
      <c r="A59" s="29" t="s">
        <v>51</v>
      </c>
      <c r="B59" s="30"/>
      <c r="C59" s="31"/>
      <c r="D59" s="32">
        <f aca="true" t="shared" si="11" ref="D59:M59">SUM(D60:D62)</f>
        <v>819425</v>
      </c>
      <c r="E59" s="32">
        <f t="shared" si="11"/>
        <v>187862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1007287</v>
      </c>
      <c r="O59" s="45">
        <f t="shared" si="8"/>
        <v>9.8253689559984</v>
      </c>
      <c r="P59" s="10"/>
    </row>
    <row r="60" spans="1:16" ht="15">
      <c r="A60" s="13"/>
      <c r="B60" s="39">
        <v>351.1</v>
      </c>
      <c r="C60" s="21" t="s">
        <v>73</v>
      </c>
      <c r="D60" s="46">
        <v>385647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385647</v>
      </c>
      <c r="O60" s="47">
        <f t="shared" si="8"/>
        <v>3.7617124630556287</v>
      </c>
      <c r="P60" s="9"/>
    </row>
    <row r="61" spans="1:16" ht="15">
      <c r="A61" s="13"/>
      <c r="B61" s="39">
        <v>354</v>
      </c>
      <c r="C61" s="21" t="s">
        <v>74</v>
      </c>
      <c r="D61" s="46">
        <v>433778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433778</v>
      </c>
      <c r="O61" s="47">
        <f t="shared" si="8"/>
        <v>4.231196168515105</v>
      </c>
      <c r="P61" s="9"/>
    </row>
    <row r="62" spans="1:16" ht="15">
      <c r="A62" s="13"/>
      <c r="B62" s="39">
        <v>359</v>
      </c>
      <c r="C62" s="21" t="s">
        <v>75</v>
      </c>
      <c r="D62" s="46">
        <v>0</v>
      </c>
      <c r="E62" s="46">
        <v>187862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187862</v>
      </c>
      <c r="O62" s="47">
        <f t="shared" si="8"/>
        <v>1.8324603244276672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SUM(D64:D77)</f>
        <v>1849430</v>
      </c>
      <c r="E63" s="32">
        <f t="shared" si="12"/>
        <v>4463262</v>
      </c>
      <c r="F63" s="32">
        <f t="shared" si="12"/>
        <v>360860</v>
      </c>
      <c r="G63" s="32">
        <f t="shared" si="12"/>
        <v>915719</v>
      </c>
      <c r="H63" s="32">
        <f t="shared" si="12"/>
        <v>0</v>
      </c>
      <c r="I63" s="32">
        <f t="shared" si="12"/>
        <v>2712870</v>
      </c>
      <c r="J63" s="32">
        <f t="shared" si="12"/>
        <v>225893</v>
      </c>
      <c r="K63" s="32">
        <f t="shared" si="12"/>
        <v>28517287</v>
      </c>
      <c r="L63" s="32">
        <f t="shared" si="12"/>
        <v>0</v>
      </c>
      <c r="M63" s="32">
        <f t="shared" si="12"/>
        <v>0</v>
      </c>
      <c r="N63" s="32">
        <f>SUM(D63:M63)</f>
        <v>39045321</v>
      </c>
      <c r="O63" s="45">
        <f t="shared" si="8"/>
        <v>380.8593626547274</v>
      </c>
      <c r="P63" s="10"/>
    </row>
    <row r="64" spans="1:16" ht="15">
      <c r="A64" s="12"/>
      <c r="B64" s="25">
        <v>361.1</v>
      </c>
      <c r="C64" s="20" t="s">
        <v>76</v>
      </c>
      <c r="D64" s="46">
        <v>369069</v>
      </c>
      <c r="E64" s="46">
        <v>210584</v>
      </c>
      <c r="F64" s="46">
        <v>35772</v>
      </c>
      <c r="G64" s="46">
        <v>636934</v>
      </c>
      <c r="H64" s="46">
        <v>0</v>
      </c>
      <c r="I64" s="46">
        <v>2002844</v>
      </c>
      <c r="J64" s="46">
        <v>169630</v>
      </c>
      <c r="K64" s="46">
        <v>1092490</v>
      </c>
      <c r="L64" s="46">
        <v>0</v>
      </c>
      <c r="M64" s="46">
        <v>0</v>
      </c>
      <c r="N64" s="46">
        <f>SUM(D64:M64)</f>
        <v>4517323</v>
      </c>
      <c r="O64" s="47">
        <f t="shared" si="8"/>
        <v>44.06327607565427</v>
      </c>
      <c r="P64" s="9"/>
    </row>
    <row r="65" spans="1:16" ht="15">
      <c r="A65" s="12"/>
      <c r="B65" s="25">
        <v>361.2</v>
      </c>
      <c r="C65" s="20" t="s">
        <v>77</v>
      </c>
      <c r="D65" s="46">
        <v>0</v>
      </c>
      <c r="E65" s="46">
        <v>245747</v>
      </c>
      <c r="F65" s="46">
        <v>0</v>
      </c>
      <c r="G65" s="46">
        <v>224855</v>
      </c>
      <c r="H65" s="46">
        <v>0</v>
      </c>
      <c r="I65" s="46">
        <v>12308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3" ref="N65:N77">SUM(D65:M65)</f>
        <v>482910</v>
      </c>
      <c r="O65" s="47">
        <f t="shared" si="8"/>
        <v>4.710443917712814</v>
      </c>
      <c r="P65" s="9"/>
    </row>
    <row r="66" spans="1:16" ht="15">
      <c r="A66" s="12"/>
      <c r="B66" s="25">
        <v>361.3</v>
      </c>
      <c r="C66" s="20" t="s">
        <v>78</v>
      </c>
      <c r="D66" s="46">
        <v>0</v>
      </c>
      <c r="E66" s="46">
        <v>0</v>
      </c>
      <c r="F66" s="46">
        <v>0</v>
      </c>
      <c r="G66" s="46">
        <v>-6132</v>
      </c>
      <c r="H66" s="46">
        <v>0</v>
      </c>
      <c r="I66" s="46">
        <v>-63866</v>
      </c>
      <c r="J66" s="46">
        <v>0</v>
      </c>
      <c r="K66" s="46">
        <v>-12117200</v>
      </c>
      <c r="L66" s="46">
        <v>0</v>
      </c>
      <c r="M66" s="46">
        <v>0</v>
      </c>
      <c r="N66" s="46">
        <f t="shared" si="13"/>
        <v>-12187198</v>
      </c>
      <c r="O66" s="47">
        <f t="shared" si="8"/>
        <v>-118.8774568616549</v>
      </c>
      <c r="P66" s="9"/>
    </row>
    <row r="67" spans="1:16" ht="15">
      <c r="A67" s="12"/>
      <c r="B67" s="25">
        <v>362</v>
      </c>
      <c r="C67" s="20" t="s">
        <v>79</v>
      </c>
      <c r="D67" s="46">
        <v>277675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277675</v>
      </c>
      <c r="O67" s="47">
        <f t="shared" si="8"/>
        <v>2.7085223226914037</v>
      </c>
      <c r="P67" s="9"/>
    </row>
    <row r="68" spans="1:16" ht="15">
      <c r="A68" s="12"/>
      <c r="B68" s="25">
        <v>363.11</v>
      </c>
      <c r="C68" s="20" t="s">
        <v>24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653062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653062</v>
      </c>
      <c r="O68" s="47">
        <f t="shared" si="8"/>
        <v>6.370155776002497</v>
      </c>
      <c r="P68" s="9"/>
    </row>
    <row r="69" spans="1:16" ht="15">
      <c r="A69" s="12"/>
      <c r="B69" s="25">
        <v>363.22</v>
      </c>
      <c r="C69" s="20" t="s">
        <v>137</v>
      </c>
      <c r="D69" s="46">
        <v>0</v>
      </c>
      <c r="E69" s="46">
        <v>198280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198280</v>
      </c>
      <c r="O69" s="47">
        <f aca="true" t="shared" si="14" ref="O69:O83">(N69/O$85)</f>
        <v>1.9340805119051103</v>
      </c>
      <c r="P69" s="9"/>
    </row>
    <row r="70" spans="1:16" ht="15">
      <c r="A70" s="12"/>
      <c r="B70" s="25">
        <v>363.24</v>
      </c>
      <c r="C70" s="20" t="s">
        <v>138</v>
      </c>
      <c r="D70" s="46">
        <v>0</v>
      </c>
      <c r="E70" s="46">
        <v>3095516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3095516</v>
      </c>
      <c r="O70" s="47">
        <f t="shared" si="14"/>
        <v>30.19455905734547</v>
      </c>
      <c r="P70" s="9"/>
    </row>
    <row r="71" spans="1:16" ht="15">
      <c r="A71" s="12"/>
      <c r="B71" s="25">
        <v>363.27</v>
      </c>
      <c r="C71" s="20" t="s">
        <v>139</v>
      </c>
      <c r="D71" s="46">
        <v>0</v>
      </c>
      <c r="E71" s="46">
        <v>288414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288414</v>
      </c>
      <c r="O71" s="47">
        <f t="shared" si="14"/>
        <v>2.813273637081907</v>
      </c>
      <c r="P71" s="9"/>
    </row>
    <row r="72" spans="1:16" ht="15">
      <c r="A72" s="12"/>
      <c r="B72" s="25">
        <v>364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10663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10663</v>
      </c>
      <c r="O72" s="47">
        <f t="shared" si="14"/>
        <v>0.10400998839239556</v>
      </c>
      <c r="P72" s="9"/>
    </row>
    <row r="73" spans="1:16" ht="15">
      <c r="A73" s="12"/>
      <c r="B73" s="25">
        <v>365</v>
      </c>
      <c r="C73" s="20" t="s">
        <v>81</v>
      </c>
      <c r="D73" s="46">
        <v>57966</v>
      </c>
      <c r="E73" s="46">
        <v>10283</v>
      </c>
      <c r="F73" s="46">
        <v>0</v>
      </c>
      <c r="G73" s="46">
        <v>0</v>
      </c>
      <c r="H73" s="46">
        <v>0</v>
      </c>
      <c r="I73" s="46">
        <v>29226</v>
      </c>
      <c r="J73" s="46">
        <v>54311</v>
      </c>
      <c r="K73" s="46">
        <v>0</v>
      </c>
      <c r="L73" s="46">
        <v>0</v>
      </c>
      <c r="M73" s="46">
        <v>0</v>
      </c>
      <c r="N73" s="46">
        <f t="shared" si="13"/>
        <v>151786</v>
      </c>
      <c r="O73" s="47">
        <f t="shared" si="14"/>
        <v>1.4805645782732957</v>
      </c>
      <c r="P73" s="9"/>
    </row>
    <row r="74" spans="1:16" ht="15">
      <c r="A74" s="12"/>
      <c r="B74" s="25">
        <v>366</v>
      </c>
      <c r="C74" s="20" t="s">
        <v>82</v>
      </c>
      <c r="D74" s="46">
        <v>294719</v>
      </c>
      <c r="E74" s="46">
        <v>196858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491577</v>
      </c>
      <c r="O74" s="47">
        <f t="shared" si="14"/>
        <v>4.794984344365434</v>
      </c>
      <c r="P74" s="9"/>
    </row>
    <row r="75" spans="1:16" ht="15">
      <c r="A75" s="12"/>
      <c r="B75" s="25">
        <v>368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39541997</v>
      </c>
      <c r="L75" s="46">
        <v>0</v>
      </c>
      <c r="M75" s="46">
        <v>0</v>
      </c>
      <c r="N75" s="46">
        <f t="shared" si="13"/>
        <v>39541997</v>
      </c>
      <c r="O75" s="47">
        <f t="shared" si="14"/>
        <v>385.7040841209922</v>
      </c>
      <c r="P75" s="9"/>
    </row>
    <row r="76" spans="1:16" ht="15">
      <c r="A76" s="12"/>
      <c r="B76" s="25">
        <v>369.3</v>
      </c>
      <c r="C76" s="20" t="s">
        <v>130</v>
      </c>
      <c r="D76" s="46">
        <v>640000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640000</v>
      </c>
      <c r="O76" s="47">
        <f t="shared" si="14"/>
        <v>6.242745247222466</v>
      </c>
      <c r="P76" s="9"/>
    </row>
    <row r="77" spans="1:16" ht="15">
      <c r="A77" s="12"/>
      <c r="B77" s="25">
        <v>369.9</v>
      </c>
      <c r="C77" s="20" t="s">
        <v>85</v>
      </c>
      <c r="D77" s="46">
        <v>210001</v>
      </c>
      <c r="E77" s="46">
        <v>217580</v>
      </c>
      <c r="F77" s="46">
        <v>325088</v>
      </c>
      <c r="G77" s="46">
        <v>60062</v>
      </c>
      <c r="H77" s="46">
        <v>0</v>
      </c>
      <c r="I77" s="46">
        <v>68633</v>
      </c>
      <c r="J77" s="46">
        <v>1952</v>
      </c>
      <c r="K77" s="46">
        <v>0</v>
      </c>
      <c r="L77" s="46">
        <v>0</v>
      </c>
      <c r="M77" s="46">
        <v>0</v>
      </c>
      <c r="N77" s="46">
        <f t="shared" si="13"/>
        <v>883316</v>
      </c>
      <c r="O77" s="47">
        <f t="shared" si="14"/>
        <v>8.616119938743063</v>
      </c>
      <c r="P77" s="9"/>
    </row>
    <row r="78" spans="1:16" ht="15.75">
      <c r="A78" s="29" t="s">
        <v>52</v>
      </c>
      <c r="B78" s="30"/>
      <c r="C78" s="31"/>
      <c r="D78" s="32">
        <f aca="true" t="shared" si="15" ref="D78:M78">SUM(D79:D82)</f>
        <v>3502923</v>
      </c>
      <c r="E78" s="32">
        <f t="shared" si="15"/>
        <v>4344566</v>
      </c>
      <c r="F78" s="32">
        <f t="shared" si="15"/>
        <v>44413641</v>
      </c>
      <c r="G78" s="32">
        <f t="shared" si="15"/>
        <v>396352</v>
      </c>
      <c r="H78" s="32">
        <f t="shared" si="15"/>
        <v>0</v>
      </c>
      <c r="I78" s="32">
        <f t="shared" si="15"/>
        <v>2502917</v>
      </c>
      <c r="J78" s="32">
        <f t="shared" si="15"/>
        <v>1946093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aca="true" t="shared" si="16" ref="N78:N83">SUM(D78:M78)</f>
        <v>57106492</v>
      </c>
      <c r="O78" s="45">
        <f t="shared" si="14"/>
        <v>557.0332523727309</v>
      </c>
      <c r="P78" s="9"/>
    </row>
    <row r="79" spans="1:16" ht="15">
      <c r="A79" s="12"/>
      <c r="B79" s="25">
        <v>381</v>
      </c>
      <c r="C79" s="20" t="s">
        <v>86</v>
      </c>
      <c r="D79" s="46">
        <v>3502923</v>
      </c>
      <c r="E79" s="46">
        <v>4058343</v>
      </c>
      <c r="F79" s="46">
        <v>6068641</v>
      </c>
      <c r="G79" s="46">
        <v>31000</v>
      </c>
      <c r="H79" s="46">
        <v>0</v>
      </c>
      <c r="I79" s="46">
        <v>0</v>
      </c>
      <c r="J79" s="46">
        <v>1946093</v>
      </c>
      <c r="K79" s="46">
        <v>0</v>
      </c>
      <c r="L79" s="46">
        <v>0</v>
      </c>
      <c r="M79" s="46">
        <v>0</v>
      </c>
      <c r="N79" s="46">
        <f t="shared" si="16"/>
        <v>15607000</v>
      </c>
      <c r="O79" s="47">
        <f t="shared" si="14"/>
        <v>152.2351954271891</v>
      </c>
      <c r="P79" s="9"/>
    </row>
    <row r="80" spans="1:16" ht="15">
      <c r="A80" s="12"/>
      <c r="B80" s="25">
        <v>383</v>
      </c>
      <c r="C80" s="20" t="s">
        <v>87</v>
      </c>
      <c r="D80" s="46">
        <v>0</v>
      </c>
      <c r="E80" s="46">
        <v>0</v>
      </c>
      <c r="F80" s="46">
        <v>0</v>
      </c>
      <c r="G80" s="46">
        <v>240352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240352</v>
      </c>
      <c r="O80" s="47">
        <f t="shared" si="14"/>
        <v>2.344462977594397</v>
      </c>
      <c r="P80" s="9"/>
    </row>
    <row r="81" spans="1:16" ht="15">
      <c r="A81" s="12"/>
      <c r="B81" s="25">
        <v>384</v>
      </c>
      <c r="C81" s="20" t="s">
        <v>111</v>
      </c>
      <c r="D81" s="46">
        <v>0</v>
      </c>
      <c r="E81" s="46">
        <v>0</v>
      </c>
      <c r="F81" s="46">
        <v>38345000</v>
      </c>
      <c r="G81" s="46">
        <v>125000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38470000</v>
      </c>
      <c r="O81" s="47">
        <f t="shared" si="14"/>
        <v>375.24751509476295</v>
      </c>
      <c r="P81" s="9"/>
    </row>
    <row r="82" spans="1:16" ht="15.75" thickBot="1">
      <c r="A82" s="12"/>
      <c r="B82" s="25">
        <v>389.8</v>
      </c>
      <c r="C82" s="20" t="s">
        <v>88</v>
      </c>
      <c r="D82" s="46">
        <v>0</v>
      </c>
      <c r="E82" s="46">
        <v>286223</v>
      </c>
      <c r="F82" s="46">
        <v>0</v>
      </c>
      <c r="G82" s="46">
        <v>0</v>
      </c>
      <c r="H82" s="46">
        <v>0</v>
      </c>
      <c r="I82" s="46">
        <v>2502917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2789140</v>
      </c>
      <c r="O82" s="47">
        <f t="shared" si="14"/>
        <v>27.206078873184484</v>
      </c>
      <c r="P82" s="9"/>
    </row>
    <row r="83" spans="1:119" ht="16.5" thickBot="1">
      <c r="A83" s="14" t="s">
        <v>71</v>
      </c>
      <c r="B83" s="23"/>
      <c r="C83" s="22"/>
      <c r="D83" s="15">
        <f aca="true" t="shared" si="17" ref="D83:M83">SUM(D5,D13,D19,D39,D59,D63,D78)</f>
        <v>62807005</v>
      </c>
      <c r="E83" s="15">
        <f t="shared" si="17"/>
        <v>20388608</v>
      </c>
      <c r="F83" s="15">
        <f t="shared" si="17"/>
        <v>44774501</v>
      </c>
      <c r="G83" s="15">
        <f t="shared" si="17"/>
        <v>2197484</v>
      </c>
      <c r="H83" s="15">
        <f t="shared" si="17"/>
        <v>0</v>
      </c>
      <c r="I83" s="15">
        <f t="shared" si="17"/>
        <v>27446154</v>
      </c>
      <c r="J83" s="15">
        <f t="shared" si="17"/>
        <v>17335584</v>
      </c>
      <c r="K83" s="15">
        <f t="shared" si="17"/>
        <v>28517287</v>
      </c>
      <c r="L83" s="15">
        <f t="shared" si="17"/>
        <v>0</v>
      </c>
      <c r="M83" s="15">
        <f t="shared" si="17"/>
        <v>0</v>
      </c>
      <c r="N83" s="15">
        <f t="shared" si="16"/>
        <v>203466623</v>
      </c>
      <c r="O83" s="38">
        <f t="shared" si="14"/>
        <v>1984.6723339088364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140</v>
      </c>
      <c r="M85" s="48"/>
      <c r="N85" s="48"/>
      <c r="O85" s="43">
        <v>102519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49914407</v>
      </c>
      <c r="E5" s="27">
        <f t="shared" si="0"/>
        <v>1403970</v>
      </c>
      <c r="F5" s="27">
        <f t="shared" si="0"/>
        <v>3572072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54890449</v>
      </c>
      <c r="O5" s="33">
        <f aca="true" t="shared" si="1" ref="O5:O36">(N5/O$83)</f>
        <v>462.94488394845155</v>
      </c>
      <c r="P5" s="6"/>
    </row>
    <row r="6" spans="1:16" ht="15">
      <c r="A6" s="12"/>
      <c r="B6" s="25">
        <v>311</v>
      </c>
      <c r="C6" s="20" t="s">
        <v>3</v>
      </c>
      <c r="D6" s="46">
        <v>33692765</v>
      </c>
      <c r="E6" s="46">
        <v>1403970</v>
      </c>
      <c r="F6" s="46">
        <v>3572072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38668807</v>
      </c>
      <c r="O6" s="47">
        <f t="shared" si="1"/>
        <v>326.1318989946697</v>
      </c>
      <c r="P6" s="9"/>
    </row>
    <row r="7" spans="1:16" ht="15">
      <c r="A7" s="12"/>
      <c r="B7" s="25">
        <v>312.41</v>
      </c>
      <c r="C7" s="20" t="s">
        <v>11</v>
      </c>
      <c r="D7" s="46">
        <v>3706202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3706202</v>
      </c>
      <c r="O7" s="47">
        <f t="shared" si="1"/>
        <v>31.25802914783078</v>
      </c>
      <c r="P7" s="9"/>
    </row>
    <row r="8" spans="1:16" ht="15">
      <c r="A8" s="12"/>
      <c r="B8" s="25">
        <v>314.1</v>
      </c>
      <c r="C8" s="20" t="s">
        <v>12</v>
      </c>
      <c r="D8" s="46">
        <v>7702572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7702572</v>
      </c>
      <c r="O8" s="47">
        <f t="shared" si="1"/>
        <v>64.9633290601174</v>
      </c>
      <c r="P8" s="9"/>
    </row>
    <row r="9" spans="1:16" ht="15">
      <c r="A9" s="12"/>
      <c r="B9" s="25">
        <v>314.3</v>
      </c>
      <c r="C9" s="20" t="s">
        <v>13</v>
      </c>
      <c r="D9" s="46">
        <v>1531957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1531957</v>
      </c>
      <c r="O9" s="47">
        <f t="shared" si="1"/>
        <v>12.92049288172188</v>
      </c>
      <c r="P9" s="9"/>
    </row>
    <row r="10" spans="1:16" ht="15">
      <c r="A10" s="12"/>
      <c r="B10" s="25">
        <v>314.4</v>
      </c>
      <c r="C10" s="20" t="s">
        <v>14</v>
      </c>
      <c r="D10" s="46">
        <v>113410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113410</v>
      </c>
      <c r="O10" s="47">
        <f t="shared" si="1"/>
        <v>0.9564975372781863</v>
      </c>
      <c r="P10" s="9"/>
    </row>
    <row r="11" spans="1:16" ht="15">
      <c r="A11" s="12"/>
      <c r="B11" s="25">
        <v>315</v>
      </c>
      <c r="C11" s="20" t="s">
        <v>116</v>
      </c>
      <c r="D11" s="46">
        <v>2613856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2613856</v>
      </c>
      <c r="O11" s="47">
        <f t="shared" si="1"/>
        <v>22.04520612644221</v>
      </c>
      <c r="P11" s="9"/>
    </row>
    <row r="12" spans="1:16" ht="15">
      <c r="A12" s="12"/>
      <c r="B12" s="25">
        <v>316</v>
      </c>
      <c r="C12" s="20" t="s">
        <v>117</v>
      </c>
      <c r="D12" s="46">
        <v>553645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553645</v>
      </c>
      <c r="O12" s="47">
        <f t="shared" si="1"/>
        <v>4.669430200391337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SUM(D14:D23)</f>
        <v>5747984</v>
      </c>
      <c r="E13" s="32">
        <f t="shared" si="3"/>
        <v>7880081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14089360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27717425</v>
      </c>
      <c r="O13" s="45">
        <f t="shared" si="1"/>
        <v>233.76817522434385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3943077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3943077</v>
      </c>
      <c r="O14" s="47">
        <f t="shared" si="1"/>
        <v>33.25582787936037</v>
      </c>
      <c r="P14" s="9"/>
    </row>
    <row r="15" spans="1:16" ht="15">
      <c r="A15" s="12"/>
      <c r="B15" s="25">
        <v>323.1</v>
      </c>
      <c r="C15" s="20" t="s">
        <v>18</v>
      </c>
      <c r="D15" s="46">
        <v>5312526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5312526</v>
      </c>
      <c r="O15" s="47">
        <f t="shared" si="1"/>
        <v>44.80573173200189</v>
      </c>
      <c r="P15" s="9"/>
    </row>
    <row r="16" spans="1:16" ht="15">
      <c r="A16" s="12"/>
      <c r="B16" s="25">
        <v>323.4</v>
      </c>
      <c r="C16" s="20" t="s">
        <v>19</v>
      </c>
      <c r="D16" s="46">
        <v>40756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40756</v>
      </c>
      <c r="O16" s="47">
        <f t="shared" si="1"/>
        <v>0.34373524053707577</v>
      </c>
      <c r="P16" s="9"/>
    </row>
    <row r="17" spans="1:16" ht="15">
      <c r="A17" s="12"/>
      <c r="B17" s="25">
        <v>323.7</v>
      </c>
      <c r="C17" s="20" t="s">
        <v>20</v>
      </c>
      <c r="D17" s="46">
        <v>337945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337945</v>
      </c>
      <c r="O17" s="47">
        <f t="shared" si="1"/>
        <v>2.850220970244923</v>
      </c>
      <c r="P17" s="9"/>
    </row>
    <row r="18" spans="1:16" ht="15">
      <c r="A18" s="12"/>
      <c r="B18" s="25">
        <v>324.11</v>
      </c>
      <c r="C18" s="20" t="s">
        <v>21</v>
      </c>
      <c r="D18" s="46">
        <v>0</v>
      </c>
      <c r="E18" s="46">
        <v>1040580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1040580</v>
      </c>
      <c r="O18" s="47">
        <f t="shared" si="1"/>
        <v>8.77622967411106</v>
      </c>
      <c r="P18" s="9"/>
    </row>
    <row r="19" spans="1:16" ht="15">
      <c r="A19" s="12"/>
      <c r="B19" s="25">
        <v>324.31</v>
      </c>
      <c r="C19" s="20" t="s">
        <v>23</v>
      </c>
      <c r="D19" s="46">
        <v>0</v>
      </c>
      <c r="E19" s="46">
        <v>5376088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5376088</v>
      </c>
      <c r="O19" s="47">
        <f t="shared" si="1"/>
        <v>45.34181229336752</v>
      </c>
      <c r="P19" s="9"/>
    </row>
    <row r="20" spans="1:16" ht="15">
      <c r="A20" s="12"/>
      <c r="B20" s="25">
        <v>324.61</v>
      </c>
      <c r="C20" s="20" t="s">
        <v>99</v>
      </c>
      <c r="D20" s="46">
        <v>0</v>
      </c>
      <c r="E20" s="46">
        <v>1463413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1463413</v>
      </c>
      <c r="O20" s="47">
        <f t="shared" si="1"/>
        <v>12.342394237905674</v>
      </c>
      <c r="P20" s="9"/>
    </row>
    <row r="21" spans="1:16" ht="15">
      <c r="A21" s="12"/>
      <c r="B21" s="25">
        <v>325.1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276267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276267</v>
      </c>
      <c r="O21" s="47">
        <f t="shared" si="1"/>
        <v>2.3300300249645773</v>
      </c>
      <c r="P21" s="9"/>
    </row>
    <row r="22" spans="1:16" ht="15">
      <c r="A22" s="12"/>
      <c r="B22" s="25">
        <v>325.2</v>
      </c>
      <c r="C22" s="20" t="s">
        <v>155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9809811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9809811</v>
      </c>
      <c r="O22" s="47">
        <f t="shared" si="1"/>
        <v>82.73573814182579</v>
      </c>
      <c r="P22" s="9"/>
    </row>
    <row r="23" spans="1:16" ht="15">
      <c r="A23" s="12"/>
      <c r="B23" s="25">
        <v>329</v>
      </c>
      <c r="C23" s="20" t="s">
        <v>108</v>
      </c>
      <c r="D23" s="46">
        <v>56757</v>
      </c>
      <c r="E23" s="46">
        <v>0</v>
      </c>
      <c r="F23" s="46">
        <v>0</v>
      </c>
      <c r="G23" s="46">
        <v>0</v>
      </c>
      <c r="H23" s="46">
        <v>0</v>
      </c>
      <c r="I23" s="46">
        <v>60205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116962</v>
      </c>
      <c r="O23" s="47">
        <f t="shared" si="1"/>
        <v>0.9864550300249646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SUM(D25:D40)</f>
        <v>12127081</v>
      </c>
      <c r="E24" s="32">
        <f t="shared" si="6"/>
        <v>936829</v>
      </c>
      <c r="F24" s="32">
        <f t="shared" si="6"/>
        <v>0</v>
      </c>
      <c r="G24" s="32">
        <f t="shared" si="6"/>
        <v>950180</v>
      </c>
      <c r="H24" s="32">
        <f t="shared" si="6"/>
        <v>0</v>
      </c>
      <c r="I24" s="32">
        <f t="shared" si="6"/>
        <v>384333</v>
      </c>
      <c r="J24" s="32">
        <f t="shared" si="6"/>
        <v>82660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14481083</v>
      </c>
      <c r="O24" s="45">
        <f t="shared" si="1"/>
        <v>122.13314722353418</v>
      </c>
      <c r="P24" s="10"/>
    </row>
    <row r="25" spans="1:16" ht="15">
      <c r="A25" s="12"/>
      <c r="B25" s="25">
        <v>331.2</v>
      </c>
      <c r="C25" s="20" t="s">
        <v>25</v>
      </c>
      <c r="D25" s="46">
        <v>280120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280120</v>
      </c>
      <c r="O25" s="47">
        <f t="shared" si="1"/>
        <v>2.3625261453343227</v>
      </c>
      <c r="P25" s="9"/>
    </row>
    <row r="26" spans="1:16" ht="15">
      <c r="A26" s="12"/>
      <c r="B26" s="25">
        <v>331.49</v>
      </c>
      <c r="C26" s="20" t="s">
        <v>118</v>
      </c>
      <c r="D26" s="46">
        <v>0</v>
      </c>
      <c r="E26" s="46">
        <v>0</v>
      </c>
      <c r="F26" s="46">
        <v>0</v>
      </c>
      <c r="G26" s="46">
        <v>941732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941732</v>
      </c>
      <c r="O26" s="47">
        <f t="shared" si="1"/>
        <v>7.942547736320086</v>
      </c>
      <c r="P26" s="9"/>
    </row>
    <row r="27" spans="1:16" ht="15">
      <c r="A27" s="12"/>
      <c r="B27" s="25">
        <v>331.5</v>
      </c>
      <c r="C27" s="20" t="s">
        <v>27</v>
      </c>
      <c r="D27" s="46">
        <v>0</v>
      </c>
      <c r="E27" s="46">
        <v>302154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302154</v>
      </c>
      <c r="O27" s="47">
        <f t="shared" si="1"/>
        <v>2.5483604345185884</v>
      </c>
      <c r="P27" s="9"/>
    </row>
    <row r="28" spans="1:16" ht="15">
      <c r="A28" s="12"/>
      <c r="B28" s="25">
        <v>331.9</v>
      </c>
      <c r="C28" s="20" t="s">
        <v>28</v>
      </c>
      <c r="D28" s="46">
        <v>33336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33336</v>
      </c>
      <c r="O28" s="47">
        <f t="shared" si="1"/>
        <v>0.28115511773834423</v>
      </c>
      <c r="P28" s="9"/>
    </row>
    <row r="29" spans="1:16" ht="15">
      <c r="A29" s="12"/>
      <c r="B29" s="25">
        <v>334.5</v>
      </c>
      <c r="C29" s="20" t="s">
        <v>33</v>
      </c>
      <c r="D29" s="46">
        <v>0</v>
      </c>
      <c r="E29" s="46">
        <v>634675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634675</v>
      </c>
      <c r="O29" s="47">
        <f t="shared" si="1"/>
        <v>5.352835503677214</v>
      </c>
      <c r="P29" s="9"/>
    </row>
    <row r="30" spans="1:16" ht="15">
      <c r="A30" s="12"/>
      <c r="B30" s="25">
        <v>334.9</v>
      </c>
      <c r="C30" s="20" t="s">
        <v>35</v>
      </c>
      <c r="D30" s="46">
        <v>541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541</v>
      </c>
      <c r="O30" s="47">
        <f t="shared" si="1"/>
        <v>0.0045627825382902635</v>
      </c>
      <c r="P30" s="9"/>
    </row>
    <row r="31" spans="1:16" ht="15">
      <c r="A31" s="12"/>
      <c r="B31" s="25">
        <v>335.12</v>
      </c>
      <c r="C31" s="20" t="s">
        <v>119</v>
      </c>
      <c r="D31" s="46">
        <v>4316689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4316689</v>
      </c>
      <c r="O31" s="47">
        <f t="shared" si="1"/>
        <v>36.40686357195871</v>
      </c>
      <c r="P31" s="9"/>
    </row>
    <row r="32" spans="1:16" ht="15">
      <c r="A32" s="12"/>
      <c r="B32" s="25">
        <v>335.14</v>
      </c>
      <c r="C32" s="20" t="s">
        <v>120</v>
      </c>
      <c r="D32" s="46">
        <v>2656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2656</v>
      </c>
      <c r="O32" s="47">
        <f t="shared" si="1"/>
        <v>0.022400647729572905</v>
      </c>
      <c r="P32" s="9"/>
    </row>
    <row r="33" spans="1:16" ht="15">
      <c r="A33" s="12"/>
      <c r="B33" s="25">
        <v>335.15</v>
      </c>
      <c r="C33" s="20" t="s">
        <v>121</v>
      </c>
      <c r="D33" s="46">
        <v>32155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32155</v>
      </c>
      <c r="O33" s="47">
        <f t="shared" si="1"/>
        <v>0.27119458875919306</v>
      </c>
      <c r="P33" s="9"/>
    </row>
    <row r="34" spans="1:16" ht="15">
      <c r="A34" s="12"/>
      <c r="B34" s="25">
        <v>335.18</v>
      </c>
      <c r="C34" s="20" t="s">
        <v>122</v>
      </c>
      <c r="D34" s="46">
        <v>6599351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6599351</v>
      </c>
      <c r="O34" s="47">
        <f t="shared" si="1"/>
        <v>55.65878651912826</v>
      </c>
      <c r="P34" s="9"/>
    </row>
    <row r="35" spans="1:16" ht="15">
      <c r="A35" s="12"/>
      <c r="B35" s="25">
        <v>335.21</v>
      </c>
      <c r="C35" s="20" t="s">
        <v>40</v>
      </c>
      <c r="D35" s="46">
        <v>36298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36298</v>
      </c>
      <c r="O35" s="47">
        <f t="shared" si="1"/>
        <v>0.3061365629849538</v>
      </c>
      <c r="P35" s="9"/>
    </row>
    <row r="36" spans="1:16" ht="15">
      <c r="A36" s="12"/>
      <c r="B36" s="25">
        <v>335.49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82660</v>
      </c>
      <c r="K36" s="46">
        <v>0</v>
      </c>
      <c r="L36" s="46">
        <v>0</v>
      </c>
      <c r="M36" s="46">
        <v>0</v>
      </c>
      <c r="N36" s="46">
        <f t="shared" si="7"/>
        <v>82660</v>
      </c>
      <c r="O36" s="47">
        <f t="shared" si="1"/>
        <v>0.6971526887524458</v>
      </c>
      <c r="P36" s="9"/>
    </row>
    <row r="37" spans="1:16" ht="15">
      <c r="A37" s="12"/>
      <c r="B37" s="25">
        <v>337.2</v>
      </c>
      <c r="C37" s="20" t="s">
        <v>42</v>
      </c>
      <c r="D37" s="46">
        <v>168335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168335</v>
      </c>
      <c r="O37" s="47">
        <f aca="true" t="shared" si="8" ref="O37:O68">(N37/O$83)</f>
        <v>1.419733823628635</v>
      </c>
      <c r="P37" s="9"/>
    </row>
    <row r="38" spans="1:16" ht="15">
      <c r="A38" s="12"/>
      <c r="B38" s="25">
        <v>337.5</v>
      </c>
      <c r="C38" s="20" t="s">
        <v>43</v>
      </c>
      <c r="D38" s="46">
        <v>45301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45301</v>
      </c>
      <c r="O38" s="47">
        <f t="shared" si="8"/>
        <v>0.3820676742460023</v>
      </c>
      <c r="P38" s="9"/>
    </row>
    <row r="39" spans="1:16" ht="15">
      <c r="A39" s="12"/>
      <c r="B39" s="25">
        <v>337.7</v>
      </c>
      <c r="C39" s="20" t="s">
        <v>44</v>
      </c>
      <c r="D39" s="46">
        <v>566796</v>
      </c>
      <c r="E39" s="46">
        <v>0</v>
      </c>
      <c r="F39" s="46">
        <v>0</v>
      </c>
      <c r="G39" s="46">
        <v>8448</v>
      </c>
      <c r="H39" s="46">
        <v>0</v>
      </c>
      <c r="I39" s="46">
        <v>10357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585601</v>
      </c>
      <c r="O39" s="47">
        <f t="shared" si="8"/>
        <v>4.938946427366575</v>
      </c>
      <c r="P39" s="9"/>
    </row>
    <row r="40" spans="1:16" ht="15">
      <c r="A40" s="12"/>
      <c r="B40" s="25">
        <v>338</v>
      </c>
      <c r="C40" s="20" t="s">
        <v>45</v>
      </c>
      <c r="D40" s="46">
        <v>45503</v>
      </c>
      <c r="E40" s="46">
        <v>0</v>
      </c>
      <c r="F40" s="46">
        <v>0</v>
      </c>
      <c r="G40" s="46">
        <v>0</v>
      </c>
      <c r="H40" s="46">
        <v>0</v>
      </c>
      <c r="I40" s="46">
        <v>373976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419479</v>
      </c>
      <c r="O40" s="47">
        <f t="shared" si="8"/>
        <v>3.537876998852979</v>
      </c>
      <c r="P40" s="9"/>
    </row>
    <row r="41" spans="1:16" ht="15.75">
      <c r="A41" s="29" t="s">
        <v>50</v>
      </c>
      <c r="B41" s="30"/>
      <c r="C41" s="31"/>
      <c r="D41" s="32">
        <f aca="true" t="shared" si="9" ref="D41:M41">SUM(D42:D60)</f>
        <v>4533860</v>
      </c>
      <c r="E41" s="32">
        <f t="shared" si="9"/>
        <v>351373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37328553</v>
      </c>
      <c r="J41" s="32">
        <f t="shared" si="9"/>
        <v>24280891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66494677</v>
      </c>
      <c r="O41" s="45">
        <f t="shared" si="8"/>
        <v>560.8146970514811</v>
      </c>
      <c r="P41" s="10"/>
    </row>
    <row r="42" spans="1:16" ht="15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24280891</v>
      </c>
      <c r="K42" s="46">
        <v>0</v>
      </c>
      <c r="L42" s="46">
        <v>0</v>
      </c>
      <c r="M42" s="46">
        <v>0</v>
      </c>
      <c r="N42" s="46">
        <f aca="true" t="shared" si="10" ref="N42:N60">SUM(D42:M42)</f>
        <v>24280891</v>
      </c>
      <c r="O42" s="47">
        <f t="shared" si="8"/>
        <v>204.78452027528508</v>
      </c>
      <c r="P42" s="9"/>
    </row>
    <row r="43" spans="1:16" ht="15">
      <c r="A43" s="12"/>
      <c r="B43" s="25">
        <v>341.3</v>
      </c>
      <c r="C43" s="20" t="s">
        <v>125</v>
      </c>
      <c r="D43" s="46">
        <v>651376</v>
      </c>
      <c r="E43" s="46">
        <v>182516</v>
      </c>
      <c r="F43" s="46">
        <v>0</v>
      </c>
      <c r="G43" s="46">
        <v>0</v>
      </c>
      <c r="H43" s="46">
        <v>0</v>
      </c>
      <c r="I43" s="46">
        <v>84556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918448</v>
      </c>
      <c r="O43" s="47">
        <f t="shared" si="8"/>
        <v>7.746170973618514</v>
      </c>
      <c r="P43" s="9"/>
    </row>
    <row r="44" spans="1:16" ht="15">
      <c r="A44" s="12"/>
      <c r="B44" s="25">
        <v>341.9</v>
      </c>
      <c r="C44" s="20" t="s">
        <v>143</v>
      </c>
      <c r="D44" s="46">
        <v>4806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4806</v>
      </c>
      <c r="O44" s="47">
        <f t="shared" si="8"/>
        <v>0.040533702179340124</v>
      </c>
      <c r="P44" s="9"/>
    </row>
    <row r="45" spans="1:16" ht="15">
      <c r="A45" s="12"/>
      <c r="B45" s="25">
        <v>342.1</v>
      </c>
      <c r="C45" s="20" t="s">
        <v>55</v>
      </c>
      <c r="D45" s="46">
        <v>14131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14131</v>
      </c>
      <c r="O45" s="47">
        <f t="shared" si="8"/>
        <v>0.1191805546184468</v>
      </c>
      <c r="P45" s="9"/>
    </row>
    <row r="46" spans="1:16" ht="15">
      <c r="A46" s="12"/>
      <c r="B46" s="25">
        <v>342.5</v>
      </c>
      <c r="C46" s="20" t="s">
        <v>57</v>
      </c>
      <c r="D46" s="46">
        <v>47575</v>
      </c>
      <c r="E46" s="46">
        <v>0</v>
      </c>
      <c r="F46" s="46">
        <v>0</v>
      </c>
      <c r="G46" s="46">
        <v>0</v>
      </c>
      <c r="H46" s="46">
        <v>0</v>
      </c>
      <c r="I46" s="46">
        <v>127171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174746</v>
      </c>
      <c r="O46" s="47">
        <f t="shared" si="8"/>
        <v>1.4738040618041968</v>
      </c>
      <c r="P46" s="9"/>
    </row>
    <row r="47" spans="1:16" ht="15">
      <c r="A47" s="12"/>
      <c r="B47" s="25">
        <v>342.9</v>
      </c>
      <c r="C47" s="20" t="s">
        <v>58</v>
      </c>
      <c r="D47" s="46">
        <v>37550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37550</v>
      </c>
      <c r="O47" s="47">
        <f t="shared" si="8"/>
        <v>0.316695904459888</v>
      </c>
      <c r="P47" s="9"/>
    </row>
    <row r="48" spans="1:16" ht="15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17353215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17353215</v>
      </c>
      <c r="O48" s="47">
        <f t="shared" si="8"/>
        <v>146.35664766210107</v>
      </c>
      <c r="P48" s="9"/>
    </row>
    <row r="49" spans="1:16" ht="15">
      <c r="A49" s="12"/>
      <c r="B49" s="25">
        <v>343.4</v>
      </c>
      <c r="C49" s="20" t="s">
        <v>60</v>
      </c>
      <c r="D49" s="46">
        <v>470081</v>
      </c>
      <c r="E49" s="46">
        <v>0</v>
      </c>
      <c r="F49" s="46">
        <v>0</v>
      </c>
      <c r="G49" s="46">
        <v>0</v>
      </c>
      <c r="H49" s="46">
        <v>0</v>
      </c>
      <c r="I49" s="46">
        <v>6209924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6680005</v>
      </c>
      <c r="O49" s="47">
        <f t="shared" si="8"/>
        <v>56.339020646380135</v>
      </c>
      <c r="P49" s="9"/>
    </row>
    <row r="50" spans="1:16" ht="15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12603570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12603570</v>
      </c>
      <c r="O50" s="47">
        <f t="shared" si="8"/>
        <v>106.2982423588152</v>
      </c>
      <c r="P50" s="9"/>
    </row>
    <row r="51" spans="1:16" ht="15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950117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950117</v>
      </c>
      <c r="O51" s="47">
        <f t="shared" si="8"/>
        <v>8.013266648674179</v>
      </c>
      <c r="P51" s="9"/>
    </row>
    <row r="52" spans="1:16" ht="15">
      <c r="A52" s="12"/>
      <c r="B52" s="25">
        <v>343.7</v>
      </c>
      <c r="C52" s="20" t="s">
        <v>63</v>
      </c>
      <c r="D52" s="46">
        <v>0</v>
      </c>
      <c r="E52" s="46">
        <v>46313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46313</v>
      </c>
      <c r="O52" s="47">
        <f t="shared" si="8"/>
        <v>0.3906028608056137</v>
      </c>
      <c r="P52" s="9"/>
    </row>
    <row r="53" spans="1:16" ht="15">
      <c r="A53" s="12"/>
      <c r="B53" s="25">
        <v>343.9</v>
      </c>
      <c r="C53" s="20" t="s">
        <v>64</v>
      </c>
      <c r="D53" s="46">
        <v>0</v>
      </c>
      <c r="E53" s="46">
        <v>9021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9021</v>
      </c>
      <c r="O53" s="47">
        <f t="shared" si="8"/>
        <v>0.07608292287969773</v>
      </c>
      <c r="P53" s="9"/>
    </row>
    <row r="54" spans="1:16" ht="15">
      <c r="A54" s="12"/>
      <c r="B54" s="25">
        <v>344.9</v>
      </c>
      <c r="C54" s="20" t="s">
        <v>126</v>
      </c>
      <c r="D54" s="46">
        <v>463410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463410</v>
      </c>
      <c r="O54" s="47">
        <f t="shared" si="8"/>
        <v>3.9083901221240134</v>
      </c>
      <c r="P54" s="9"/>
    </row>
    <row r="55" spans="1:16" ht="15">
      <c r="A55" s="12"/>
      <c r="B55" s="25">
        <v>345.9</v>
      </c>
      <c r="C55" s="20" t="s">
        <v>66</v>
      </c>
      <c r="D55" s="46">
        <v>0</v>
      </c>
      <c r="E55" s="46">
        <v>113523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113523</v>
      </c>
      <c r="O55" s="47">
        <f t="shared" si="8"/>
        <v>0.9574505768841509</v>
      </c>
      <c r="P55" s="9"/>
    </row>
    <row r="56" spans="1:16" ht="15">
      <c r="A56" s="12"/>
      <c r="B56" s="25">
        <v>347.2</v>
      </c>
      <c r="C56" s="20" t="s">
        <v>67</v>
      </c>
      <c r="D56" s="46">
        <v>76702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76702</v>
      </c>
      <c r="O56" s="47">
        <f t="shared" si="8"/>
        <v>0.646903042979556</v>
      </c>
      <c r="P56" s="9"/>
    </row>
    <row r="57" spans="1:16" ht="15">
      <c r="A57" s="12"/>
      <c r="B57" s="25">
        <v>347.4</v>
      </c>
      <c r="C57" s="20" t="s">
        <v>68</v>
      </c>
      <c r="D57" s="46">
        <v>3217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3217</v>
      </c>
      <c r="O57" s="47">
        <f t="shared" si="8"/>
        <v>0.027132109844140072</v>
      </c>
      <c r="P57" s="9"/>
    </row>
    <row r="58" spans="1:16" ht="15">
      <c r="A58" s="12"/>
      <c r="B58" s="25">
        <v>347.5</v>
      </c>
      <c r="C58" s="20" t="s">
        <v>69</v>
      </c>
      <c r="D58" s="46">
        <v>83785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83785</v>
      </c>
      <c r="O58" s="47">
        <f t="shared" si="8"/>
        <v>0.7066409149180217</v>
      </c>
      <c r="P58" s="9"/>
    </row>
    <row r="59" spans="1:16" ht="15">
      <c r="A59" s="12"/>
      <c r="B59" s="25">
        <v>347.9</v>
      </c>
      <c r="C59" s="20" t="s">
        <v>70</v>
      </c>
      <c r="D59" s="46">
        <v>877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877</v>
      </c>
      <c r="O59" s="47">
        <f t="shared" si="8"/>
        <v>0.007396599419742258</v>
      </c>
      <c r="P59" s="9"/>
    </row>
    <row r="60" spans="1:16" ht="15">
      <c r="A60" s="12"/>
      <c r="B60" s="25">
        <v>349</v>
      </c>
      <c r="C60" s="20" t="s">
        <v>1</v>
      </c>
      <c r="D60" s="46">
        <v>2680350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2680350</v>
      </c>
      <c r="O60" s="47">
        <f t="shared" si="8"/>
        <v>22.606015113690034</v>
      </c>
      <c r="P60" s="9"/>
    </row>
    <row r="61" spans="1:16" ht="15.75">
      <c r="A61" s="29" t="s">
        <v>51</v>
      </c>
      <c r="B61" s="30"/>
      <c r="C61" s="31"/>
      <c r="D61" s="32">
        <f aca="true" t="shared" si="11" ref="D61:M61">SUM(D62:D64)</f>
        <v>399765</v>
      </c>
      <c r="E61" s="32">
        <f t="shared" si="11"/>
        <v>109766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6">SUM(D61:M61)</f>
        <v>509531</v>
      </c>
      <c r="O61" s="45">
        <f t="shared" si="8"/>
        <v>4.297373658997369</v>
      </c>
      <c r="P61" s="10"/>
    </row>
    <row r="62" spans="1:16" ht="15">
      <c r="A62" s="13"/>
      <c r="B62" s="39">
        <v>351.1</v>
      </c>
      <c r="C62" s="21" t="s">
        <v>73</v>
      </c>
      <c r="D62" s="46">
        <v>204622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204622</v>
      </c>
      <c r="O62" s="47">
        <f t="shared" si="8"/>
        <v>1.7257776128466364</v>
      </c>
      <c r="P62" s="9"/>
    </row>
    <row r="63" spans="1:16" ht="15">
      <c r="A63" s="13"/>
      <c r="B63" s="39">
        <v>354</v>
      </c>
      <c r="C63" s="21" t="s">
        <v>74</v>
      </c>
      <c r="D63" s="46">
        <v>195143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195143</v>
      </c>
      <c r="O63" s="47">
        <f t="shared" si="8"/>
        <v>1.6458319276701976</v>
      </c>
      <c r="P63" s="9"/>
    </row>
    <row r="64" spans="1:16" ht="15">
      <c r="A64" s="13"/>
      <c r="B64" s="39">
        <v>359</v>
      </c>
      <c r="C64" s="21" t="s">
        <v>75</v>
      </c>
      <c r="D64" s="46">
        <v>0</v>
      </c>
      <c r="E64" s="46">
        <v>109766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109766</v>
      </c>
      <c r="O64" s="47">
        <f t="shared" si="8"/>
        <v>0.9257641184805344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SUM(D66:D74)</f>
        <v>884054</v>
      </c>
      <c r="E65" s="32">
        <f t="shared" si="13"/>
        <v>161551</v>
      </c>
      <c r="F65" s="32">
        <f t="shared" si="13"/>
        <v>183101</v>
      </c>
      <c r="G65" s="32">
        <f t="shared" si="13"/>
        <v>645460</v>
      </c>
      <c r="H65" s="32">
        <f t="shared" si="13"/>
        <v>0</v>
      </c>
      <c r="I65" s="32">
        <f t="shared" si="13"/>
        <v>1453725</v>
      </c>
      <c r="J65" s="32">
        <f t="shared" si="13"/>
        <v>230649</v>
      </c>
      <c r="K65" s="32">
        <f t="shared" si="13"/>
        <v>31965955</v>
      </c>
      <c r="L65" s="32">
        <f t="shared" si="13"/>
        <v>0</v>
      </c>
      <c r="M65" s="32">
        <f t="shared" si="13"/>
        <v>0</v>
      </c>
      <c r="N65" s="32">
        <f t="shared" si="12"/>
        <v>35524495</v>
      </c>
      <c r="O65" s="45">
        <f t="shared" si="8"/>
        <v>299.61283820255045</v>
      </c>
      <c r="P65" s="10"/>
    </row>
    <row r="66" spans="1:16" ht="15">
      <c r="A66" s="12"/>
      <c r="B66" s="25">
        <v>361.1</v>
      </c>
      <c r="C66" s="20" t="s">
        <v>76</v>
      </c>
      <c r="D66" s="46">
        <v>471058</v>
      </c>
      <c r="E66" s="46">
        <v>21733</v>
      </c>
      <c r="F66" s="46">
        <v>58512</v>
      </c>
      <c r="G66" s="46">
        <v>326666</v>
      </c>
      <c r="H66" s="46">
        <v>0</v>
      </c>
      <c r="I66" s="46">
        <v>819764</v>
      </c>
      <c r="J66" s="46">
        <v>208030</v>
      </c>
      <c r="K66" s="46">
        <v>4387460</v>
      </c>
      <c r="L66" s="46">
        <v>0</v>
      </c>
      <c r="M66" s="46">
        <v>0</v>
      </c>
      <c r="N66" s="46">
        <f t="shared" si="12"/>
        <v>6293223</v>
      </c>
      <c r="O66" s="47">
        <f t="shared" si="8"/>
        <v>53.076909452803456</v>
      </c>
      <c r="P66" s="9"/>
    </row>
    <row r="67" spans="1:16" ht="15">
      <c r="A67" s="12"/>
      <c r="B67" s="25">
        <v>361.2</v>
      </c>
      <c r="C67" s="20" t="s">
        <v>77</v>
      </c>
      <c r="D67" s="46">
        <v>0</v>
      </c>
      <c r="E67" s="46">
        <v>90550</v>
      </c>
      <c r="F67" s="46">
        <v>0</v>
      </c>
      <c r="G67" s="46">
        <v>23452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4" ref="N67:N74">SUM(D67:M67)</f>
        <v>114002</v>
      </c>
      <c r="O67" s="47">
        <f t="shared" si="8"/>
        <v>0.9614904527359828</v>
      </c>
      <c r="P67" s="9"/>
    </row>
    <row r="68" spans="1:16" ht="15">
      <c r="A68" s="12"/>
      <c r="B68" s="25">
        <v>361.3</v>
      </c>
      <c r="C68" s="20" t="s">
        <v>78</v>
      </c>
      <c r="D68" s="46">
        <v>99993</v>
      </c>
      <c r="E68" s="46">
        <v>-2531</v>
      </c>
      <c r="F68" s="46">
        <v>-1391</v>
      </c>
      <c r="G68" s="46">
        <v>295342</v>
      </c>
      <c r="H68" s="46">
        <v>0</v>
      </c>
      <c r="I68" s="46">
        <v>137211</v>
      </c>
      <c r="J68" s="46">
        <v>0</v>
      </c>
      <c r="K68" s="46">
        <v>20198181</v>
      </c>
      <c r="L68" s="46">
        <v>0</v>
      </c>
      <c r="M68" s="46">
        <v>0</v>
      </c>
      <c r="N68" s="46">
        <f t="shared" si="14"/>
        <v>20726805</v>
      </c>
      <c r="O68" s="47">
        <f t="shared" si="8"/>
        <v>174.80943424870117</v>
      </c>
      <c r="P68" s="9"/>
    </row>
    <row r="69" spans="1:16" ht="15">
      <c r="A69" s="12"/>
      <c r="B69" s="25">
        <v>362</v>
      </c>
      <c r="C69" s="20" t="s">
        <v>79</v>
      </c>
      <c r="D69" s="46">
        <v>240295</v>
      </c>
      <c r="E69" s="46">
        <v>2280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242575</v>
      </c>
      <c r="O69" s="47">
        <f aca="true" t="shared" si="15" ref="O69:O81">(N69/O$83)</f>
        <v>2.0458724107685042</v>
      </c>
      <c r="P69" s="9"/>
    </row>
    <row r="70" spans="1:16" ht="15">
      <c r="A70" s="12"/>
      <c r="B70" s="25">
        <v>364</v>
      </c>
      <c r="C70" s="20" t="s">
        <v>128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-11455</v>
      </c>
      <c r="K70" s="46">
        <v>0</v>
      </c>
      <c r="L70" s="46">
        <v>0</v>
      </c>
      <c r="M70" s="46">
        <v>0</v>
      </c>
      <c r="N70" s="46">
        <f t="shared" si="14"/>
        <v>-11455</v>
      </c>
      <c r="O70" s="47">
        <f t="shared" si="15"/>
        <v>-0.09661122731259698</v>
      </c>
      <c r="P70" s="9"/>
    </row>
    <row r="71" spans="1:16" ht="15">
      <c r="A71" s="12"/>
      <c r="B71" s="25">
        <v>365</v>
      </c>
      <c r="C71" s="20" t="s">
        <v>129</v>
      </c>
      <c r="D71" s="46">
        <v>22710</v>
      </c>
      <c r="E71" s="46">
        <v>4103</v>
      </c>
      <c r="F71" s="46">
        <v>0</v>
      </c>
      <c r="G71" s="46">
        <v>0</v>
      </c>
      <c r="H71" s="46">
        <v>0</v>
      </c>
      <c r="I71" s="46">
        <v>28165</v>
      </c>
      <c r="J71" s="46">
        <v>10272</v>
      </c>
      <c r="K71" s="46">
        <v>0</v>
      </c>
      <c r="L71" s="46">
        <v>0</v>
      </c>
      <c r="M71" s="46">
        <v>0</v>
      </c>
      <c r="N71" s="46">
        <f t="shared" si="14"/>
        <v>65250</v>
      </c>
      <c r="O71" s="47">
        <f t="shared" si="15"/>
        <v>0.5503171176034006</v>
      </c>
      <c r="P71" s="9"/>
    </row>
    <row r="72" spans="1:16" ht="15">
      <c r="A72" s="12"/>
      <c r="B72" s="25">
        <v>366</v>
      </c>
      <c r="C72" s="20" t="s">
        <v>82</v>
      </c>
      <c r="D72" s="46">
        <v>19835</v>
      </c>
      <c r="E72" s="46">
        <v>45416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65251</v>
      </c>
      <c r="O72" s="47">
        <f t="shared" si="15"/>
        <v>0.5503255515822144</v>
      </c>
      <c r="P72" s="9"/>
    </row>
    <row r="73" spans="1:16" ht="15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7376212</v>
      </c>
      <c r="L73" s="46">
        <v>0</v>
      </c>
      <c r="M73" s="46">
        <v>0</v>
      </c>
      <c r="N73" s="46">
        <f t="shared" si="14"/>
        <v>7376212</v>
      </c>
      <c r="O73" s="47">
        <f t="shared" si="15"/>
        <v>62.210815734430874</v>
      </c>
      <c r="P73" s="9"/>
    </row>
    <row r="74" spans="1:16" ht="15">
      <c r="A74" s="12"/>
      <c r="B74" s="25">
        <v>369.9</v>
      </c>
      <c r="C74" s="20" t="s">
        <v>85</v>
      </c>
      <c r="D74" s="46">
        <v>30163</v>
      </c>
      <c r="E74" s="46">
        <v>0</v>
      </c>
      <c r="F74" s="46">
        <v>125980</v>
      </c>
      <c r="G74" s="46">
        <v>0</v>
      </c>
      <c r="H74" s="46">
        <v>0</v>
      </c>
      <c r="I74" s="46">
        <v>468585</v>
      </c>
      <c r="J74" s="46">
        <v>23802</v>
      </c>
      <c r="K74" s="46">
        <v>4102</v>
      </c>
      <c r="L74" s="46">
        <v>0</v>
      </c>
      <c r="M74" s="46">
        <v>0</v>
      </c>
      <c r="N74" s="46">
        <f t="shared" si="14"/>
        <v>652632</v>
      </c>
      <c r="O74" s="47">
        <f t="shared" si="15"/>
        <v>5.504284461237433</v>
      </c>
      <c r="P74" s="9"/>
    </row>
    <row r="75" spans="1:16" ht="15.75">
      <c r="A75" s="29" t="s">
        <v>52</v>
      </c>
      <c r="B75" s="30"/>
      <c r="C75" s="31"/>
      <c r="D75" s="32">
        <f aca="true" t="shared" si="16" ref="D75:M75">SUM(D76:D80)</f>
        <v>6588164</v>
      </c>
      <c r="E75" s="32">
        <f t="shared" si="16"/>
        <v>545458</v>
      </c>
      <c r="F75" s="32">
        <f t="shared" si="16"/>
        <v>64108214</v>
      </c>
      <c r="G75" s="32">
        <f t="shared" si="16"/>
        <v>1192342</v>
      </c>
      <c r="H75" s="32">
        <f t="shared" si="16"/>
        <v>0</v>
      </c>
      <c r="I75" s="32">
        <f t="shared" si="16"/>
        <v>20496070</v>
      </c>
      <c r="J75" s="32">
        <f t="shared" si="16"/>
        <v>3210115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1">SUM(D75:M75)</f>
        <v>96140363</v>
      </c>
      <c r="O75" s="45">
        <f t="shared" si="15"/>
        <v>810.8457846973888</v>
      </c>
      <c r="P75" s="9"/>
    </row>
    <row r="76" spans="1:16" ht="15">
      <c r="A76" s="12"/>
      <c r="B76" s="25">
        <v>381</v>
      </c>
      <c r="C76" s="20" t="s">
        <v>86</v>
      </c>
      <c r="D76" s="46">
        <v>4514095</v>
      </c>
      <c r="E76" s="46">
        <v>545458</v>
      </c>
      <c r="F76" s="46">
        <v>7958979</v>
      </c>
      <c r="G76" s="46">
        <v>1192342</v>
      </c>
      <c r="H76" s="46">
        <v>0</v>
      </c>
      <c r="I76" s="46">
        <v>12903731</v>
      </c>
      <c r="J76" s="46">
        <v>3210115</v>
      </c>
      <c r="K76" s="46">
        <v>0</v>
      </c>
      <c r="L76" s="46">
        <v>0</v>
      </c>
      <c r="M76" s="46">
        <v>0</v>
      </c>
      <c r="N76" s="46">
        <f t="shared" si="17"/>
        <v>30324720</v>
      </c>
      <c r="O76" s="47">
        <f t="shared" si="15"/>
        <v>255.7580460157884</v>
      </c>
      <c r="P76" s="9"/>
    </row>
    <row r="77" spans="1:16" ht="15">
      <c r="A77" s="12"/>
      <c r="B77" s="25">
        <v>383</v>
      </c>
      <c r="C77" s="20" t="s">
        <v>87</v>
      </c>
      <c r="D77" s="46">
        <v>1939884</v>
      </c>
      <c r="E77" s="46">
        <v>0</v>
      </c>
      <c r="F77" s="46">
        <v>4479235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6419119</v>
      </c>
      <c r="O77" s="47">
        <f t="shared" si="15"/>
        <v>54.13871364955131</v>
      </c>
      <c r="P77" s="9"/>
    </row>
    <row r="78" spans="1:16" ht="15">
      <c r="A78" s="12"/>
      <c r="B78" s="25">
        <v>385</v>
      </c>
      <c r="C78" s="20" t="s">
        <v>131</v>
      </c>
      <c r="D78" s="46">
        <v>0</v>
      </c>
      <c r="E78" s="46">
        <v>0</v>
      </c>
      <c r="F78" s="46">
        <v>51670000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51670000</v>
      </c>
      <c r="O78" s="47">
        <f t="shared" si="15"/>
        <v>435.7836853113825</v>
      </c>
      <c r="P78" s="9"/>
    </row>
    <row r="79" spans="1:16" ht="15">
      <c r="A79" s="12"/>
      <c r="B79" s="25">
        <v>388.1</v>
      </c>
      <c r="C79" s="20" t="s">
        <v>150</v>
      </c>
      <c r="D79" s="46">
        <v>134185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134185</v>
      </c>
      <c r="O79" s="47">
        <f t="shared" si="15"/>
        <v>1.1317134471358208</v>
      </c>
      <c r="P79" s="9"/>
    </row>
    <row r="80" spans="1:16" ht="15.75" thickBot="1">
      <c r="A80" s="12"/>
      <c r="B80" s="25">
        <v>389.8</v>
      </c>
      <c r="C80" s="20" t="s">
        <v>132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7592339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7592339</v>
      </c>
      <c r="O80" s="47">
        <f t="shared" si="15"/>
        <v>64.0336262735308</v>
      </c>
      <c r="P80" s="9"/>
    </row>
    <row r="81" spans="1:119" ht="16.5" thickBot="1">
      <c r="A81" s="14" t="s">
        <v>71</v>
      </c>
      <c r="B81" s="23"/>
      <c r="C81" s="22"/>
      <c r="D81" s="15">
        <f aca="true" t="shared" si="18" ref="D81:M81">SUM(D5,D13,D24,D41,D61,D65,D75)</f>
        <v>80195315</v>
      </c>
      <c r="E81" s="15">
        <f t="shared" si="18"/>
        <v>11389028</v>
      </c>
      <c r="F81" s="15">
        <f t="shared" si="18"/>
        <v>67863387</v>
      </c>
      <c r="G81" s="15">
        <f t="shared" si="18"/>
        <v>2787982</v>
      </c>
      <c r="H81" s="15">
        <f t="shared" si="18"/>
        <v>0</v>
      </c>
      <c r="I81" s="15">
        <f t="shared" si="18"/>
        <v>73752041</v>
      </c>
      <c r="J81" s="15">
        <f t="shared" si="18"/>
        <v>27804315</v>
      </c>
      <c r="K81" s="15">
        <f t="shared" si="18"/>
        <v>31965955</v>
      </c>
      <c r="L81" s="15">
        <f t="shared" si="18"/>
        <v>0</v>
      </c>
      <c r="M81" s="15">
        <f t="shared" si="18"/>
        <v>0</v>
      </c>
      <c r="N81" s="15">
        <f t="shared" si="17"/>
        <v>295758023</v>
      </c>
      <c r="O81" s="38">
        <f t="shared" si="15"/>
        <v>2494.4169000067473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161</v>
      </c>
      <c r="M83" s="48"/>
      <c r="N83" s="48"/>
      <c r="O83" s="43">
        <v>118568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48117268</v>
      </c>
      <c r="E5" s="27">
        <f t="shared" si="0"/>
        <v>1327443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49444711</v>
      </c>
      <c r="O5" s="33">
        <f aca="true" t="shared" si="1" ref="O5:O36">(N5/O$81)</f>
        <v>428.7534988987357</v>
      </c>
      <c r="P5" s="6"/>
    </row>
    <row r="6" spans="1:16" ht="15">
      <c r="A6" s="12"/>
      <c r="B6" s="25">
        <v>311</v>
      </c>
      <c r="C6" s="20" t="s">
        <v>3</v>
      </c>
      <c r="D6" s="46">
        <v>31754316</v>
      </c>
      <c r="E6" s="46">
        <v>1327443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33081759</v>
      </c>
      <c r="O6" s="47">
        <f t="shared" si="1"/>
        <v>286.86424966615215</v>
      </c>
      <c r="P6" s="9"/>
    </row>
    <row r="7" spans="1:16" ht="15">
      <c r="A7" s="12"/>
      <c r="B7" s="25">
        <v>312.41</v>
      </c>
      <c r="C7" s="20" t="s">
        <v>11</v>
      </c>
      <c r="D7" s="46">
        <v>4147267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4147267</v>
      </c>
      <c r="O7" s="47">
        <f t="shared" si="1"/>
        <v>35.96249631466676</v>
      </c>
      <c r="P7" s="9"/>
    </row>
    <row r="8" spans="1:16" ht="15">
      <c r="A8" s="12"/>
      <c r="B8" s="25">
        <v>314.1</v>
      </c>
      <c r="C8" s="20" t="s">
        <v>12</v>
      </c>
      <c r="D8" s="46">
        <v>7570916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7570916</v>
      </c>
      <c r="O8" s="47">
        <f t="shared" si="1"/>
        <v>65.65023152564125</v>
      </c>
      <c r="P8" s="9"/>
    </row>
    <row r="9" spans="1:16" ht="15">
      <c r="A9" s="12"/>
      <c r="B9" s="25">
        <v>314.3</v>
      </c>
      <c r="C9" s="20" t="s">
        <v>13</v>
      </c>
      <c r="D9" s="46">
        <v>1415851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1415851</v>
      </c>
      <c r="O9" s="47">
        <f t="shared" si="1"/>
        <v>12.277371186764018</v>
      </c>
      <c r="P9" s="9"/>
    </row>
    <row r="10" spans="1:16" ht="15">
      <c r="A10" s="12"/>
      <c r="B10" s="25">
        <v>314.4</v>
      </c>
      <c r="C10" s="20" t="s">
        <v>14</v>
      </c>
      <c r="D10" s="46">
        <v>124903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124903</v>
      </c>
      <c r="O10" s="47">
        <f t="shared" si="1"/>
        <v>1.0830804183070013</v>
      </c>
      <c r="P10" s="9"/>
    </row>
    <row r="11" spans="1:16" ht="15">
      <c r="A11" s="12"/>
      <c r="B11" s="25">
        <v>315</v>
      </c>
      <c r="C11" s="20" t="s">
        <v>116</v>
      </c>
      <c r="D11" s="46">
        <v>2540717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2540717</v>
      </c>
      <c r="O11" s="47">
        <f t="shared" si="1"/>
        <v>22.031503095679923</v>
      </c>
      <c r="P11" s="9"/>
    </row>
    <row r="12" spans="1:16" ht="15">
      <c r="A12" s="12"/>
      <c r="B12" s="25">
        <v>316</v>
      </c>
      <c r="C12" s="20" t="s">
        <v>117</v>
      </c>
      <c r="D12" s="46">
        <v>563298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563298</v>
      </c>
      <c r="O12" s="47">
        <f t="shared" si="1"/>
        <v>4.884566691524601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SUM(D14:D23)</f>
        <v>5829324</v>
      </c>
      <c r="E13" s="32">
        <f t="shared" si="3"/>
        <v>5261719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13960955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25051998</v>
      </c>
      <c r="O13" s="45">
        <f t="shared" si="1"/>
        <v>217.2352023031165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3602257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3602257</v>
      </c>
      <c r="O14" s="47">
        <f t="shared" si="1"/>
        <v>31.23651168033853</v>
      </c>
      <c r="P14" s="9"/>
    </row>
    <row r="15" spans="1:16" ht="15">
      <c r="A15" s="12"/>
      <c r="B15" s="25">
        <v>323.1</v>
      </c>
      <c r="C15" s="20" t="s">
        <v>18</v>
      </c>
      <c r="D15" s="46">
        <v>5426541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5426541</v>
      </c>
      <c r="O15" s="47">
        <f t="shared" si="1"/>
        <v>47.055557482527185</v>
      </c>
      <c r="P15" s="9"/>
    </row>
    <row r="16" spans="1:16" ht="15">
      <c r="A16" s="12"/>
      <c r="B16" s="25">
        <v>323.4</v>
      </c>
      <c r="C16" s="20" t="s">
        <v>19</v>
      </c>
      <c r="D16" s="46">
        <v>40924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40924</v>
      </c>
      <c r="O16" s="47">
        <f t="shared" si="1"/>
        <v>0.3548672412896065</v>
      </c>
      <c r="P16" s="9"/>
    </row>
    <row r="17" spans="1:16" ht="15">
      <c r="A17" s="12"/>
      <c r="B17" s="25">
        <v>323.7</v>
      </c>
      <c r="C17" s="20" t="s">
        <v>20</v>
      </c>
      <c r="D17" s="46">
        <v>343705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343705</v>
      </c>
      <c r="O17" s="47">
        <f t="shared" si="1"/>
        <v>2.9803940271587384</v>
      </c>
      <c r="P17" s="9"/>
    </row>
    <row r="18" spans="1:16" ht="15">
      <c r="A18" s="12"/>
      <c r="B18" s="25">
        <v>324.12</v>
      </c>
      <c r="C18" s="20" t="s">
        <v>105</v>
      </c>
      <c r="D18" s="46">
        <v>0</v>
      </c>
      <c r="E18" s="46">
        <v>334565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334565</v>
      </c>
      <c r="O18" s="47">
        <f t="shared" si="1"/>
        <v>2.901137684049878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4281868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4281868</v>
      </c>
      <c r="O19" s="47">
        <f t="shared" si="1"/>
        <v>37.129671701843534</v>
      </c>
      <c r="P19" s="9"/>
    </row>
    <row r="20" spans="1:16" ht="15">
      <c r="A20" s="12"/>
      <c r="B20" s="25">
        <v>324.62</v>
      </c>
      <c r="C20" s="20" t="s">
        <v>107</v>
      </c>
      <c r="D20" s="46">
        <v>0</v>
      </c>
      <c r="E20" s="46">
        <v>645286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645286</v>
      </c>
      <c r="O20" s="47">
        <f t="shared" si="1"/>
        <v>5.595515166230207</v>
      </c>
      <c r="P20" s="9"/>
    </row>
    <row r="21" spans="1:16" ht="15">
      <c r="A21" s="12"/>
      <c r="B21" s="25">
        <v>325.1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305366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305366</v>
      </c>
      <c r="O21" s="47">
        <f t="shared" si="1"/>
        <v>2.6479422833457624</v>
      </c>
      <c r="P21" s="9"/>
    </row>
    <row r="22" spans="1:16" ht="15">
      <c r="A22" s="12"/>
      <c r="B22" s="25">
        <v>325.2</v>
      </c>
      <c r="C22" s="20" t="s">
        <v>155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10008535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10008535</v>
      </c>
      <c r="O22" s="47">
        <f t="shared" si="1"/>
        <v>86.78773347670003</v>
      </c>
      <c r="P22" s="9"/>
    </row>
    <row r="23" spans="1:16" ht="15">
      <c r="A23" s="12"/>
      <c r="B23" s="25">
        <v>329</v>
      </c>
      <c r="C23" s="20" t="s">
        <v>108</v>
      </c>
      <c r="D23" s="46">
        <v>18154</v>
      </c>
      <c r="E23" s="46">
        <v>0</v>
      </c>
      <c r="F23" s="46">
        <v>0</v>
      </c>
      <c r="G23" s="46">
        <v>0</v>
      </c>
      <c r="H23" s="46">
        <v>0</v>
      </c>
      <c r="I23" s="46">
        <v>44797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62951</v>
      </c>
      <c r="O23" s="47">
        <f t="shared" si="1"/>
        <v>0.5458715596330275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SUM(D25:D40)</f>
        <v>14972423</v>
      </c>
      <c r="E24" s="32">
        <f t="shared" si="5"/>
        <v>1033963</v>
      </c>
      <c r="F24" s="32">
        <f t="shared" si="5"/>
        <v>0</v>
      </c>
      <c r="G24" s="32">
        <f t="shared" si="5"/>
        <v>132180</v>
      </c>
      <c r="H24" s="32">
        <f t="shared" si="5"/>
        <v>0</v>
      </c>
      <c r="I24" s="32">
        <f t="shared" si="5"/>
        <v>177515</v>
      </c>
      <c r="J24" s="32">
        <f t="shared" si="5"/>
        <v>35620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16351701</v>
      </c>
      <c r="O24" s="45">
        <f t="shared" si="1"/>
        <v>141.79168762248312</v>
      </c>
      <c r="P24" s="10"/>
    </row>
    <row r="25" spans="1:16" ht="15">
      <c r="A25" s="12"/>
      <c r="B25" s="25">
        <v>331.2</v>
      </c>
      <c r="C25" s="20" t="s">
        <v>25</v>
      </c>
      <c r="D25" s="46">
        <v>2347138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2347138</v>
      </c>
      <c r="O25" s="47">
        <f t="shared" si="1"/>
        <v>20.352907511142714</v>
      </c>
      <c r="P25" s="9"/>
    </row>
    <row r="26" spans="1:16" ht="15">
      <c r="A26" s="12"/>
      <c r="B26" s="25">
        <v>331.5</v>
      </c>
      <c r="C26" s="20" t="s">
        <v>27</v>
      </c>
      <c r="D26" s="46">
        <v>0</v>
      </c>
      <c r="E26" s="46">
        <v>998320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998320</v>
      </c>
      <c r="O26" s="47">
        <f t="shared" si="1"/>
        <v>8.656804425868438</v>
      </c>
      <c r="P26" s="9"/>
    </row>
    <row r="27" spans="1:16" ht="15">
      <c r="A27" s="12"/>
      <c r="B27" s="25">
        <v>334.2</v>
      </c>
      <c r="C27" s="20" t="s">
        <v>30</v>
      </c>
      <c r="D27" s="46">
        <v>152507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152507</v>
      </c>
      <c r="O27" s="47">
        <f t="shared" si="1"/>
        <v>1.3224449801425573</v>
      </c>
      <c r="P27" s="9"/>
    </row>
    <row r="28" spans="1:16" ht="15">
      <c r="A28" s="12"/>
      <c r="B28" s="25">
        <v>334.36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75836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6">SUM(D28:M28)</f>
        <v>75836</v>
      </c>
      <c r="O28" s="47">
        <f t="shared" si="1"/>
        <v>0.6576021921229254</v>
      </c>
      <c r="P28" s="9"/>
    </row>
    <row r="29" spans="1:16" ht="15">
      <c r="A29" s="12"/>
      <c r="B29" s="25">
        <v>334.49</v>
      </c>
      <c r="C29" s="20" t="s">
        <v>32</v>
      </c>
      <c r="D29" s="46">
        <v>0</v>
      </c>
      <c r="E29" s="46">
        <v>0</v>
      </c>
      <c r="F29" s="46">
        <v>0</v>
      </c>
      <c r="G29" s="46">
        <v>108788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108788</v>
      </c>
      <c r="O29" s="47">
        <f t="shared" si="1"/>
        <v>0.9433412531867293</v>
      </c>
      <c r="P29" s="9"/>
    </row>
    <row r="30" spans="1:16" ht="15">
      <c r="A30" s="12"/>
      <c r="B30" s="25">
        <v>334.5</v>
      </c>
      <c r="C30" s="20" t="s">
        <v>33</v>
      </c>
      <c r="D30" s="46">
        <v>0</v>
      </c>
      <c r="E30" s="46">
        <v>35643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35643</v>
      </c>
      <c r="O30" s="47">
        <f t="shared" si="1"/>
        <v>0.30907372400756145</v>
      </c>
      <c r="P30" s="9"/>
    </row>
    <row r="31" spans="1:16" ht="15">
      <c r="A31" s="12"/>
      <c r="B31" s="25">
        <v>335.12</v>
      </c>
      <c r="C31" s="20" t="s">
        <v>119</v>
      </c>
      <c r="D31" s="46">
        <v>4885365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4885365</v>
      </c>
      <c r="O31" s="47">
        <f t="shared" si="1"/>
        <v>42.36281888971749</v>
      </c>
      <c r="P31" s="9"/>
    </row>
    <row r="32" spans="1:16" ht="15">
      <c r="A32" s="12"/>
      <c r="B32" s="25">
        <v>335.14</v>
      </c>
      <c r="C32" s="20" t="s">
        <v>120</v>
      </c>
      <c r="D32" s="46">
        <v>2801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2801</v>
      </c>
      <c r="O32" s="47">
        <f t="shared" si="1"/>
        <v>0.02428851390020985</v>
      </c>
      <c r="P32" s="9"/>
    </row>
    <row r="33" spans="1:16" ht="15">
      <c r="A33" s="12"/>
      <c r="B33" s="25">
        <v>335.15</v>
      </c>
      <c r="C33" s="20" t="s">
        <v>121</v>
      </c>
      <c r="D33" s="46">
        <v>24265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24265</v>
      </c>
      <c r="O33" s="47">
        <f t="shared" si="1"/>
        <v>0.21041084962106102</v>
      </c>
      <c r="P33" s="9"/>
    </row>
    <row r="34" spans="1:16" ht="15">
      <c r="A34" s="12"/>
      <c r="B34" s="25">
        <v>335.18</v>
      </c>
      <c r="C34" s="20" t="s">
        <v>122</v>
      </c>
      <c r="D34" s="46">
        <v>6751673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6751673</v>
      </c>
      <c r="O34" s="47">
        <f t="shared" si="1"/>
        <v>58.546270442760274</v>
      </c>
      <c r="P34" s="9"/>
    </row>
    <row r="35" spans="1:16" ht="15">
      <c r="A35" s="12"/>
      <c r="B35" s="25">
        <v>335.29</v>
      </c>
      <c r="C35" s="20" t="s">
        <v>149</v>
      </c>
      <c r="D35" s="46">
        <v>37932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37932</v>
      </c>
      <c r="O35" s="47">
        <f t="shared" si="1"/>
        <v>0.32892249527410206</v>
      </c>
      <c r="P35" s="9"/>
    </row>
    <row r="36" spans="1:16" ht="15">
      <c r="A36" s="12"/>
      <c r="B36" s="25">
        <v>335.49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35620</v>
      </c>
      <c r="K36" s="46">
        <v>0</v>
      </c>
      <c r="L36" s="46">
        <v>0</v>
      </c>
      <c r="M36" s="46">
        <v>0</v>
      </c>
      <c r="N36" s="46">
        <f t="shared" si="6"/>
        <v>35620</v>
      </c>
      <c r="O36" s="47">
        <f t="shared" si="1"/>
        <v>0.30887428244393955</v>
      </c>
      <c r="P36" s="9"/>
    </row>
    <row r="37" spans="1:16" ht="15">
      <c r="A37" s="12"/>
      <c r="B37" s="25">
        <v>337.1</v>
      </c>
      <c r="C37" s="20" t="s">
        <v>123</v>
      </c>
      <c r="D37" s="46">
        <v>722796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722796</v>
      </c>
      <c r="O37" s="47">
        <f aca="true" t="shared" si="7" ref="O37:O68">(N37/O$81)</f>
        <v>6.267633235635872</v>
      </c>
      <c r="P37" s="9"/>
    </row>
    <row r="38" spans="1:16" ht="15">
      <c r="A38" s="12"/>
      <c r="B38" s="25">
        <v>337.2</v>
      </c>
      <c r="C38" s="20" t="s">
        <v>42</v>
      </c>
      <c r="D38" s="46">
        <v>47946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47946</v>
      </c>
      <c r="O38" s="47">
        <f t="shared" si="7"/>
        <v>0.4157576178005931</v>
      </c>
      <c r="P38" s="9"/>
    </row>
    <row r="39" spans="1:16" ht="15">
      <c r="A39" s="12"/>
      <c r="B39" s="25">
        <v>337.7</v>
      </c>
      <c r="C39" s="20" t="s">
        <v>44</v>
      </c>
      <c r="D39" s="46">
        <v>0</v>
      </c>
      <c r="E39" s="46">
        <v>0</v>
      </c>
      <c r="F39" s="46">
        <v>0</v>
      </c>
      <c r="G39" s="46">
        <v>23392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23392</v>
      </c>
      <c r="O39" s="47">
        <f t="shared" si="7"/>
        <v>0.2028407415757618</v>
      </c>
      <c r="P39" s="9"/>
    </row>
    <row r="40" spans="1:16" ht="15">
      <c r="A40" s="12"/>
      <c r="B40" s="25">
        <v>338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101679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101679</v>
      </c>
      <c r="O40" s="47">
        <f t="shared" si="7"/>
        <v>0.8816964672829122</v>
      </c>
      <c r="P40" s="9"/>
    </row>
    <row r="41" spans="1:16" ht="15.75">
      <c r="A41" s="29" t="s">
        <v>50</v>
      </c>
      <c r="B41" s="30"/>
      <c r="C41" s="31"/>
      <c r="D41" s="32">
        <f aca="true" t="shared" si="8" ref="D41:M41">SUM(D42:D59)</f>
        <v>4423200</v>
      </c>
      <c r="E41" s="32">
        <f t="shared" si="8"/>
        <v>228504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35555547</v>
      </c>
      <c r="J41" s="32">
        <f t="shared" si="8"/>
        <v>24856567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65063818</v>
      </c>
      <c r="O41" s="45">
        <f t="shared" si="7"/>
        <v>564.19259117948</v>
      </c>
      <c r="P41" s="10"/>
    </row>
    <row r="42" spans="1:16" ht="15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24856567</v>
      </c>
      <c r="K42" s="46">
        <v>0</v>
      </c>
      <c r="L42" s="46">
        <v>0</v>
      </c>
      <c r="M42" s="46">
        <v>0</v>
      </c>
      <c r="N42" s="46">
        <f aca="true" t="shared" si="9" ref="N42:N59">SUM(D42:M42)</f>
        <v>24856567</v>
      </c>
      <c r="O42" s="47">
        <f t="shared" si="7"/>
        <v>215.54054733702156</v>
      </c>
      <c r="P42" s="9"/>
    </row>
    <row r="43" spans="1:16" ht="15">
      <c r="A43" s="12"/>
      <c r="B43" s="25">
        <v>341.3</v>
      </c>
      <c r="C43" s="20" t="s">
        <v>125</v>
      </c>
      <c r="D43" s="46">
        <v>586802</v>
      </c>
      <c r="E43" s="46">
        <v>147424</v>
      </c>
      <c r="F43" s="46">
        <v>0</v>
      </c>
      <c r="G43" s="46">
        <v>0</v>
      </c>
      <c r="H43" s="46">
        <v>0</v>
      </c>
      <c r="I43" s="46">
        <v>79867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814093</v>
      </c>
      <c r="O43" s="47">
        <f t="shared" si="7"/>
        <v>7.059303515374343</v>
      </c>
      <c r="P43" s="9"/>
    </row>
    <row r="44" spans="1:16" ht="15">
      <c r="A44" s="12"/>
      <c r="B44" s="25">
        <v>341.9</v>
      </c>
      <c r="C44" s="20" t="s">
        <v>143</v>
      </c>
      <c r="D44" s="46">
        <v>60684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60684</v>
      </c>
      <c r="O44" s="47">
        <f t="shared" si="7"/>
        <v>0.5262135585577774</v>
      </c>
      <c r="P44" s="9"/>
    </row>
    <row r="45" spans="1:16" ht="15">
      <c r="A45" s="12"/>
      <c r="B45" s="25">
        <v>342.1</v>
      </c>
      <c r="C45" s="20" t="s">
        <v>55</v>
      </c>
      <c r="D45" s="46">
        <v>17499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17499</v>
      </c>
      <c r="O45" s="47">
        <f t="shared" si="7"/>
        <v>0.151740344426909</v>
      </c>
      <c r="P45" s="9"/>
    </row>
    <row r="46" spans="1:16" ht="15">
      <c r="A46" s="12"/>
      <c r="B46" s="25">
        <v>342.5</v>
      </c>
      <c r="C46" s="20" t="s">
        <v>57</v>
      </c>
      <c r="D46" s="46">
        <v>92862</v>
      </c>
      <c r="E46" s="46">
        <v>0</v>
      </c>
      <c r="F46" s="46">
        <v>0</v>
      </c>
      <c r="G46" s="46">
        <v>0</v>
      </c>
      <c r="H46" s="46">
        <v>0</v>
      </c>
      <c r="I46" s="46">
        <v>352331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445193</v>
      </c>
      <c r="O46" s="47">
        <f t="shared" si="7"/>
        <v>3.860434262326356</v>
      </c>
      <c r="P46" s="9"/>
    </row>
    <row r="47" spans="1:16" ht="15">
      <c r="A47" s="12"/>
      <c r="B47" s="25">
        <v>342.9</v>
      </c>
      <c r="C47" s="20" t="s">
        <v>58</v>
      </c>
      <c r="D47" s="46">
        <v>31020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31020</v>
      </c>
      <c r="O47" s="47">
        <f t="shared" si="7"/>
        <v>0.26898596971956784</v>
      </c>
      <c r="P47" s="9"/>
    </row>
    <row r="48" spans="1:16" ht="15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15742997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15742997</v>
      </c>
      <c r="O48" s="47">
        <f t="shared" si="7"/>
        <v>136.51338859887966</v>
      </c>
      <c r="P48" s="9"/>
    </row>
    <row r="49" spans="1:16" ht="15">
      <c r="A49" s="12"/>
      <c r="B49" s="25">
        <v>343.4</v>
      </c>
      <c r="C49" s="20" t="s">
        <v>60</v>
      </c>
      <c r="D49" s="46">
        <v>410230</v>
      </c>
      <c r="E49" s="46">
        <v>0</v>
      </c>
      <c r="F49" s="46">
        <v>0</v>
      </c>
      <c r="G49" s="46">
        <v>0</v>
      </c>
      <c r="H49" s="46">
        <v>0</v>
      </c>
      <c r="I49" s="46">
        <v>6175019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6585249</v>
      </c>
      <c r="O49" s="47">
        <f t="shared" si="7"/>
        <v>57.10314597388183</v>
      </c>
      <c r="P49" s="9"/>
    </row>
    <row r="50" spans="1:16" ht="15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11646526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11646526</v>
      </c>
      <c r="O50" s="47">
        <f t="shared" si="7"/>
        <v>100.99136331315795</v>
      </c>
      <c r="P50" s="9"/>
    </row>
    <row r="51" spans="1:16" ht="15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1558807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1558807</v>
      </c>
      <c r="O51" s="47">
        <f t="shared" si="7"/>
        <v>13.516995889769515</v>
      </c>
      <c r="P51" s="9"/>
    </row>
    <row r="52" spans="1:16" ht="15">
      <c r="A52" s="12"/>
      <c r="B52" s="25">
        <v>343.7</v>
      </c>
      <c r="C52" s="20" t="s">
        <v>63</v>
      </c>
      <c r="D52" s="46">
        <v>0</v>
      </c>
      <c r="E52" s="46">
        <v>24025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24025</v>
      </c>
      <c r="O52" s="47">
        <f t="shared" si="7"/>
        <v>0.2083297202615286</v>
      </c>
      <c r="P52" s="9"/>
    </row>
    <row r="53" spans="1:16" ht="15">
      <c r="A53" s="12"/>
      <c r="B53" s="25">
        <v>344.9</v>
      </c>
      <c r="C53" s="20" t="s">
        <v>126</v>
      </c>
      <c r="D53" s="46">
        <v>293884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293884</v>
      </c>
      <c r="O53" s="47">
        <f t="shared" si="7"/>
        <v>2.5483775862367977</v>
      </c>
      <c r="P53" s="9"/>
    </row>
    <row r="54" spans="1:16" ht="15">
      <c r="A54" s="12"/>
      <c r="B54" s="25">
        <v>345.9</v>
      </c>
      <c r="C54" s="20" t="s">
        <v>66</v>
      </c>
      <c r="D54" s="46">
        <v>0</v>
      </c>
      <c r="E54" s="46">
        <v>57055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57055</v>
      </c>
      <c r="O54" s="47">
        <f t="shared" si="7"/>
        <v>0.4947451483671806</v>
      </c>
      <c r="P54" s="9"/>
    </row>
    <row r="55" spans="1:16" ht="15">
      <c r="A55" s="12"/>
      <c r="B55" s="25">
        <v>347.2</v>
      </c>
      <c r="C55" s="20" t="s">
        <v>67</v>
      </c>
      <c r="D55" s="46">
        <v>371393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371393</v>
      </c>
      <c r="O55" s="47">
        <f t="shared" si="7"/>
        <v>3.2204869842701305</v>
      </c>
      <c r="P55" s="9"/>
    </row>
    <row r="56" spans="1:16" ht="15">
      <c r="A56" s="12"/>
      <c r="B56" s="25">
        <v>347.4</v>
      </c>
      <c r="C56" s="20" t="s">
        <v>68</v>
      </c>
      <c r="D56" s="46">
        <v>13422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13422</v>
      </c>
      <c r="O56" s="47">
        <f t="shared" si="7"/>
        <v>0.11638715943185168</v>
      </c>
      <c r="P56" s="9"/>
    </row>
    <row r="57" spans="1:16" ht="15">
      <c r="A57" s="12"/>
      <c r="B57" s="25">
        <v>347.5</v>
      </c>
      <c r="C57" s="20" t="s">
        <v>69</v>
      </c>
      <c r="D57" s="46">
        <v>132605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132605</v>
      </c>
      <c r="O57" s="47">
        <f t="shared" si="7"/>
        <v>1.1498673280033298</v>
      </c>
      <c r="P57" s="9"/>
    </row>
    <row r="58" spans="1:16" ht="15">
      <c r="A58" s="12"/>
      <c r="B58" s="25">
        <v>347.9</v>
      </c>
      <c r="C58" s="20" t="s">
        <v>70</v>
      </c>
      <c r="D58" s="46">
        <v>4442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4442</v>
      </c>
      <c r="O58" s="47">
        <f t="shared" si="7"/>
        <v>0.0385182358960129</v>
      </c>
      <c r="P58" s="9"/>
    </row>
    <row r="59" spans="1:16" ht="15">
      <c r="A59" s="12"/>
      <c r="B59" s="25">
        <v>349</v>
      </c>
      <c r="C59" s="20" t="s">
        <v>1</v>
      </c>
      <c r="D59" s="46">
        <v>2408357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2408357</v>
      </c>
      <c r="O59" s="47">
        <f t="shared" si="7"/>
        <v>20.883760253897783</v>
      </c>
      <c r="P59" s="9"/>
    </row>
    <row r="60" spans="1:16" ht="15.75">
      <c r="A60" s="29" t="s">
        <v>51</v>
      </c>
      <c r="B60" s="30"/>
      <c r="C60" s="31"/>
      <c r="D60" s="32">
        <f aca="true" t="shared" si="10" ref="D60:M60">SUM(D61:D63)</f>
        <v>501339</v>
      </c>
      <c r="E60" s="32">
        <f t="shared" si="10"/>
        <v>72751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5">SUM(D60:M60)</f>
        <v>574090</v>
      </c>
      <c r="O60" s="45">
        <f t="shared" si="7"/>
        <v>4.978148141724909</v>
      </c>
      <c r="P60" s="10"/>
    </row>
    <row r="61" spans="1:16" ht="15">
      <c r="A61" s="13"/>
      <c r="B61" s="39">
        <v>351.1</v>
      </c>
      <c r="C61" s="21" t="s">
        <v>73</v>
      </c>
      <c r="D61" s="46">
        <v>233755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233755</v>
      </c>
      <c r="O61" s="47">
        <f t="shared" si="7"/>
        <v>2.0269766393229394</v>
      </c>
      <c r="P61" s="9"/>
    </row>
    <row r="62" spans="1:16" ht="15">
      <c r="A62" s="13"/>
      <c r="B62" s="39">
        <v>354</v>
      </c>
      <c r="C62" s="21" t="s">
        <v>74</v>
      </c>
      <c r="D62" s="46">
        <v>267584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267584</v>
      </c>
      <c r="O62" s="47">
        <f t="shared" si="7"/>
        <v>2.320320493921368</v>
      </c>
      <c r="P62" s="9"/>
    </row>
    <row r="63" spans="1:16" ht="15">
      <c r="A63" s="13"/>
      <c r="B63" s="39">
        <v>359</v>
      </c>
      <c r="C63" s="21" t="s">
        <v>75</v>
      </c>
      <c r="D63" s="46">
        <v>0</v>
      </c>
      <c r="E63" s="46">
        <v>72751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72751</v>
      </c>
      <c r="O63" s="47">
        <f t="shared" si="7"/>
        <v>0.6308510084806022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SUM(D65:D73)</f>
        <v>1114230</v>
      </c>
      <c r="E64" s="32">
        <f t="shared" si="12"/>
        <v>226592</v>
      </c>
      <c r="F64" s="32">
        <f t="shared" si="12"/>
        <v>226698</v>
      </c>
      <c r="G64" s="32">
        <f t="shared" si="12"/>
        <v>483209</v>
      </c>
      <c r="H64" s="32">
        <f t="shared" si="12"/>
        <v>0</v>
      </c>
      <c r="I64" s="32">
        <f t="shared" si="12"/>
        <v>1806685</v>
      </c>
      <c r="J64" s="32">
        <f t="shared" si="12"/>
        <v>254079</v>
      </c>
      <c r="K64" s="32">
        <f t="shared" si="12"/>
        <v>16413708</v>
      </c>
      <c r="L64" s="32">
        <f t="shared" si="12"/>
        <v>0</v>
      </c>
      <c r="M64" s="32">
        <f t="shared" si="12"/>
        <v>0</v>
      </c>
      <c r="N64" s="32">
        <f t="shared" si="11"/>
        <v>20525201</v>
      </c>
      <c r="O64" s="45">
        <f t="shared" si="7"/>
        <v>177.9816600475191</v>
      </c>
      <c r="P64" s="10"/>
    </row>
    <row r="65" spans="1:16" ht="15">
      <c r="A65" s="12"/>
      <c r="B65" s="25">
        <v>361.1</v>
      </c>
      <c r="C65" s="20" t="s">
        <v>76</v>
      </c>
      <c r="D65" s="46">
        <v>522272</v>
      </c>
      <c r="E65" s="46">
        <v>54071</v>
      </c>
      <c r="F65" s="46">
        <v>91153</v>
      </c>
      <c r="G65" s="46">
        <v>174701</v>
      </c>
      <c r="H65" s="46">
        <v>0</v>
      </c>
      <c r="I65" s="46">
        <v>981780</v>
      </c>
      <c r="J65" s="46">
        <v>216154</v>
      </c>
      <c r="K65" s="46">
        <v>4634844</v>
      </c>
      <c r="L65" s="46">
        <v>0</v>
      </c>
      <c r="M65" s="46">
        <v>0</v>
      </c>
      <c r="N65" s="46">
        <f t="shared" si="11"/>
        <v>6674975</v>
      </c>
      <c r="O65" s="47">
        <f t="shared" si="7"/>
        <v>57.88119352768769</v>
      </c>
      <c r="P65" s="9"/>
    </row>
    <row r="66" spans="1:16" ht="15">
      <c r="A66" s="12"/>
      <c r="B66" s="25">
        <v>361.2</v>
      </c>
      <c r="C66" s="20" t="s">
        <v>77</v>
      </c>
      <c r="D66" s="46">
        <v>0</v>
      </c>
      <c r="E66" s="46">
        <v>103386</v>
      </c>
      <c r="F66" s="46">
        <v>0</v>
      </c>
      <c r="G66" s="46">
        <v>327988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3" ref="N66:N73">SUM(D66:M66)</f>
        <v>431374</v>
      </c>
      <c r="O66" s="47">
        <f t="shared" si="7"/>
        <v>3.740604568078944</v>
      </c>
      <c r="P66" s="9"/>
    </row>
    <row r="67" spans="1:16" ht="15">
      <c r="A67" s="12"/>
      <c r="B67" s="25">
        <v>361.3</v>
      </c>
      <c r="C67" s="20" t="s">
        <v>78</v>
      </c>
      <c r="D67" s="46">
        <v>67699</v>
      </c>
      <c r="E67" s="46">
        <v>19035</v>
      </c>
      <c r="F67" s="46">
        <v>7771</v>
      </c>
      <c r="G67" s="46">
        <v>-19480</v>
      </c>
      <c r="H67" s="46">
        <v>0</v>
      </c>
      <c r="I67" s="46">
        <v>271464</v>
      </c>
      <c r="J67" s="46">
        <v>14456</v>
      </c>
      <c r="K67" s="46">
        <v>4761574</v>
      </c>
      <c r="L67" s="46">
        <v>0</v>
      </c>
      <c r="M67" s="46">
        <v>0</v>
      </c>
      <c r="N67" s="46">
        <f t="shared" si="13"/>
        <v>5122519</v>
      </c>
      <c r="O67" s="47">
        <f t="shared" si="7"/>
        <v>44.41926952359481</v>
      </c>
      <c r="P67" s="9"/>
    </row>
    <row r="68" spans="1:16" ht="15">
      <c r="A68" s="12"/>
      <c r="B68" s="25">
        <v>362</v>
      </c>
      <c r="C68" s="20" t="s">
        <v>79</v>
      </c>
      <c r="D68" s="46">
        <v>288500</v>
      </c>
      <c r="E68" s="46">
        <v>570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289070</v>
      </c>
      <c r="O68" s="47">
        <f t="shared" si="7"/>
        <v>2.50663359983351</v>
      </c>
      <c r="P68" s="9"/>
    </row>
    <row r="69" spans="1:16" ht="15">
      <c r="A69" s="12"/>
      <c r="B69" s="25">
        <v>364</v>
      </c>
      <c r="C69" s="20" t="s">
        <v>128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-14295</v>
      </c>
      <c r="K69" s="46">
        <v>0</v>
      </c>
      <c r="L69" s="46">
        <v>0</v>
      </c>
      <c r="M69" s="46">
        <v>0</v>
      </c>
      <c r="N69" s="46">
        <f t="shared" si="13"/>
        <v>-14295</v>
      </c>
      <c r="O69" s="47">
        <f aca="true" t="shared" si="14" ref="O69:O79">(N69/O$81)</f>
        <v>-0.12395726747715094</v>
      </c>
      <c r="P69" s="9"/>
    </row>
    <row r="70" spans="1:16" ht="15">
      <c r="A70" s="12"/>
      <c r="B70" s="25">
        <v>365</v>
      </c>
      <c r="C70" s="20" t="s">
        <v>129</v>
      </c>
      <c r="D70" s="46">
        <v>27504</v>
      </c>
      <c r="E70" s="46">
        <v>0</v>
      </c>
      <c r="F70" s="46">
        <v>0</v>
      </c>
      <c r="G70" s="46">
        <v>0</v>
      </c>
      <c r="H70" s="46">
        <v>0</v>
      </c>
      <c r="I70" s="46">
        <v>11031</v>
      </c>
      <c r="J70" s="46">
        <v>5227</v>
      </c>
      <c r="K70" s="46">
        <v>0</v>
      </c>
      <c r="L70" s="46">
        <v>0</v>
      </c>
      <c r="M70" s="46">
        <v>0</v>
      </c>
      <c r="N70" s="46">
        <f t="shared" si="13"/>
        <v>43762</v>
      </c>
      <c r="O70" s="47">
        <f t="shared" si="14"/>
        <v>0.3794765959660776</v>
      </c>
      <c r="P70" s="9"/>
    </row>
    <row r="71" spans="1:16" ht="15">
      <c r="A71" s="12"/>
      <c r="B71" s="25">
        <v>366</v>
      </c>
      <c r="C71" s="20" t="s">
        <v>82</v>
      </c>
      <c r="D71" s="46">
        <v>31509</v>
      </c>
      <c r="E71" s="46">
        <v>49437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80946</v>
      </c>
      <c r="O71" s="47">
        <f t="shared" si="14"/>
        <v>0.7019129047363035</v>
      </c>
      <c r="P71" s="9"/>
    </row>
    <row r="72" spans="1:16" ht="15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7014389</v>
      </c>
      <c r="L72" s="46">
        <v>0</v>
      </c>
      <c r="M72" s="46">
        <v>0</v>
      </c>
      <c r="N72" s="46">
        <f t="shared" si="13"/>
        <v>7014389</v>
      </c>
      <c r="O72" s="47">
        <f t="shared" si="14"/>
        <v>60.82437869617246</v>
      </c>
      <c r="P72" s="9"/>
    </row>
    <row r="73" spans="1:16" ht="15">
      <c r="A73" s="12"/>
      <c r="B73" s="25">
        <v>369.9</v>
      </c>
      <c r="C73" s="20" t="s">
        <v>85</v>
      </c>
      <c r="D73" s="46">
        <v>176746</v>
      </c>
      <c r="E73" s="46">
        <v>93</v>
      </c>
      <c r="F73" s="46">
        <v>127774</v>
      </c>
      <c r="G73" s="46">
        <v>0</v>
      </c>
      <c r="H73" s="46">
        <v>0</v>
      </c>
      <c r="I73" s="46">
        <v>542410</v>
      </c>
      <c r="J73" s="46">
        <v>32537</v>
      </c>
      <c r="K73" s="46">
        <v>2901</v>
      </c>
      <c r="L73" s="46">
        <v>0</v>
      </c>
      <c r="M73" s="46">
        <v>0</v>
      </c>
      <c r="N73" s="46">
        <f t="shared" si="13"/>
        <v>882461</v>
      </c>
      <c r="O73" s="47">
        <f t="shared" si="14"/>
        <v>7.652147898926484</v>
      </c>
      <c r="P73" s="9"/>
    </row>
    <row r="74" spans="1:16" ht="15.75">
      <c r="A74" s="29" t="s">
        <v>52</v>
      </c>
      <c r="B74" s="30"/>
      <c r="C74" s="31"/>
      <c r="D74" s="32">
        <f aca="true" t="shared" si="15" ref="D74:M74">SUM(D75:D78)</f>
        <v>2895729</v>
      </c>
      <c r="E74" s="32">
        <f t="shared" si="15"/>
        <v>1486170</v>
      </c>
      <c r="F74" s="32">
        <f t="shared" si="15"/>
        <v>7734766</v>
      </c>
      <c r="G74" s="32">
        <f t="shared" si="15"/>
        <v>56021885</v>
      </c>
      <c r="H74" s="32">
        <f t="shared" si="15"/>
        <v>0</v>
      </c>
      <c r="I74" s="32">
        <f t="shared" si="15"/>
        <v>22818945</v>
      </c>
      <c r="J74" s="32">
        <f t="shared" si="15"/>
        <v>960530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aca="true" t="shared" si="16" ref="N74:N79">SUM(D74:M74)</f>
        <v>91918025</v>
      </c>
      <c r="O74" s="45">
        <f t="shared" si="14"/>
        <v>797.0554187405698</v>
      </c>
      <c r="P74" s="9"/>
    </row>
    <row r="75" spans="1:16" ht="15">
      <c r="A75" s="12"/>
      <c r="B75" s="25">
        <v>381</v>
      </c>
      <c r="C75" s="20" t="s">
        <v>86</v>
      </c>
      <c r="D75" s="46">
        <v>2182654</v>
      </c>
      <c r="E75" s="46">
        <v>1486170</v>
      </c>
      <c r="F75" s="46">
        <v>7734766</v>
      </c>
      <c r="G75" s="46">
        <v>1213074</v>
      </c>
      <c r="H75" s="46">
        <v>0</v>
      </c>
      <c r="I75" s="46">
        <v>12453810</v>
      </c>
      <c r="J75" s="46">
        <v>960530</v>
      </c>
      <c r="K75" s="46">
        <v>0</v>
      </c>
      <c r="L75" s="46">
        <v>0</v>
      </c>
      <c r="M75" s="46">
        <v>0</v>
      </c>
      <c r="N75" s="46">
        <f t="shared" si="16"/>
        <v>26031004</v>
      </c>
      <c r="O75" s="47">
        <f t="shared" si="14"/>
        <v>225.72452784377654</v>
      </c>
      <c r="P75" s="9"/>
    </row>
    <row r="76" spans="1:16" ht="15">
      <c r="A76" s="12"/>
      <c r="B76" s="25">
        <v>384</v>
      </c>
      <c r="C76" s="20" t="s">
        <v>111</v>
      </c>
      <c r="D76" s="46">
        <v>0</v>
      </c>
      <c r="E76" s="46">
        <v>0</v>
      </c>
      <c r="F76" s="46">
        <v>0</v>
      </c>
      <c r="G76" s="46">
        <v>54808811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54808811</v>
      </c>
      <c r="O76" s="47">
        <f t="shared" si="14"/>
        <v>475.26760722151886</v>
      </c>
      <c r="P76" s="9"/>
    </row>
    <row r="77" spans="1:16" ht="15">
      <c r="A77" s="12"/>
      <c r="B77" s="25">
        <v>388.1</v>
      </c>
      <c r="C77" s="20" t="s">
        <v>150</v>
      </c>
      <c r="D77" s="46">
        <v>713075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713075</v>
      </c>
      <c r="O77" s="47">
        <f t="shared" si="14"/>
        <v>6.183338825202476</v>
      </c>
      <c r="P77" s="9"/>
    </row>
    <row r="78" spans="1:16" ht="15.75" thickBot="1">
      <c r="A78" s="12"/>
      <c r="B78" s="25">
        <v>389.8</v>
      </c>
      <c r="C78" s="20" t="s">
        <v>132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10365135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10365135</v>
      </c>
      <c r="O78" s="47">
        <f t="shared" si="14"/>
        <v>89.87994485007198</v>
      </c>
      <c r="P78" s="9"/>
    </row>
    <row r="79" spans="1:119" ht="16.5" thickBot="1">
      <c r="A79" s="14" t="s">
        <v>71</v>
      </c>
      <c r="B79" s="23"/>
      <c r="C79" s="22"/>
      <c r="D79" s="15">
        <f aca="true" t="shared" si="17" ref="D79:M79">SUM(D5,D13,D24,D41,D60,D64,D74)</f>
        <v>77853513</v>
      </c>
      <c r="E79" s="15">
        <f t="shared" si="17"/>
        <v>9637142</v>
      </c>
      <c r="F79" s="15">
        <f t="shared" si="17"/>
        <v>7961464</v>
      </c>
      <c r="G79" s="15">
        <f t="shared" si="17"/>
        <v>56637274</v>
      </c>
      <c r="H79" s="15">
        <f t="shared" si="17"/>
        <v>0</v>
      </c>
      <c r="I79" s="15">
        <f t="shared" si="17"/>
        <v>74319647</v>
      </c>
      <c r="J79" s="15">
        <f t="shared" si="17"/>
        <v>26106796</v>
      </c>
      <c r="K79" s="15">
        <f t="shared" si="17"/>
        <v>16413708</v>
      </c>
      <c r="L79" s="15">
        <f t="shared" si="17"/>
        <v>0</v>
      </c>
      <c r="M79" s="15">
        <f t="shared" si="17"/>
        <v>0</v>
      </c>
      <c r="N79" s="15">
        <f t="shared" si="16"/>
        <v>268929544</v>
      </c>
      <c r="O79" s="38">
        <f t="shared" si="14"/>
        <v>2331.9882069336295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159</v>
      </c>
      <c r="M81" s="48"/>
      <c r="N81" s="48"/>
      <c r="O81" s="43">
        <v>115322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44493071</v>
      </c>
      <c r="E5" s="27">
        <f t="shared" si="0"/>
        <v>1227364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45720435</v>
      </c>
      <c r="O5" s="33">
        <f aca="true" t="shared" si="1" ref="O5:O36">(N5/O$81)</f>
        <v>405.6718543428303</v>
      </c>
      <c r="P5" s="6"/>
    </row>
    <row r="6" spans="1:16" ht="15">
      <c r="A6" s="12"/>
      <c r="B6" s="25">
        <v>311</v>
      </c>
      <c r="C6" s="20" t="s">
        <v>3</v>
      </c>
      <c r="D6" s="46">
        <v>28665926</v>
      </c>
      <c r="E6" s="46">
        <v>1227364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29893290</v>
      </c>
      <c r="O6" s="47">
        <f t="shared" si="1"/>
        <v>265.23952334897916</v>
      </c>
      <c r="P6" s="9"/>
    </row>
    <row r="7" spans="1:16" ht="15">
      <c r="A7" s="12"/>
      <c r="B7" s="25">
        <v>312.1</v>
      </c>
      <c r="C7" s="20" t="s">
        <v>142</v>
      </c>
      <c r="D7" s="46">
        <v>3744098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3744098</v>
      </c>
      <c r="O7" s="47">
        <f t="shared" si="1"/>
        <v>33.220925796119005</v>
      </c>
      <c r="P7" s="9"/>
    </row>
    <row r="8" spans="1:16" ht="15">
      <c r="A8" s="12"/>
      <c r="B8" s="25">
        <v>314.1</v>
      </c>
      <c r="C8" s="20" t="s">
        <v>12</v>
      </c>
      <c r="D8" s="46">
        <v>7356612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7356612</v>
      </c>
      <c r="O8" s="47">
        <f t="shared" si="1"/>
        <v>65.27432277756581</v>
      </c>
      <c r="P8" s="9"/>
    </row>
    <row r="9" spans="1:16" ht="15">
      <c r="A9" s="12"/>
      <c r="B9" s="25">
        <v>314.3</v>
      </c>
      <c r="C9" s="20" t="s">
        <v>13</v>
      </c>
      <c r="D9" s="46">
        <v>1393850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1393850</v>
      </c>
      <c r="O9" s="47">
        <f t="shared" si="1"/>
        <v>12.367461380797318</v>
      </c>
      <c r="P9" s="9"/>
    </row>
    <row r="10" spans="1:16" ht="15">
      <c r="A10" s="12"/>
      <c r="B10" s="25">
        <v>314.4</v>
      </c>
      <c r="C10" s="20" t="s">
        <v>14</v>
      </c>
      <c r="D10" s="46">
        <v>128314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128314</v>
      </c>
      <c r="O10" s="47">
        <f t="shared" si="1"/>
        <v>1.1385145027195371</v>
      </c>
      <c r="P10" s="9"/>
    </row>
    <row r="11" spans="1:16" ht="15">
      <c r="A11" s="12"/>
      <c r="B11" s="25">
        <v>315</v>
      </c>
      <c r="C11" s="20" t="s">
        <v>116</v>
      </c>
      <c r="D11" s="46">
        <v>2638032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2638032</v>
      </c>
      <c r="O11" s="47">
        <f t="shared" si="1"/>
        <v>23.406936816233817</v>
      </c>
      <c r="P11" s="9"/>
    </row>
    <row r="12" spans="1:16" ht="15">
      <c r="A12" s="12"/>
      <c r="B12" s="25">
        <v>316</v>
      </c>
      <c r="C12" s="20" t="s">
        <v>117</v>
      </c>
      <c r="D12" s="46">
        <v>566239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566239</v>
      </c>
      <c r="O12" s="47">
        <f t="shared" si="1"/>
        <v>5.024169720415606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5605873</v>
      </c>
      <c r="E13" s="32">
        <f t="shared" si="3"/>
        <v>3849450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14870361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24325684</v>
      </c>
      <c r="O13" s="45">
        <f t="shared" si="1"/>
        <v>215.83883303904955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2870287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2870287</v>
      </c>
      <c r="O14" s="47">
        <f t="shared" si="1"/>
        <v>25.467707159525478</v>
      </c>
      <c r="P14" s="9"/>
    </row>
    <row r="15" spans="1:16" ht="15">
      <c r="A15" s="12"/>
      <c r="B15" s="25">
        <v>323.1</v>
      </c>
      <c r="C15" s="20" t="s">
        <v>18</v>
      </c>
      <c r="D15" s="46">
        <v>5259462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5259462</v>
      </c>
      <c r="O15" s="47">
        <f t="shared" si="1"/>
        <v>46.66656610737957</v>
      </c>
      <c r="P15" s="9"/>
    </row>
    <row r="16" spans="1:16" ht="15">
      <c r="A16" s="12"/>
      <c r="B16" s="25">
        <v>323.4</v>
      </c>
      <c r="C16" s="20" t="s">
        <v>19</v>
      </c>
      <c r="D16" s="46">
        <v>40584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40584</v>
      </c>
      <c r="O16" s="47">
        <f t="shared" si="1"/>
        <v>0.36009689183074095</v>
      </c>
      <c r="P16" s="9"/>
    </row>
    <row r="17" spans="1:16" ht="15">
      <c r="A17" s="12"/>
      <c r="B17" s="25">
        <v>323.7</v>
      </c>
      <c r="C17" s="20" t="s">
        <v>20</v>
      </c>
      <c r="D17" s="46">
        <v>288327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288327</v>
      </c>
      <c r="O17" s="47">
        <f t="shared" si="1"/>
        <v>2.5582903738143616</v>
      </c>
      <c r="P17" s="9"/>
    </row>
    <row r="18" spans="1:16" ht="15">
      <c r="A18" s="12"/>
      <c r="B18" s="25">
        <v>324.12</v>
      </c>
      <c r="C18" s="20" t="s">
        <v>105</v>
      </c>
      <c r="D18" s="46">
        <v>0</v>
      </c>
      <c r="E18" s="46">
        <v>243780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243780</v>
      </c>
      <c r="O18" s="47">
        <f t="shared" si="1"/>
        <v>2.163030265387789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3108032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3108032</v>
      </c>
      <c r="O19" s="47">
        <f t="shared" si="1"/>
        <v>27.577189604535814</v>
      </c>
      <c r="P19" s="9"/>
    </row>
    <row r="20" spans="1:16" ht="15">
      <c r="A20" s="12"/>
      <c r="B20" s="25">
        <v>324.62</v>
      </c>
      <c r="C20" s="20" t="s">
        <v>107</v>
      </c>
      <c r="D20" s="46">
        <v>0</v>
      </c>
      <c r="E20" s="46">
        <v>497638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497638</v>
      </c>
      <c r="O20" s="47">
        <f t="shared" si="1"/>
        <v>4.415481398010701</v>
      </c>
      <c r="P20" s="9"/>
    </row>
    <row r="21" spans="1:16" ht="15">
      <c r="A21" s="12"/>
      <c r="B21" s="25">
        <v>325.2</v>
      </c>
      <c r="C21" s="20" t="s">
        <v>155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11839554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11839554</v>
      </c>
      <c r="O21" s="47">
        <f t="shared" si="1"/>
        <v>105.05092144840864</v>
      </c>
      <c r="P21" s="9"/>
    </row>
    <row r="22" spans="1:16" ht="15">
      <c r="A22" s="12"/>
      <c r="B22" s="25">
        <v>329</v>
      </c>
      <c r="C22" s="20" t="s">
        <v>108</v>
      </c>
      <c r="D22" s="46">
        <v>17500</v>
      </c>
      <c r="E22" s="46">
        <v>0</v>
      </c>
      <c r="F22" s="46">
        <v>0</v>
      </c>
      <c r="G22" s="46">
        <v>0</v>
      </c>
      <c r="H22" s="46">
        <v>0</v>
      </c>
      <c r="I22" s="46">
        <v>160520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178020</v>
      </c>
      <c r="O22" s="47">
        <f t="shared" si="1"/>
        <v>1.5795497901564288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SUM(D24:D38)</f>
        <v>14351751</v>
      </c>
      <c r="E23" s="32">
        <f t="shared" si="5"/>
        <v>1136305</v>
      </c>
      <c r="F23" s="32">
        <f t="shared" si="5"/>
        <v>0</v>
      </c>
      <c r="G23" s="32">
        <f t="shared" si="5"/>
        <v>383046</v>
      </c>
      <c r="H23" s="32">
        <f t="shared" si="5"/>
        <v>0</v>
      </c>
      <c r="I23" s="32">
        <f t="shared" si="5"/>
        <v>924986</v>
      </c>
      <c r="J23" s="32">
        <f t="shared" si="5"/>
        <v>52288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16848376</v>
      </c>
      <c r="O23" s="45">
        <f t="shared" si="1"/>
        <v>149.49358934544776</v>
      </c>
      <c r="P23" s="10"/>
    </row>
    <row r="24" spans="1:16" ht="15">
      <c r="A24" s="12"/>
      <c r="B24" s="25">
        <v>331.2</v>
      </c>
      <c r="C24" s="20" t="s">
        <v>25</v>
      </c>
      <c r="D24" s="46">
        <v>1922297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1922297</v>
      </c>
      <c r="O24" s="47">
        <f t="shared" si="1"/>
        <v>17.05630728552035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1055055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1055055</v>
      </c>
      <c r="O25" s="47">
        <f t="shared" si="1"/>
        <v>9.36137458630205</v>
      </c>
      <c r="P25" s="9"/>
    </row>
    <row r="26" spans="1:16" ht="15">
      <c r="A26" s="12"/>
      <c r="B26" s="25">
        <v>334.2</v>
      </c>
      <c r="C26" s="20" t="s">
        <v>30</v>
      </c>
      <c r="D26" s="46">
        <v>138893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138893</v>
      </c>
      <c r="O26" s="47">
        <f t="shared" si="1"/>
        <v>1.232380681969424</v>
      </c>
      <c r="P26" s="9"/>
    </row>
    <row r="27" spans="1:16" ht="15">
      <c r="A27" s="12"/>
      <c r="B27" s="25">
        <v>334.36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924986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5">SUM(D27:M27)</f>
        <v>924986</v>
      </c>
      <c r="O27" s="47">
        <f t="shared" si="1"/>
        <v>8.207288182213428</v>
      </c>
      <c r="P27" s="9"/>
    </row>
    <row r="28" spans="1:16" ht="15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383046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383046</v>
      </c>
      <c r="O28" s="47">
        <f t="shared" si="1"/>
        <v>3.3987205309530357</v>
      </c>
      <c r="P28" s="9"/>
    </row>
    <row r="29" spans="1:16" ht="15">
      <c r="A29" s="12"/>
      <c r="B29" s="25">
        <v>334.5</v>
      </c>
      <c r="C29" s="20" t="s">
        <v>33</v>
      </c>
      <c r="D29" s="46">
        <v>0</v>
      </c>
      <c r="E29" s="46">
        <v>17144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17144</v>
      </c>
      <c r="O29" s="47">
        <f t="shared" si="1"/>
        <v>0.1521166251120201</v>
      </c>
      <c r="P29" s="9"/>
    </row>
    <row r="30" spans="1:16" ht="15">
      <c r="A30" s="12"/>
      <c r="B30" s="25">
        <v>335.12</v>
      </c>
      <c r="C30" s="20" t="s">
        <v>119</v>
      </c>
      <c r="D30" s="46">
        <v>4690878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4690878</v>
      </c>
      <c r="O30" s="47">
        <f t="shared" si="1"/>
        <v>41.62158948741382</v>
      </c>
      <c r="P30" s="9"/>
    </row>
    <row r="31" spans="1:16" ht="15">
      <c r="A31" s="12"/>
      <c r="B31" s="25">
        <v>335.14</v>
      </c>
      <c r="C31" s="20" t="s">
        <v>120</v>
      </c>
      <c r="D31" s="46">
        <v>2535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2535</v>
      </c>
      <c r="O31" s="47">
        <f t="shared" si="1"/>
        <v>0.022492746422011836</v>
      </c>
      <c r="P31" s="9"/>
    </row>
    <row r="32" spans="1:16" ht="15">
      <c r="A32" s="12"/>
      <c r="B32" s="25">
        <v>335.15</v>
      </c>
      <c r="C32" s="20" t="s">
        <v>121</v>
      </c>
      <c r="D32" s="46">
        <v>24851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24851</v>
      </c>
      <c r="O32" s="47">
        <f t="shared" si="1"/>
        <v>0.22049989796189987</v>
      </c>
      <c r="P32" s="9"/>
    </row>
    <row r="33" spans="1:16" ht="15">
      <c r="A33" s="12"/>
      <c r="B33" s="25">
        <v>335.18</v>
      </c>
      <c r="C33" s="20" t="s">
        <v>122</v>
      </c>
      <c r="D33" s="46">
        <v>6822769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6822769</v>
      </c>
      <c r="O33" s="47">
        <f t="shared" si="1"/>
        <v>60.53759882168177</v>
      </c>
      <c r="P33" s="9"/>
    </row>
    <row r="34" spans="1:16" ht="15">
      <c r="A34" s="12"/>
      <c r="B34" s="25">
        <v>335.21</v>
      </c>
      <c r="C34" s="20" t="s">
        <v>40</v>
      </c>
      <c r="D34" s="46">
        <v>38449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38449</v>
      </c>
      <c r="O34" s="47">
        <f t="shared" si="1"/>
        <v>0.3411532967179223</v>
      </c>
      <c r="P34" s="9"/>
    </row>
    <row r="35" spans="1:16" ht="15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52288</v>
      </c>
      <c r="K35" s="46">
        <v>0</v>
      </c>
      <c r="L35" s="46">
        <v>0</v>
      </c>
      <c r="M35" s="46">
        <v>0</v>
      </c>
      <c r="N35" s="46">
        <f t="shared" si="6"/>
        <v>52288</v>
      </c>
      <c r="O35" s="47">
        <f t="shared" si="1"/>
        <v>0.4639450591377337</v>
      </c>
      <c r="P35" s="9"/>
    </row>
    <row r="36" spans="1:16" ht="15">
      <c r="A36" s="12"/>
      <c r="B36" s="25">
        <v>337.1</v>
      </c>
      <c r="C36" s="20" t="s">
        <v>123</v>
      </c>
      <c r="D36" s="46">
        <v>566796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566796</v>
      </c>
      <c r="O36" s="47">
        <f t="shared" si="1"/>
        <v>5.029111913613657</v>
      </c>
      <c r="P36" s="9"/>
    </row>
    <row r="37" spans="1:16" ht="15">
      <c r="A37" s="12"/>
      <c r="B37" s="25">
        <v>337.2</v>
      </c>
      <c r="C37" s="20" t="s">
        <v>42</v>
      </c>
      <c r="D37" s="46">
        <v>144283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144283</v>
      </c>
      <c r="O37" s="47">
        <f aca="true" t="shared" si="7" ref="O37:O68">(N37/O$81)</f>
        <v>1.2802054958608022</v>
      </c>
      <c r="P37" s="9"/>
    </row>
    <row r="38" spans="1:16" ht="15">
      <c r="A38" s="12"/>
      <c r="B38" s="25">
        <v>337.5</v>
      </c>
      <c r="C38" s="20" t="s">
        <v>43</v>
      </c>
      <c r="D38" s="46">
        <v>0</v>
      </c>
      <c r="E38" s="46">
        <v>64106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64106</v>
      </c>
      <c r="O38" s="47">
        <f t="shared" si="7"/>
        <v>0.5688047345678464</v>
      </c>
      <c r="P38" s="9"/>
    </row>
    <row r="39" spans="1:16" ht="15.75">
      <c r="A39" s="29" t="s">
        <v>50</v>
      </c>
      <c r="B39" s="30"/>
      <c r="C39" s="31"/>
      <c r="D39" s="32">
        <f aca="true" t="shared" si="8" ref="D39:M39">SUM(D40:D57)</f>
        <v>4179803</v>
      </c>
      <c r="E39" s="32">
        <f t="shared" si="8"/>
        <v>434044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34221158</v>
      </c>
      <c r="J39" s="32">
        <f t="shared" si="8"/>
        <v>21958011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60793016</v>
      </c>
      <c r="O39" s="45">
        <f t="shared" si="7"/>
        <v>539.4090308155063</v>
      </c>
      <c r="P39" s="10"/>
    </row>
    <row r="40" spans="1:16" ht="15">
      <c r="A40" s="12"/>
      <c r="B40" s="25">
        <v>341.2</v>
      </c>
      <c r="C40" s="20" t="s">
        <v>124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21958011</v>
      </c>
      <c r="K40" s="46">
        <v>0</v>
      </c>
      <c r="L40" s="46">
        <v>0</v>
      </c>
      <c r="M40" s="46">
        <v>0</v>
      </c>
      <c r="N40" s="46">
        <f aca="true" t="shared" si="9" ref="N40:N57">SUM(D40:M40)</f>
        <v>21958011</v>
      </c>
      <c r="O40" s="47">
        <f t="shared" si="7"/>
        <v>194.83075871982112</v>
      </c>
      <c r="P40" s="9"/>
    </row>
    <row r="41" spans="1:16" ht="15">
      <c r="A41" s="12"/>
      <c r="B41" s="25">
        <v>341.3</v>
      </c>
      <c r="C41" s="20" t="s">
        <v>125</v>
      </c>
      <c r="D41" s="46">
        <v>590019</v>
      </c>
      <c r="E41" s="46">
        <v>150583</v>
      </c>
      <c r="F41" s="46">
        <v>0</v>
      </c>
      <c r="G41" s="46">
        <v>0</v>
      </c>
      <c r="H41" s="46">
        <v>0</v>
      </c>
      <c r="I41" s="46">
        <v>75877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816479</v>
      </c>
      <c r="O41" s="47">
        <f t="shared" si="7"/>
        <v>7.244518779446865</v>
      </c>
      <c r="P41" s="9"/>
    </row>
    <row r="42" spans="1:16" ht="15">
      <c r="A42" s="12"/>
      <c r="B42" s="25">
        <v>341.9</v>
      </c>
      <c r="C42" s="20" t="s">
        <v>143</v>
      </c>
      <c r="D42" s="46">
        <v>77194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77194</v>
      </c>
      <c r="O42" s="47">
        <f t="shared" si="7"/>
        <v>0.6849329654046477</v>
      </c>
      <c r="P42" s="9"/>
    </row>
    <row r="43" spans="1:16" ht="15">
      <c r="A43" s="12"/>
      <c r="B43" s="25">
        <v>342.1</v>
      </c>
      <c r="C43" s="20" t="s">
        <v>55</v>
      </c>
      <c r="D43" s="46">
        <v>7230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7230</v>
      </c>
      <c r="O43" s="47">
        <f t="shared" si="7"/>
        <v>0.0641509099136669</v>
      </c>
      <c r="P43" s="9"/>
    </row>
    <row r="44" spans="1:16" ht="15">
      <c r="A44" s="12"/>
      <c r="B44" s="25">
        <v>342.5</v>
      </c>
      <c r="C44" s="20" t="s">
        <v>57</v>
      </c>
      <c r="D44" s="46">
        <v>175808</v>
      </c>
      <c r="E44" s="46">
        <v>0</v>
      </c>
      <c r="F44" s="46">
        <v>0</v>
      </c>
      <c r="G44" s="46">
        <v>0</v>
      </c>
      <c r="H44" s="46">
        <v>0</v>
      </c>
      <c r="I44" s="46">
        <v>34008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209816</v>
      </c>
      <c r="O44" s="47">
        <f t="shared" si="7"/>
        <v>1.8616718277241955</v>
      </c>
      <c r="P44" s="9"/>
    </row>
    <row r="45" spans="1:16" ht="15">
      <c r="A45" s="12"/>
      <c r="B45" s="25">
        <v>342.9</v>
      </c>
      <c r="C45" s="20" t="s">
        <v>58</v>
      </c>
      <c r="D45" s="46">
        <v>43810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43810</v>
      </c>
      <c r="O45" s="47">
        <f t="shared" si="7"/>
        <v>0.38872079713938407</v>
      </c>
      <c r="P45" s="9"/>
    </row>
    <row r="46" spans="1:16" ht="15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15828136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15828136</v>
      </c>
      <c r="O46" s="47">
        <f t="shared" si="7"/>
        <v>140.44112401621962</v>
      </c>
      <c r="P46" s="9"/>
    </row>
    <row r="47" spans="1:16" ht="15">
      <c r="A47" s="12"/>
      <c r="B47" s="25">
        <v>343.4</v>
      </c>
      <c r="C47" s="20" t="s">
        <v>60</v>
      </c>
      <c r="D47" s="46">
        <v>410538</v>
      </c>
      <c r="E47" s="46">
        <v>0</v>
      </c>
      <c r="F47" s="46">
        <v>0</v>
      </c>
      <c r="G47" s="46">
        <v>0</v>
      </c>
      <c r="H47" s="46">
        <v>0</v>
      </c>
      <c r="I47" s="46">
        <v>5956331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6366869</v>
      </c>
      <c r="O47" s="47">
        <f t="shared" si="7"/>
        <v>56.49245361702883</v>
      </c>
      <c r="P47" s="9"/>
    </row>
    <row r="48" spans="1:16" ht="15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11982635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11982635</v>
      </c>
      <c r="O48" s="47">
        <f t="shared" si="7"/>
        <v>106.32046174458533</v>
      </c>
      <c r="P48" s="9"/>
    </row>
    <row r="49" spans="1:16" ht="15">
      <c r="A49" s="12"/>
      <c r="B49" s="25">
        <v>343.7</v>
      </c>
      <c r="C49" s="20" t="s">
        <v>63</v>
      </c>
      <c r="D49" s="46">
        <v>0</v>
      </c>
      <c r="E49" s="46">
        <v>9875</v>
      </c>
      <c r="F49" s="46">
        <v>0</v>
      </c>
      <c r="G49" s="46">
        <v>0</v>
      </c>
      <c r="H49" s="46">
        <v>0</v>
      </c>
      <c r="I49" s="46">
        <v>344171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354046</v>
      </c>
      <c r="O49" s="47">
        <f t="shared" si="7"/>
        <v>3.1414070610365297</v>
      </c>
      <c r="P49" s="9"/>
    </row>
    <row r="50" spans="1:16" ht="15">
      <c r="A50" s="12"/>
      <c r="B50" s="25">
        <v>343.9</v>
      </c>
      <c r="C50" s="20" t="s">
        <v>64</v>
      </c>
      <c r="D50" s="46">
        <v>0</v>
      </c>
      <c r="E50" s="46">
        <v>641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641</v>
      </c>
      <c r="O50" s="47">
        <f t="shared" si="7"/>
        <v>0.005687514972982086</v>
      </c>
      <c r="P50" s="9"/>
    </row>
    <row r="51" spans="1:16" ht="15">
      <c r="A51" s="12"/>
      <c r="B51" s="25">
        <v>344.9</v>
      </c>
      <c r="C51" s="20" t="s">
        <v>126</v>
      </c>
      <c r="D51" s="46">
        <v>312915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312915</v>
      </c>
      <c r="O51" s="47">
        <f t="shared" si="7"/>
        <v>2.776456704790467</v>
      </c>
      <c r="P51" s="9"/>
    </row>
    <row r="52" spans="1:16" ht="15">
      <c r="A52" s="12"/>
      <c r="B52" s="25">
        <v>345.9</v>
      </c>
      <c r="C52" s="20" t="s">
        <v>66</v>
      </c>
      <c r="D52" s="46">
        <v>0</v>
      </c>
      <c r="E52" s="46">
        <v>272945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272945</v>
      </c>
      <c r="O52" s="47">
        <f t="shared" si="7"/>
        <v>2.4218077602193375</v>
      </c>
      <c r="P52" s="9"/>
    </row>
    <row r="53" spans="1:16" ht="15">
      <c r="A53" s="12"/>
      <c r="B53" s="25">
        <v>347.2</v>
      </c>
      <c r="C53" s="20" t="s">
        <v>67</v>
      </c>
      <c r="D53" s="46">
        <v>521556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521556</v>
      </c>
      <c r="O53" s="47">
        <f t="shared" si="7"/>
        <v>4.627702900543907</v>
      </c>
      <c r="P53" s="9"/>
    </row>
    <row r="54" spans="1:16" ht="15">
      <c r="A54" s="12"/>
      <c r="B54" s="25">
        <v>347.4</v>
      </c>
      <c r="C54" s="20" t="s">
        <v>68</v>
      </c>
      <c r="D54" s="46">
        <v>36623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36623</v>
      </c>
      <c r="O54" s="47">
        <f t="shared" si="7"/>
        <v>0.3249514209914554</v>
      </c>
      <c r="P54" s="9"/>
    </row>
    <row r="55" spans="1:16" ht="15">
      <c r="A55" s="12"/>
      <c r="B55" s="25">
        <v>347.5</v>
      </c>
      <c r="C55" s="20" t="s">
        <v>69</v>
      </c>
      <c r="D55" s="46">
        <v>117911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117911</v>
      </c>
      <c r="O55" s="47">
        <f t="shared" si="7"/>
        <v>1.0462099500456954</v>
      </c>
      <c r="P55" s="9"/>
    </row>
    <row r="56" spans="1:16" ht="15">
      <c r="A56" s="12"/>
      <c r="B56" s="25">
        <v>347.9</v>
      </c>
      <c r="C56" s="20" t="s">
        <v>70</v>
      </c>
      <c r="D56" s="46">
        <v>6220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6220</v>
      </c>
      <c r="O56" s="47">
        <f t="shared" si="7"/>
        <v>0.05518930285795409</v>
      </c>
      <c r="P56" s="9"/>
    </row>
    <row r="57" spans="1:16" ht="15">
      <c r="A57" s="12"/>
      <c r="B57" s="25">
        <v>349</v>
      </c>
      <c r="C57" s="20" t="s">
        <v>1</v>
      </c>
      <c r="D57" s="46">
        <v>1879979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1879979</v>
      </c>
      <c r="O57" s="47">
        <f t="shared" si="7"/>
        <v>16.680824822764258</v>
      </c>
      <c r="P57" s="9"/>
    </row>
    <row r="58" spans="1:16" ht="15.75">
      <c r="A58" s="29" t="s">
        <v>51</v>
      </c>
      <c r="B58" s="30"/>
      <c r="C58" s="31"/>
      <c r="D58" s="32">
        <f aca="true" t="shared" si="10" ref="D58:M58">SUM(D59:D61)</f>
        <v>522690</v>
      </c>
      <c r="E58" s="32">
        <f t="shared" si="10"/>
        <v>81460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63">SUM(D58:M58)</f>
        <v>604150</v>
      </c>
      <c r="O58" s="45">
        <f t="shared" si="7"/>
        <v>5.3605494086226635</v>
      </c>
      <c r="P58" s="10"/>
    </row>
    <row r="59" spans="1:16" ht="15">
      <c r="A59" s="13"/>
      <c r="B59" s="39">
        <v>351.1</v>
      </c>
      <c r="C59" s="21" t="s">
        <v>73</v>
      </c>
      <c r="D59" s="46">
        <v>243945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243945</v>
      </c>
      <c r="O59" s="47">
        <f t="shared" si="7"/>
        <v>2.1644942903028315</v>
      </c>
      <c r="P59" s="9"/>
    </row>
    <row r="60" spans="1:16" ht="15">
      <c r="A60" s="13"/>
      <c r="B60" s="39">
        <v>354</v>
      </c>
      <c r="C60" s="21" t="s">
        <v>74</v>
      </c>
      <c r="D60" s="46">
        <v>278745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278745</v>
      </c>
      <c r="O60" s="47">
        <f t="shared" si="7"/>
        <v>2.473270454202639</v>
      </c>
      <c r="P60" s="9"/>
    </row>
    <row r="61" spans="1:16" ht="15">
      <c r="A61" s="13"/>
      <c r="B61" s="39">
        <v>359</v>
      </c>
      <c r="C61" s="21" t="s">
        <v>75</v>
      </c>
      <c r="D61" s="46">
        <v>0</v>
      </c>
      <c r="E61" s="46">
        <v>81460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81460</v>
      </c>
      <c r="O61" s="47">
        <f t="shared" si="7"/>
        <v>0.722784664117193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SUM(D63:D71)</f>
        <v>806332</v>
      </c>
      <c r="E62" s="32">
        <f t="shared" si="12"/>
        <v>134725</v>
      </c>
      <c r="F62" s="32">
        <f t="shared" si="12"/>
        <v>188175</v>
      </c>
      <c r="G62" s="32">
        <f t="shared" si="12"/>
        <v>168557</v>
      </c>
      <c r="H62" s="32">
        <f t="shared" si="12"/>
        <v>0</v>
      </c>
      <c r="I62" s="32">
        <f t="shared" si="12"/>
        <v>965306</v>
      </c>
      <c r="J62" s="32">
        <f t="shared" si="12"/>
        <v>104322</v>
      </c>
      <c r="K62" s="32">
        <f t="shared" si="12"/>
        <v>24198524</v>
      </c>
      <c r="L62" s="32">
        <f t="shared" si="12"/>
        <v>0</v>
      </c>
      <c r="M62" s="32">
        <f t="shared" si="12"/>
        <v>0</v>
      </c>
      <c r="N62" s="32">
        <f t="shared" si="11"/>
        <v>26565941</v>
      </c>
      <c r="O62" s="45">
        <f t="shared" si="7"/>
        <v>235.71636070024755</v>
      </c>
      <c r="P62" s="10"/>
    </row>
    <row r="63" spans="1:16" ht="15">
      <c r="A63" s="12"/>
      <c r="B63" s="25">
        <v>361.1</v>
      </c>
      <c r="C63" s="20" t="s">
        <v>76</v>
      </c>
      <c r="D63" s="46">
        <v>321563</v>
      </c>
      <c r="E63" s="46">
        <v>19750</v>
      </c>
      <c r="F63" s="46">
        <v>59235</v>
      </c>
      <c r="G63" s="46">
        <v>61051</v>
      </c>
      <c r="H63" s="46">
        <v>0</v>
      </c>
      <c r="I63" s="46">
        <v>547491</v>
      </c>
      <c r="J63" s="46">
        <v>78571</v>
      </c>
      <c r="K63" s="46">
        <v>5656561</v>
      </c>
      <c r="L63" s="46">
        <v>0</v>
      </c>
      <c r="M63" s="46">
        <v>0</v>
      </c>
      <c r="N63" s="46">
        <f t="shared" si="11"/>
        <v>6744222</v>
      </c>
      <c r="O63" s="47">
        <f t="shared" si="7"/>
        <v>59.84066085197377</v>
      </c>
      <c r="P63" s="9"/>
    </row>
    <row r="64" spans="1:16" ht="15">
      <c r="A64" s="12"/>
      <c r="B64" s="25">
        <v>361.2</v>
      </c>
      <c r="C64" s="20" t="s">
        <v>77</v>
      </c>
      <c r="D64" s="46">
        <v>0</v>
      </c>
      <c r="E64" s="46">
        <v>57805</v>
      </c>
      <c r="F64" s="46">
        <v>0</v>
      </c>
      <c r="G64" s="46">
        <v>85368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3" ref="N64:N71">SUM(D64:M64)</f>
        <v>143173</v>
      </c>
      <c r="O64" s="47">
        <f t="shared" si="7"/>
        <v>1.2703566009777911</v>
      </c>
      <c r="P64" s="9"/>
    </row>
    <row r="65" spans="1:16" ht="15">
      <c r="A65" s="12"/>
      <c r="B65" s="25">
        <v>361.3</v>
      </c>
      <c r="C65" s="20" t="s">
        <v>78</v>
      </c>
      <c r="D65" s="46">
        <v>-23712</v>
      </c>
      <c r="E65" s="46">
        <v>-3972</v>
      </c>
      <c r="F65" s="46">
        <v>-1950</v>
      </c>
      <c r="G65" s="46">
        <v>22138</v>
      </c>
      <c r="H65" s="46">
        <v>0</v>
      </c>
      <c r="I65" s="46">
        <v>-92906</v>
      </c>
      <c r="J65" s="46">
        <v>0</v>
      </c>
      <c r="K65" s="46">
        <v>11896633</v>
      </c>
      <c r="L65" s="46">
        <v>0</v>
      </c>
      <c r="M65" s="46">
        <v>0</v>
      </c>
      <c r="N65" s="46">
        <f t="shared" si="13"/>
        <v>11796231</v>
      </c>
      <c r="O65" s="47">
        <f t="shared" si="7"/>
        <v>104.66652174298821</v>
      </c>
      <c r="P65" s="9"/>
    </row>
    <row r="66" spans="1:16" ht="15">
      <c r="A66" s="12"/>
      <c r="B66" s="25">
        <v>362</v>
      </c>
      <c r="C66" s="20" t="s">
        <v>79</v>
      </c>
      <c r="D66" s="46">
        <v>225849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225849</v>
      </c>
      <c r="O66" s="47">
        <f t="shared" si="7"/>
        <v>2.0039306850749314</v>
      </c>
      <c r="P66" s="9"/>
    </row>
    <row r="67" spans="1:16" ht="15">
      <c r="A67" s="12"/>
      <c r="B67" s="25">
        <v>364</v>
      </c>
      <c r="C67" s="20" t="s">
        <v>128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-27367</v>
      </c>
      <c r="K67" s="46">
        <v>0</v>
      </c>
      <c r="L67" s="46">
        <v>0</v>
      </c>
      <c r="M67" s="46">
        <v>0</v>
      </c>
      <c r="N67" s="46">
        <f t="shared" si="13"/>
        <v>-27367</v>
      </c>
      <c r="O67" s="47">
        <f t="shared" si="7"/>
        <v>-0.24282405969672502</v>
      </c>
      <c r="P67" s="9"/>
    </row>
    <row r="68" spans="1:16" ht="15">
      <c r="A68" s="12"/>
      <c r="B68" s="25">
        <v>365</v>
      </c>
      <c r="C68" s="20" t="s">
        <v>129</v>
      </c>
      <c r="D68" s="46">
        <v>95490</v>
      </c>
      <c r="E68" s="46">
        <v>4313</v>
      </c>
      <c r="F68" s="46">
        <v>0</v>
      </c>
      <c r="G68" s="46">
        <v>0</v>
      </c>
      <c r="H68" s="46">
        <v>0</v>
      </c>
      <c r="I68" s="46">
        <v>31314</v>
      </c>
      <c r="J68" s="46">
        <v>53118</v>
      </c>
      <c r="K68" s="46">
        <v>0</v>
      </c>
      <c r="L68" s="46">
        <v>0</v>
      </c>
      <c r="M68" s="46">
        <v>0</v>
      </c>
      <c r="N68" s="46">
        <f t="shared" si="13"/>
        <v>184235</v>
      </c>
      <c r="O68" s="47">
        <f t="shared" si="7"/>
        <v>1.634694728623018</v>
      </c>
      <c r="P68" s="9"/>
    </row>
    <row r="69" spans="1:16" ht="15">
      <c r="A69" s="12"/>
      <c r="B69" s="25">
        <v>366</v>
      </c>
      <c r="C69" s="20" t="s">
        <v>82</v>
      </c>
      <c r="D69" s="46">
        <v>23251</v>
      </c>
      <c r="E69" s="46">
        <v>56746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79997</v>
      </c>
      <c r="O69" s="47">
        <f aca="true" t="shared" si="14" ref="O69:O79">(N69/O$81)</f>
        <v>0.7098036432038188</v>
      </c>
      <c r="P69" s="9"/>
    </row>
    <row r="70" spans="1:16" ht="15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6640025</v>
      </c>
      <c r="L70" s="46">
        <v>0</v>
      </c>
      <c r="M70" s="46">
        <v>0</v>
      </c>
      <c r="N70" s="46">
        <f t="shared" si="13"/>
        <v>6640025</v>
      </c>
      <c r="O70" s="47">
        <f t="shared" si="14"/>
        <v>58.916133554563764</v>
      </c>
      <c r="P70" s="9"/>
    </row>
    <row r="71" spans="1:16" ht="15">
      <c r="A71" s="12"/>
      <c r="B71" s="25">
        <v>369.9</v>
      </c>
      <c r="C71" s="20" t="s">
        <v>85</v>
      </c>
      <c r="D71" s="46">
        <v>163891</v>
      </c>
      <c r="E71" s="46">
        <v>83</v>
      </c>
      <c r="F71" s="46">
        <v>130890</v>
      </c>
      <c r="G71" s="46">
        <v>0</v>
      </c>
      <c r="H71" s="46">
        <v>0</v>
      </c>
      <c r="I71" s="46">
        <v>479407</v>
      </c>
      <c r="J71" s="46">
        <v>0</v>
      </c>
      <c r="K71" s="46">
        <v>5305</v>
      </c>
      <c r="L71" s="46">
        <v>0</v>
      </c>
      <c r="M71" s="46">
        <v>0</v>
      </c>
      <c r="N71" s="46">
        <f t="shared" si="13"/>
        <v>779576</v>
      </c>
      <c r="O71" s="47">
        <f t="shared" si="14"/>
        <v>6.9170829525389745</v>
      </c>
      <c r="P71" s="9"/>
    </row>
    <row r="72" spans="1:16" ht="15.75">
      <c r="A72" s="29" t="s">
        <v>52</v>
      </c>
      <c r="B72" s="30"/>
      <c r="C72" s="31"/>
      <c r="D72" s="32">
        <f aca="true" t="shared" si="15" ref="D72:M72">SUM(D73:D78)</f>
        <v>7524982</v>
      </c>
      <c r="E72" s="32">
        <f t="shared" si="15"/>
        <v>35075</v>
      </c>
      <c r="F72" s="32">
        <f t="shared" si="15"/>
        <v>7032788</v>
      </c>
      <c r="G72" s="32">
        <f t="shared" si="15"/>
        <v>9545183</v>
      </c>
      <c r="H72" s="32">
        <f t="shared" si="15"/>
        <v>0</v>
      </c>
      <c r="I72" s="32">
        <f t="shared" si="15"/>
        <v>11700987</v>
      </c>
      <c r="J72" s="32">
        <f t="shared" si="15"/>
        <v>1703422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9">SUM(D72:M72)</f>
        <v>37542437</v>
      </c>
      <c r="O72" s="45">
        <f t="shared" si="14"/>
        <v>333.10947357213206</v>
      </c>
      <c r="P72" s="9"/>
    </row>
    <row r="73" spans="1:16" ht="15">
      <c r="A73" s="12"/>
      <c r="B73" s="25">
        <v>381</v>
      </c>
      <c r="C73" s="20" t="s">
        <v>86</v>
      </c>
      <c r="D73" s="46">
        <v>2594766</v>
      </c>
      <c r="E73" s="46">
        <v>35075</v>
      </c>
      <c r="F73" s="46">
        <v>7032788</v>
      </c>
      <c r="G73" s="46">
        <v>567683</v>
      </c>
      <c r="H73" s="46">
        <v>0</v>
      </c>
      <c r="I73" s="46">
        <v>9021106</v>
      </c>
      <c r="J73" s="46">
        <v>1678922</v>
      </c>
      <c r="K73" s="46">
        <v>0</v>
      </c>
      <c r="L73" s="46">
        <v>0</v>
      </c>
      <c r="M73" s="46">
        <v>0</v>
      </c>
      <c r="N73" s="46">
        <f t="shared" si="16"/>
        <v>20930340</v>
      </c>
      <c r="O73" s="47">
        <f t="shared" si="14"/>
        <v>185.71235903214645</v>
      </c>
      <c r="P73" s="9"/>
    </row>
    <row r="74" spans="1:16" ht="15">
      <c r="A74" s="12"/>
      <c r="B74" s="25">
        <v>383</v>
      </c>
      <c r="C74" s="20" t="s">
        <v>87</v>
      </c>
      <c r="D74" s="46">
        <v>4363350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4363350</v>
      </c>
      <c r="O74" s="47">
        <f t="shared" si="14"/>
        <v>38.71547341242025</v>
      </c>
      <c r="P74" s="9"/>
    </row>
    <row r="75" spans="1:16" ht="15">
      <c r="A75" s="12"/>
      <c r="B75" s="25">
        <v>384</v>
      </c>
      <c r="C75" s="20" t="s">
        <v>111</v>
      </c>
      <c r="D75" s="46">
        <v>0</v>
      </c>
      <c r="E75" s="46">
        <v>0</v>
      </c>
      <c r="F75" s="46">
        <v>0</v>
      </c>
      <c r="G75" s="46">
        <v>8977500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8977500</v>
      </c>
      <c r="O75" s="47">
        <f t="shared" si="14"/>
        <v>79.65626469570464</v>
      </c>
      <c r="P75" s="9"/>
    </row>
    <row r="76" spans="1:16" ht="15">
      <c r="A76" s="12"/>
      <c r="B76" s="25">
        <v>388.1</v>
      </c>
      <c r="C76" s="20" t="s">
        <v>150</v>
      </c>
      <c r="D76" s="46">
        <v>566866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566866</v>
      </c>
      <c r="O76" s="47">
        <f t="shared" si="14"/>
        <v>5.029733015092766</v>
      </c>
      <c r="P76" s="9"/>
    </row>
    <row r="77" spans="1:16" ht="15">
      <c r="A77" s="12"/>
      <c r="B77" s="25">
        <v>389.4</v>
      </c>
      <c r="C77" s="20" t="s">
        <v>156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68</v>
      </c>
      <c r="J77" s="46">
        <v>24500</v>
      </c>
      <c r="K77" s="46">
        <v>0</v>
      </c>
      <c r="L77" s="46">
        <v>0</v>
      </c>
      <c r="M77" s="46">
        <v>0</v>
      </c>
      <c r="N77" s="46">
        <f t="shared" si="16"/>
        <v>24568</v>
      </c>
      <c r="O77" s="47">
        <f t="shared" si="14"/>
        <v>0.21798887341064568</v>
      </c>
      <c r="P77" s="9"/>
    </row>
    <row r="78" spans="1:16" ht="15.75" thickBot="1">
      <c r="A78" s="12"/>
      <c r="B78" s="25">
        <v>389.8</v>
      </c>
      <c r="C78" s="20" t="s">
        <v>132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2679813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2679813</v>
      </c>
      <c r="O78" s="47">
        <f t="shared" si="14"/>
        <v>23.77765454335732</v>
      </c>
      <c r="P78" s="9"/>
    </row>
    <row r="79" spans="1:119" ht="16.5" thickBot="1">
      <c r="A79" s="14" t="s">
        <v>71</v>
      </c>
      <c r="B79" s="23"/>
      <c r="C79" s="22"/>
      <c r="D79" s="15">
        <f aca="true" t="shared" si="17" ref="D79:M79">SUM(D5,D13,D23,D39,D58,D62,D72)</f>
        <v>77484502</v>
      </c>
      <c r="E79" s="15">
        <f t="shared" si="17"/>
        <v>6898423</v>
      </c>
      <c r="F79" s="15">
        <f t="shared" si="17"/>
        <v>7220963</v>
      </c>
      <c r="G79" s="15">
        <f t="shared" si="17"/>
        <v>10096786</v>
      </c>
      <c r="H79" s="15">
        <f t="shared" si="17"/>
        <v>0</v>
      </c>
      <c r="I79" s="15">
        <f t="shared" si="17"/>
        <v>62682798</v>
      </c>
      <c r="J79" s="15">
        <f t="shared" si="17"/>
        <v>23818043</v>
      </c>
      <c r="K79" s="15">
        <f t="shared" si="17"/>
        <v>24198524</v>
      </c>
      <c r="L79" s="15">
        <f t="shared" si="17"/>
        <v>0</v>
      </c>
      <c r="M79" s="15">
        <f t="shared" si="17"/>
        <v>0</v>
      </c>
      <c r="N79" s="15">
        <f t="shared" si="16"/>
        <v>212400039</v>
      </c>
      <c r="O79" s="38">
        <f t="shared" si="14"/>
        <v>1884.599691223836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157</v>
      </c>
      <c r="M81" s="48"/>
      <c r="N81" s="48"/>
      <c r="O81" s="43">
        <v>112703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41995100</v>
      </c>
      <c r="E5" s="27">
        <f t="shared" si="0"/>
        <v>794446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42789546</v>
      </c>
      <c r="O5" s="33">
        <f aca="true" t="shared" si="1" ref="O5:O36">(N5/O$80)</f>
        <v>386.8051490196433</v>
      </c>
      <c r="P5" s="6"/>
    </row>
    <row r="6" spans="1:16" ht="15">
      <c r="A6" s="12"/>
      <c r="B6" s="25">
        <v>311</v>
      </c>
      <c r="C6" s="20" t="s">
        <v>3</v>
      </c>
      <c r="D6" s="46">
        <v>26256111</v>
      </c>
      <c r="E6" s="46">
        <v>794446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27050557</v>
      </c>
      <c r="O6" s="47">
        <f t="shared" si="1"/>
        <v>244.52922990698136</v>
      </c>
      <c r="P6" s="9"/>
    </row>
    <row r="7" spans="1:16" ht="15">
      <c r="A7" s="12"/>
      <c r="B7" s="25">
        <v>312.41</v>
      </c>
      <c r="C7" s="20" t="s">
        <v>11</v>
      </c>
      <c r="D7" s="46">
        <v>4089629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4089629</v>
      </c>
      <c r="O7" s="47">
        <f t="shared" si="1"/>
        <v>36.96906610740985</v>
      </c>
      <c r="P7" s="9"/>
    </row>
    <row r="8" spans="1:16" ht="15">
      <c r="A8" s="12"/>
      <c r="B8" s="25">
        <v>314.1</v>
      </c>
      <c r="C8" s="20" t="s">
        <v>12</v>
      </c>
      <c r="D8" s="46">
        <v>7050646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7050646</v>
      </c>
      <c r="O8" s="47">
        <f t="shared" si="1"/>
        <v>63.73580539309185</v>
      </c>
      <c r="P8" s="9"/>
    </row>
    <row r="9" spans="1:16" ht="15">
      <c r="A9" s="12"/>
      <c r="B9" s="25">
        <v>314.3</v>
      </c>
      <c r="C9" s="20" t="s">
        <v>13</v>
      </c>
      <c r="D9" s="46">
        <v>1367141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1367141</v>
      </c>
      <c r="O9" s="47">
        <f t="shared" si="1"/>
        <v>12.35856015475986</v>
      </c>
      <c r="P9" s="9"/>
    </row>
    <row r="10" spans="1:16" ht="15">
      <c r="A10" s="12"/>
      <c r="B10" s="25">
        <v>314.4</v>
      </c>
      <c r="C10" s="20" t="s">
        <v>14</v>
      </c>
      <c r="D10" s="46">
        <v>112092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112092</v>
      </c>
      <c r="O10" s="47">
        <f t="shared" si="1"/>
        <v>1.013279336123591</v>
      </c>
      <c r="P10" s="9"/>
    </row>
    <row r="11" spans="1:16" ht="15">
      <c r="A11" s="12"/>
      <c r="B11" s="25">
        <v>315</v>
      </c>
      <c r="C11" s="20" t="s">
        <v>116</v>
      </c>
      <c r="D11" s="46">
        <v>2569293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2569293</v>
      </c>
      <c r="O11" s="47">
        <f t="shared" si="1"/>
        <v>23.225667356697976</v>
      </c>
      <c r="P11" s="9"/>
    </row>
    <row r="12" spans="1:16" ht="15">
      <c r="A12" s="12"/>
      <c r="B12" s="25">
        <v>316</v>
      </c>
      <c r="C12" s="20" t="s">
        <v>117</v>
      </c>
      <c r="D12" s="46">
        <v>550188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550188</v>
      </c>
      <c r="O12" s="47">
        <f t="shared" si="1"/>
        <v>4.973540764578795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5449708</v>
      </c>
      <c r="E13" s="32">
        <f t="shared" si="3"/>
        <v>2963444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2485688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10898840</v>
      </c>
      <c r="O13" s="45">
        <f t="shared" si="1"/>
        <v>98.52236876598899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2072441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2072441</v>
      </c>
      <c r="O14" s="47">
        <f t="shared" si="1"/>
        <v>18.734268642144944</v>
      </c>
      <c r="P14" s="9"/>
    </row>
    <row r="15" spans="1:16" ht="15">
      <c r="A15" s="12"/>
      <c r="B15" s="25">
        <v>323.1</v>
      </c>
      <c r="C15" s="20" t="s">
        <v>18</v>
      </c>
      <c r="D15" s="46">
        <v>5156938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5156938</v>
      </c>
      <c r="O15" s="47">
        <f t="shared" si="1"/>
        <v>46.617231497970586</v>
      </c>
      <c r="P15" s="9"/>
    </row>
    <row r="16" spans="1:16" ht="15">
      <c r="A16" s="12"/>
      <c r="B16" s="25">
        <v>323.4</v>
      </c>
      <c r="C16" s="20" t="s">
        <v>19</v>
      </c>
      <c r="D16" s="46">
        <v>35656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35656</v>
      </c>
      <c r="O16" s="47">
        <f t="shared" si="1"/>
        <v>0.3223199515471466</v>
      </c>
      <c r="P16" s="9"/>
    </row>
    <row r="17" spans="1:16" ht="15">
      <c r="A17" s="12"/>
      <c r="B17" s="25">
        <v>323.7</v>
      </c>
      <c r="C17" s="20" t="s">
        <v>20</v>
      </c>
      <c r="D17" s="46">
        <v>248036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248036</v>
      </c>
      <c r="O17" s="47">
        <f t="shared" si="1"/>
        <v>2.2421738698100757</v>
      </c>
      <c r="P17" s="9"/>
    </row>
    <row r="18" spans="1:16" ht="15">
      <c r="A18" s="12"/>
      <c r="B18" s="25">
        <v>324.12</v>
      </c>
      <c r="C18" s="20" t="s">
        <v>105</v>
      </c>
      <c r="D18" s="46">
        <v>0</v>
      </c>
      <c r="E18" s="46">
        <v>219583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219583</v>
      </c>
      <c r="O18" s="47">
        <f t="shared" si="1"/>
        <v>1.9849669598546413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2312489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2312489</v>
      </c>
      <c r="O19" s="47">
        <f t="shared" si="1"/>
        <v>20.904233296873162</v>
      </c>
      <c r="P19" s="9"/>
    </row>
    <row r="20" spans="1:16" ht="15">
      <c r="A20" s="12"/>
      <c r="B20" s="25">
        <v>324.62</v>
      </c>
      <c r="C20" s="20" t="s">
        <v>107</v>
      </c>
      <c r="D20" s="46">
        <v>0</v>
      </c>
      <c r="E20" s="46">
        <v>431372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431372</v>
      </c>
      <c r="O20" s="47">
        <f t="shared" si="1"/>
        <v>3.899478408649196</v>
      </c>
      <c r="P20" s="9"/>
    </row>
    <row r="21" spans="1:16" ht="15">
      <c r="A21" s="12"/>
      <c r="B21" s="25">
        <v>325.1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223899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223899</v>
      </c>
      <c r="O21" s="47">
        <f t="shared" si="1"/>
        <v>2.0239823544832447</v>
      </c>
      <c r="P21" s="9"/>
    </row>
    <row r="22" spans="1:16" ht="15">
      <c r="A22" s="12"/>
      <c r="B22" s="25">
        <v>329</v>
      </c>
      <c r="C22" s="20" t="s">
        <v>108</v>
      </c>
      <c r="D22" s="46">
        <v>9078</v>
      </c>
      <c r="E22" s="46">
        <v>0</v>
      </c>
      <c r="F22" s="46">
        <v>0</v>
      </c>
      <c r="G22" s="46">
        <v>0</v>
      </c>
      <c r="H22" s="46">
        <v>0</v>
      </c>
      <c r="I22" s="46">
        <v>189348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198426</v>
      </c>
      <c r="O22" s="47">
        <f t="shared" si="1"/>
        <v>1.7937137846559938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SUM(D24:D39)</f>
        <v>12033444</v>
      </c>
      <c r="E23" s="32">
        <f t="shared" si="5"/>
        <v>1596381</v>
      </c>
      <c r="F23" s="32">
        <f t="shared" si="5"/>
        <v>0</v>
      </c>
      <c r="G23" s="32">
        <f t="shared" si="5"/>
        <v>65059</v>
      </c>
      <c r="H23" s="32">
        <f t="shared" si="5"/>
        <v>0</v>
      </c>
      <c r="I23" s="32">
        <f t="shared" si="5"/>
        <v>264422</v>
      </c>
      <c r="J23" s="32">
        <f t="shared" si="5"/>
        <v>52648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14011954</v>
      </c>
      <c r="O23" s="45">
        <f t="shared" si="1"/>
        <v>126.66402104444826</v>
      </c>
      <c r="P23" s="10"/>
    </row>
    <row r="24" spans="1:16" ht="15">
      <c r="A24" s="12"/>
      <c r="B24" s="25">
        <v>331.2</v>
      </c>
      <c r="C24" s="20" t="s">
        <v>25</v>
      </c>
      <c r="D24" s="46">
        <v>210219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210219</v>
      </c>
      <c r="O24" s="47">
        <f t="shared" si="1"/>
        <v>1.90031910181427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875373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875373</v>
      </c>
      <c r="O25" s="47">
        <f t="shared" si="1"/>
        <v>7.913119333230883</v>
      </c>
      <c r="P25" s="9"/>
    </row>
    <row r="26" spans="1:16" ht="15">
      <c r="A26" s="12"/>
      <c r="B26" s="25">
        <v>334.2</v>
      </c>
      <c r="C26" s="20" t="s">
        <v>30</v>
      </c>
      <c r="D26" s="46">
        <v>20489</v>
      </c>
      <c r="E26" s="46">
        <v>91765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112254</v>
      </c>
      <c r="O26" s="47">
        <f t="shared" si="1"/>
        <v>1.0147437693788814</v>
      </c>
      <c r="P26" s="9"/>
    </row>
    <row r="27" spans="1:16" ht="15">
      <c r="A27" s="12"/>
      <c r="B27" s="25">
        <v>334.36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264422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5">SUM(D27:M27)</f>
        <v>264422</v>
      </c>
      <c r="O27" s="47">
        <f t="shared" si="1"/>
        <v>2.3902985816692732</v>
      </c>
      <c r="P27" s="9"/>
    </row>
    <row r="28" spans="1:16" ht="15">
      <c r="A28" s="12"/>
      <c r="B28" s="25">
        <v>334.5</v>
      </c>
      <c r="C28" s="20" t="s">
        <v>33</v>
      </c>
      <c r="D28" s="46">
        <v>0</v>
      </c>
      <c r="E28" s="46">
        <v>615343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615343</v>
      </c>
      <c r="O28" s="47">
        <f t="shared" si="1"/>
        <v>5.562523164260597</v>
      </c>
      <c r="P28" s="9"/>
    </row>
    <row r="29" spans="1:16" ht="15">
      <c r="A29" s="12"/>
      <c r="B29" s="25">
        <v>334.9</v>
      </c>
      <c r="C29" s="20" t="s">
        <v>35</v>
      </c>
      <c r="D29" s="46">
        <v>0</v>
      </c>
      <c r="E29" s="46">
        <v>0</v>
      </c>
      <c r="F29" s="46">
        <v>0</v>
      </c>
      <c r="G29" s="46">
        <v>19836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19836</v>
      </c>
      <c r="O29" s="47">
        <f t="shared" si="1"/>
        <v>0.17931171637001347</v>
      </c>
      <c r="P29" s="9"/>
    </row>
    <row r="30" spans="1:16" ht="15">
      <c r="A30" s="12"/>
      <c r="B30" s="25">
        <v>335.12</v>
      </c>
      <c r="C30" s="20" t="s">
        <v>119</v>
      </c>
      <c r="D30" s="46">
        <v>4525840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4525840</v>
      </c>
      <c r="O30" s="47">
        <f t="shared" si="1"/>
        <v>40.912287679777265</v>
      </c>
      <c r="P30" s="9"/>
    </row>
    <row r="31" spans="1:16" ht="15">
      <c r="A31" s="12"/>
      <c r="B31" s="25">
        <v>335.14</v>
      </c>
      <c r="C31" s="20" t="s">
        <v>120</v>
      </c>
      <c r="D31" s="46">
        <v>2841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2841</v>
      </c>
      <c r="O31" s="47">
        <f t="shared" si="1"/>
        <v>0.02568182023629806</v>
      </c>
      <c r="P31" s="9"/>
    </row>
    <row r="32" spans="1:16" ht="15">
      <c r="A32" s="12"/>
      <c r="B32" s="25">
        <v>335.15</v>
      </c>
      <c r="C32" s="20" t="s">
        <v>121</v>
      </c>
      <c r="D32" s="46">
        <v>30147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30147</v>
      </c>
      <c r="O32" s="47">
        <f t="shared" si="1"/>
        <v>0.2725201811558175</v>
      </c>
      <c r="P32" s="9"/>
    </row>
    <row r="33" spans="1:16" ht="15">
      <c r="A33" s="12"/>
      <c r="B33" s="25">
        <v>335.18</v>
      </c>
      <c r="C33" s="20" t="s">
        <v>122</v>
      </c>
      <c r="D33" s="46">
        <v>6311425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6311425</v>
      </c>
      <c r="O33" s="47">
        <f t="shared" si="1"/>
        <v>57.05346085352956</v>
      </c>
      <c r="P33" s="9"/>
    </row>
    <row r="34" spans="1:16" ht="15">
      <c r="A34" s="12"/>
      <c r="B34" s="25">
        <v>335.29</v>
      </c>
      <c r="C34" s="20" t="s">
        <v>149</v>
      </c>
      <c r="D34" s="46">
        <v>39768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39768</v>
      </c>
      <c r="O34" s="47">
        <f t="shared" si="1"/>
        <v>0.35949124503945834</v>
      </c>
      <c r="P34" s="9"/>
    </row>
    <row r="35" spans="1:16" ht="15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52648</v>
      </c>
      <c r="K35" s="46">
        <v>0</v>
      </c>
      <c r="L35" s="46">
        <v>0</v>
      </c>
      <c r="M35" s="46">
        <v>0</v>
      </c>
      <c r="N35" s="46">
        <f t="shared" si="6"/>
        <v>52648</v>
      </c>
      <c r="O35" s="47">
        <f t="shared" si="1"/>
        <v>0.4759227285465048</v>
      </c>
      <c r="P35" s="9"/>
    </row>
    <row r="36" spans="1:16" ht="15">
      <c r="A36" s="12"/>
      <c r="B36" s="25">
        <v>337.1</v>
      </c>
      <c r="C36" s="20" t="s">
        <v>123</v>
      </c>
      <c r="D36" s="46">
        <v>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750</v>
      </c>
      <c r="O36" s="47">
        <f t="shared" si="1"/>
        <v>0.006779783589307829</v>
      </c>
      <c r="P36" s="9"/>
    </row>
    <row r="37" spans="1:16" ht="15">
      <c r="A37" s="12"/>
      <c r="B37" s="25">
        <v>337.5</v>
      </c>
      <c r="C37" s="20" t="s">
        <v>43</v>
      </c>
      <c r="D37" s="46">
        <v>0</v>
      </c>
      <c r="E37" s="46">
        <v>13900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13900</v>
      </c>
      <c r="O37" s="47">
        <f aca="true" t="shared" si="7" ref="O37:O68">(N37/O$80)</f>
        <v>0.1256519891885051</v>
      </c>
      <c r="P37" s="9"/>
    </row>
    <row r="38" spans="1:16" ht="15">
      <c r="A38" s="12"/>
      <c r="B38" s="25">
        <v>337.7</v>
      </c>
      <c r="C38" s="20" t="s">
        <v>44</v>
      </c>
      <c r="D38" s="46">
        <v>753353</v>
      </c>
      <c r="E38" s="46">
        <v>0</v>
      </c>
      <c r="F38" s="46">
        <v>0</v>
      </c>
      <c r="G38" s="46">
        <v>45223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798576</v>
      </c>
      <c r="O38" s="47">
        <f t="shared" si="7"/>
        <v>7.218896612820119</v>
      </c>
      <c r="P38" s="9"/>
    </row>
    <row r="39" spans="1:16" ht="15">
      <c r="A39" s="12"/>
      <c r="B39" s="25">
        <v>338</v>
      </c>
      <c r="C39" s="20" t="s">
        <v>45</v>
      </c>
      <c r="D39" s="46">
        <v>138612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138612</v>
      </c>
      <c r="O39" s="47">
        <f t="shared" si="7"/>
        <v>1.2530124838415158</v>
      </c>
      <c r="P39" s="9"/>
    </row>
    <row r="40" spans="1:16" ht="15.75">
      <c r="A40" s="29" t="s">
        <v>50</v>
      </c>
      <c r="B40" s="30"/>
      <c r="C40" s="31"/>
      <c r="D40" s="32">
        <f aca="true" t="shared" si="8" ref="D40:M40">SUM(D41:D59)</f>
        <v>3446247</v>
      </c>
      <c r="E40" s="32">
        <f t="shared" si="8"/>
        <v>451713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36906570</v>
      </c>
      <c r="J40" s="32">
        <f t="shared" si="8"/>
        <v>20017344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60821874</v>
      </c>
      <c r="O40" s="45">
        <f t="shared" si="7"/>
        <v>549.8121909548647</v>
      </c>
      <c r="P40" s="10"/>
    </row>
    <row r="41" spans="1:16" ht="15">
      <c r="A41" s="12"/>
      <c r="B41" s="25">
        <v>341.2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20017344</v>
      </c>
      <c r="K41" s="46">
        <v>0</v>
      </c>
      <c r="L41" s="46">
        <v>0</v>
      </c>
      <c r="M41" s="46">
        <v>0</v>
      </c>
      <c r="N41" s="46">
        <f aca="true" t="shared" si="9" ref="N41:N59">SUM(D41:M41)</f>
        <v>20017344</v>
      </c>
      <c r="O41" s="47">
        <f t="shared" si="7"/>
        <v>180.9510138036394</v>
      </c>
      <c r="P41" s="9"/>
    </row>
    <row r="42" spans="1:16" ht="15">
      <c r="A42" s="12"/>
      <c r="B42" s="25">
        <v>341.3</v>
      </c>
      <c r="C42" s="20" t="s">
        <v>125</v>
      </c>
      <c r="D42" s="46">
        <v>369891</v>
      </c>
      <c r="E42" s="46">
        <v>136016</v>
      </c>
      <c r="F42" s="46">
        <v>0</v>
      </c>
      <c r="G42" s="46">
        <v>0</v>
      </c>
      <c r="H42" s="46">
        <v>0</v>
      </c>
      <c r="I42" s="46">
        <v>55915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561822</v>
      </c>
      <c r="O42" s="47">
        <f t="shared" si="7"/>
        <v>5.0787087676161375</v>
      </c>
      <c r="P42" s="9"/>
    </row>
    <row r="43" spans="1:16" ht="15">
      <c r="A43" s="12"/>
      <c r="B43" s="25">
        <v>341.9</v>
      </c>
      <c r="C43" s="20" t="s">
        <v>143</v>
      </c>
      <c r="D43" s="46">
        <v>103048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103048</v>
      </c>
      <c r="O43" s="47">
        <f t="shared" si="7"/>
        <v>0.9315241857479909</v>
      </c>
      <c r="P43" s="9"/>
    </row>
    <row r="44" spans="1:16" ht="15">
      <c r="A44" s="12"/>
      <c r="B44" s="25">
        <v>342.1</v>
      </c>
      <c r="C44" s="20" t="s">
        <v>55</v>
      </c>
      <c r="D44" s="46">
        <v>2780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2780</v>
      </c>
      <c r="O44" s="47">
        <f t="shared" si="7"/>
        <v>0.025130397837701022</v>
      </c>
      <c r="P44" s="9"/>
    </row>
    <row r="45" spans="1:16" ht="15">
      <c r="A45" s="12"/>
      <c r="B45" s="25">
        <v>342.5</v>
      </c>
      <c r="C45" s="20" t="s">
        <v>57</v>
      </c>
      <c r="D45" s="46">
        <v>170488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170488</v>
      </c>
      <c r="O45" s="47">
        <f t="shared" si="7"/>
        <v>1.541162326098551</v>
      </c>
      <c r="P45" s="9"/>
    </row>
    <row r="46" spans="1:16" ht="15">
      <c r="A46" s="12"/>
      <c r="B46" s="25">
        <v>342.9</v>
      </c>
      <c r="C46" s="20" t="s">
        <v>58</v>
      </c>
      <c r="D46" s="46">
        <v>41430</v>
      </c>
      <c r="E46" s="46">
        <v>1050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42480</v>
      </c>
      <c r="O46" s="47">
        <f t="shared" si="7"/>
        <v>0.38400694249839545</v>
      </c>
      <c r="P46" s="9"/>
    </row>
    <row r="47" spans="1:16" ht="15">
      <c r="A47" s="12"/>
      <c r="B47" s="25">
        <v>343.3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15020862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15020862</v>
      </c>
      <c r="O47" s="47">
        <f t="shared" si="7"/>
        <v>135.78425824647678</v>
      </c>
      <c r="P47" s="9"/>
    </row>
    <row r="48" spans="1:16" ht="15">
      <c r="A48" s="12"/>
      <c r="B48" s="25">
        <v>343.4</v>
      </c>
      <c r="C48" s="20" t="s">
        <v>60</v>
      </c>
      <c r="D48" s="46">
        <v>299110</v>
      </c>
      <c r="E48" s="46">
        <v>0</v>
      </c>
      <c r="F48" s="46">
        <v>0</v>
      </c>
      <c r="G48" s="46">
        <v>0</v>
      </c>
      <c r="H48" s="46">
        <v>0</v>
      </c>
      <c r="I48" s="46">
        <v>5702699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6001809</v>
      </c>
      <c r="O48" s="47">
        <f t="shared" si="7"/>
        <v>54.254621552480046</v>
      </c>
      <c r="P48" s="9"/>
    </row>
    <row r="49" spans="1:16" ht="15">
      <c r="A49" s="12"/>
      <c r="B49" s="25">
        <v>343.5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11305489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11305489</v>
      </c>
      <c r="O49" s="47">
        <f t="shared" si="7"/>
        <v>102.19835838840024</v>
      </c>
      <c r="P49" s="9"/>
    </row>
    <row r="50" spans="1:16" ht="15">
      <c r="A50" s="12"/>
      <c r="B50" s="25">
        <v>343.6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1316158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1316158</v>
      </c>
      <c r="O50" s="47">
        <f t="shared" si="7"/>
        <v>11.89768854578162</v>
      </c>
      <c r="P50" s="9"/>
    </row>
    <row r="51" spans="1:16" ht="15">
      <c r="A51" s="12"/>
      <c r="B51" s="25">
        <v>343.7</v>
      </c>
      <c r="C51" s="20" t="s">
        <v>63</v>
      </c>
      <c r="D51" s="46">
        <v>0</v>
      </c>
      <c r="E51" s="46">
        <v>8390</v>
      </c>
      <c r="F51" s="46">
        <v>0</v>
      </c>
      <c r="G51" s="46">
        <v>0</v>
      </c>
      <c r="H51" s="46">
        <v>0</v>
      </c>
      <c r="I51" s="46">
        <v>3505447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3513837</v>
      </c>
      <c r="O51" s="47">
        <f t="shared" si="7"/>
        <v>31.76407257080354</v>
      </c>
      <c r="P51" s="9"/>
    </row>
    <row r="52" spans="1:16" ht="15">
      <c r="A52" s="12"/>
      <c r="B52" s="25">
        <v>343.9</v>
      </c>
      <c r="C52" s="20" t="s">
        <v>64</v>
      </c>
      <c r="D52" s="46">
        <v>0</v>
      </c>
      <c r="E52" s="46">
        <v>6500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6500</v>
      </c>
      <c r="O52" s="47">
        <f t="shared" si="7"/>
        <v>0.05875812444066785</v>
      </c>
      <c r="P52" s="9"/>
    </row>
    <row r="53" spans="1:16" ht="15">
      <c r="A53" s="12"/>
      <c r="B53" s="25">
        <v>344.9</v>
      </c>
      <c r="C53" s="20" t="s">
        <v>126</v>
      </c>
      <c r="D53" s="46">
        <v>199375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199375</v>
      </c>
      <c r="O53" s="47">
        <f t="shared" si="7"/>
        <v>1.8022924708243313</v>
      </c>
      <c r="P53" s="9"/>
    </row>
    <row r="54" spans="1:16" ht="15">
      <c r="A54" s="12"/>
      <c r="B54" s="25">
        <v>345.9</v>
      </c>
      <c r="C54" s="20" t="s">
        <v>66</v>
      </c>
      <c r="D54" s="46">
        <v>0</v>
      </c>
      <c r="E54" s="46">
        <v>299757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299757</v>
      </c>
      <c r="O54" s="47">
        <f t="shared" si="7"/>
        <v>2.709716785840196</v>
      </c>
      <c r="P54" s="9"/>
    </row>
    <row r="55" spans="1:16" ht="15">
      <c r="A55" s="12"/>
      <c r="B55" s="25">
        <v>347.2</v>
      </c>
      <c r="C55" s="20" t="s">
        <v>67</v>
      </c>
      <c r="D55" s="46">
        <v>429395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429395</v>
      </c>
      <c r="O55" s="47">
        <f t="shared" si="7"/>
        <v>3.8816068991077803</v>
      </c>
      <c r="P55" s="9"/>
    </row>
    <row r="56" spans="1:16" ht="15">
      <c r="A56" s="12"/>
      <c r="B56" s="25">
        <v>347.4</v>
      </c>
      <c r="C56" s="20" t="s">
        <v>68</v>
      </c>
      <c r="D56" s="46">
        <v>34111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34111</v>
      </c>
      <c r="O56" s="47">
        <f t="shared" si="7"/>
        <v>0.30835359735317247</v>
      </c>
      <c r="P56" s="9"/>
    </row>
    <row r="57" spans="1:16" ht="15">
      <c r="A57" s="12"/>
      <c r="B57" s="25">
        <v>347.5</v>
      </c>
      <c r="C57" s="20" t="s">
        <v>69</v>
      </c>
      <c r="D57" s="46">
        <v>121080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121080</v>
      </c>
      <c r="O57" s="47">
        <f t="shared" si="7"/>
        <v>1.0945282626578559</v>
      </c>
      <c r="P57" s="9"/>
    </row>
    <row r="58" spans="1:16" ht="15">
      <c r="A58" s="12"/>
      <c r="B58" s="25">
        <v>347.9</v>
      </c>
      <c r="C58" s="20" t="s">
        <v>70</v>
      </c>
      <c r="D58" s="46">
        <v>7487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7487</v>
      </c>
      <c r="O58" s="47">
        <f t="shared" si="7"/>
        <v>0.06768031964419696</v>
      </c>
      <c r="P58" s="9"/>
    </row>
    <row r="59" spans="1:16" ht="15">
      <c r="A59" s="12"/>
      <c r="B59" s="25">
        <v>349</v>
      </c>
      <c r="C59" s="20" t="s">
        <v>1</v>
      </c>
      <c r="D59" s="46">
        <v>1668052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1668052</v>
      </c>
      <c r="O59" s="47">
        <f t="shared" si="7"/>
        <v>15.078708767616138</v>
      </c>
      <c r="P59" s="9"/>
    </row>
    <row r="60" spans="1:16" ht="15.75">
      <c r="A60" s="29" t="s">
        <v>51</v>
      </c>
      <c r="B60" s="30"/>
      <c r="C60" s="31"/>
      <c r="D60" s="32">
        <f aca="true" t="shared" si="10" ref="D60:M60">SUM(D61:D63)</f>
        <v>480380</v>
      </c>
      <c r="E60" s="32">
        <f t="shared" si="10"/>
        <v>99793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5">SUM(D60:M60)</f>
        <v>580173</v>
      </c>
      <c r="O60" s="45">
        <f t="shared" si="7"/>
        <v>5.244596512479322</v>
      </c>
      <c r="P60" s="10"/>
    </row>
    <row r="61" spans="1:16" ht="15">
      <c r="A61" s="13"/>
      <c r="B61" s="39">
        <v>351.1</v>
      </c>
      <c r="C61" s="21" t="s">
        <v>73</v>
      </c>
      <c r="D61" s="46">
        <v>221458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221458</v>
      </c>
      <c r="O61" s="47">
        <f t="shared" si="7"/>
        <v>2.001916418827911</v>
      </c>
      <c r="P61" s="9"/>
    </row>
    <row r="62" spans="1:16" ht="15">
      <c r="A62" s="13"/>
      <c r="B62" s="39">
        <v>354</v>
      </c>
      <c r="C62" s="21" t="s">
        <v>74</v>
      </c>
      <c r="D62" s="46">
        <v>258922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258922</v>
      </c>
      <c r="O62" s="47">
        <f t="shared" si="7"/>
        <v>2.3405801686810155</v>
      </c>
      <c r="P62" s="9"/>
    </row>
    <row r="63" spans="1:16" ht="15">
      <c r="A63" s="13"/>
      <c r="B63" s="39">
        <v>359</v>
      </c>
      <c r="C63" s="21" t="s">
        <v>75</v>
      </c>
      <c r="D63" s="46">
        <v>0</v>
      </c>
      <c r="E63" s="46">
        <v>99793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99793</v>
      </c>
      <c r="O63" s="47">
        <f t="shared" si="7"/>
        <v>0.9020999249703949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SUM(D65:D72)</f>
        <v>670219</v>
      </c>
      <c r="E64" s="32">
        <f t="shared" si="12"/>
        <v>87011</v>
      </c>
      <c r="F64" s="32">
        <f t="shared" si="12"/>
        <v>155999</v>
      </c>
      <c r="G64" s="32">
        <f t="shared" si="12"/>
        <v>298460</v>
      </c>
      <c r="H64" s="32">
        <f t="shared" si="12"/>
        <v>0</v>
      </c>
      <c r="I64" s="32">
        <f t="shared" si="12"/>
        <v>531134</v>
      </c>
      <c r="J64" s="32">
        <f t="shared" si="12"/>
        <v>57414</v>
      </c>
      <c r="K64" s="32">
        <f t="shared" si="12"/>
        <v>25890785</v>
      </c>
      <c r="L64" s="32">
        <f t="shared" si="12"/>
        <v>0</v>
      </c>
      <c r="M64" s="32">
        <f t="shared" si="12"/>
        <v>0</v>
      </c>
      <c r="N64" s="32">
        <f t="shared" si="11"/>
        <v>27691022</v>
      </c>
      <c r="O64" s="45">
        <f t="shared" si="7"/>
        <v>250.3188487023494</v>
      </c>
      <c r="P64" s="10"/>
    </row>
    <row r="65" spans="1:16" ht="15">
      <c r="A65" s="12"/>
      <c r="B65" s="25">
        <v>361.1</v>
      </c>
      <c r="C65" s="20" t="s">
        <v>76</v>
      </c>
      <c r="D65" s="46">
        <v>139179</v>
      </c>
      <c r="E65" s="46">
        <v>21481</v>
      </c>
      <c r="F65" s="46">
        <v>30649</v>
      </c>
      <c r="G65" s="46">
        <v>35957</v>
      </c>
      <c r="H65" s="46">
        <v>0</v>
      </c>
      <c r="I65" s="46">
        <v>392501</v>
      </c>
      <c r="J65" s="46">
        <v>42533</v>
      </c>
      <c r="K65" s="46">
        <v>4897132</v>
      </c>
      <c r="L65" s="46">
        <v>0</v>
      </c>
      <c r="M65" s="46">
        <v>0</v>
      </c>
      <c r="N65" s="46">
        <f t="shared" si="11"/>
        <v>5559432</v>
      </c>
      <c r="O65" s="47">
        <f t="shared" si="7"/>
        <v>50.25566111929707</v>
      </c>
      <c r="P65" s="9"/>
    </row>
    <row r="66" spans="1:16" ht="15">
      <c r="A66" s="12"/>
      <c r="B66" s="25">
        <v>361.2</v>
      </c>
      <c r="C66" s="20" t="s">
        <v>77</v>
      </c>
      <c r="D66" s="46">
        <v>0</v>
      </c>
      <c r="E66" s="46">
        <v>23286</v>
      </c>
      <c r="F66" s="46">
        <v>0</v>
      </c>
      <c r="G66" s="46">
        <v>17604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3" ref="N66:N72">SUM(D66:M66)</f>
        <v>40890</v>
      </c>
      <c r="O66" s="47">
        <f t="shared" si="7"/>
        <v>0.36963380128906287</v>
      </c>
      <c r="P66" s="9"/>
    </row>
    <row r="67" spans="1:16" ht="15">
      <c r="A67" s="12"/>
      <c r="B67" s="25">
        <v>361.3</v>
      </c>
      <c r="C67" s="20" t="s">
        <v>78</v>
      </c>
      <c r="D67" s="46">
        <v>-15348</v>
      </c>
      <c r="E67" s="46">
        <v>-1685</v>
      </c>
      <c r="F67" s="46">
        <v>-5120</v>
      </c>
      <c r="G67" s="46">
        <v>-5101</v>
      </c>
      <c r="H67" s="46">
        <v>0</v>
      </c>
      <c r="I67" s="46">
        <v>-76136</v>
      </c>
      <c r="J67" s="46">
        <v>0</v>
      </c>
      <c r="K67" s="46">
        <v>15274813</v>
      </c>
      <c r="L67" s="46">
        <v>0</v>
      </c>
      <c r="M67" s="46">
        <v>0</v>
      </c>
      <c r="N67" s="46">
        <f t="shared" si="13"/>
        <v>15171423</v>
      </c>
      <c r="O67" s="47">
        <f t="shared" si="7"/>
        <v>137.14528624246313</v>
      </c>
      <c r="P67" s="9"/>
    </row>
    <row r="68" spans="1:16" ht="15">
      <c r="A68" s="12"/>
      <c r="B68" s="25">
        <v>362</v>
      </c>
      <c r="C68" s="20" t="s">
        <v>79</v>
      </c>
      <c r="D68" s="46">
        <v>265573</v>
      </c>
      <c r="E68" s="46">
        <v>1000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266573</v>
      </c>
      <c r="O68" s="47">
        <f t="shared" si="7"/>
        <v>2.4097430010034078</v>
      </c>
      <c r="P68" s="9"/>
    </row>
    <row r="69" spans="1:16" ht="15">
      <c r="A69" s="12"/>
      <c r="B69" s="25">
        <v>365</v>
      </c>
      <c r="C69" s="20" t="s">
        <v>129</v>
      </c>
      <c r="D69" s="46">
        <v>45595</v>
      </c>
      <c r="E69" s="46">
        <v>5100</v>
      </c>
      <c r="F69" s="46">
        <v>0</v>
      </c>
      <c r="G69" s="46">
        <v>0</v>
      </c>
      <c r="H69" s="46">
        <v>0</v>
      </c>
      <c r="I69" s="46">
        <v>23623</v>
      </c>
      <c r="J69" s="46">
        <v>10622</v>
      </c>
      <c r="K69" s="46">
        <v>0</v>
      </c>
      <c r="L69" s="46">
        <v>0</v>
      </c>
      <c r="M69" s="46">
        <v>0</v>
      </c>
      <c r="N69" s="46">
        <f t="shared" si="13"/>
        <v>84940</v>
      </c>
      <c r="O69" s="47">
        <f aca="true" t="shared" si="14" ref="O69:O78">(N69/O$80)</f>
        <v>0.7678330907677426</v>
      </c>
      <c r="P69" s="9"/>
    </row>
    <row r="70" spans="1:16" ht="15">
      <c r="A70" s="12"/>
      <c r="B70" s="25">
        <v>366</v>
      </c>
      <c r="C70" s="20" t="s">
        <v>82</v>
      </c>
      <c r="D70" s="46">
        <v>31128</v>
      </c>
      <c r="E70" s="46">
        <v>37829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68957</v>
      </c>
      <c r="O70" s="47">
        <f t="shared" si="14"/>
        <v>0.6233513826238667</v>
      </c>
      <c r="P70" s="9"/>
    </row>
    <row r="71" spans="1:16" ht="15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5712630</v>
      </c>
      <c r="L71" s="46">
        <v>0</v>
      </c>
      <c r="M71" s="46">
        <v>0</v>
      </c>
      <c r="N71" s="46">
        <f t="shared" si="13"/>
        <v>5712630</v>
      </c>
      <c r="O71" s="47">
        <f t="shared" si="14"/>
        <v>51.640526834383444</v>
      </c>
      <c r="P71" s="9"/>
    </row>
    <row r="72" spans="1:16" ht="15">
      <c r="A72" s="12"/>
      <c r="B72" s="25">
        <v>369.9</v>
      </c>
      <c r="C72" s="20" t="s">
        <v>85</v>
      </c>
      <c r="D72" s="46">
        <v>204092</v>
      </c>
      <c r="E72" s="46">
        <v>0</v>
      </c>
      <c r="F72" s="46">
        <v>130470</v>
      </c>
      <c r="G72" s="46">
        <v>250000</v>
      </c>
      <c r="H72" s="46">
        <v>0</v>
      </c>
      <c r="I72" s="46">
        <v>191146</v>
      </c>
      <c r="J72" s="46">
        <v>4259</v>
      </c>
      <c r="K72" s="46">
        <v>6210</v>
      </c>
      <c r="L72" s="46">
        <v>0</v>
      </c>
      <c r="M72" s="46">
        <v>0</v>
      </c>
      <c r="N72" s="46">
        <f t="shared" si="13"/>
        <v>786177</v>
      </c>
      <c r="O72" s="47">
        <f t="shared" si="14"/>
        <v>7.106813230521682</v>
      </c>
      <c r="P72" s="9"/>
    </row>
    <row r="73" spans="1:16" ht="15.75">
      <c r="A73" s="29" t="s">
        <v>52</v>
      </c>
      <c r="B73" s="30"/>
      <c r="C73" s="31"/>
      <c r="D73" s="32">
        <f aca="true" t="shared" si="15" ref="D73:M73">SUM(D74:D77)</f>
        <v>2281418</v>
      </c>
      <c r="E73" s="32">
        <f t="shared" si="15"/>
        <v>76</v>
      </c>
      <c r="F73" s="32">
        <f t="shared" si="15"/>
        <v>10266599</v>
      </c>
      <c r="G73" s="32">
        <f t="shared" si="15"/>
        <v>1976213</v>
      </c>
      <c r="H73" s="32">
        <f t="shared" si="15"/>
        <v>0</v>
      </c>
      <c r="I73" s="32">
        <f t="shared" si="15"/>
        <v>9425765</v>
      </c>
      <c r="J73" s="32">
        <f t="shared" si="15"/>
        <v>1286211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aca="true" t="shared" si="16" ref="N73:N78">SUM(D73:M73)</f>
        <v>25236282</v>
      </c>
      <c r="O73" s="45">
        <f t="shared" si="14"/>
        <v>228.12870741165943</v>
      </c>
      <c r="P73" s="9"/>
    </row>
    <row r="74" spans="1:16" ht="15">
      <c r="A74" s="12"/>
      <c r="B74" s="25">
        <v>381</v>
      </c>
      <c r="C74" s="20" t="s">
        <v>86</v>
      </c>
      <c r="D74" s="46">
        <v>1951028</v>
      </c>
      <c r="E74" s="46">
        <v>76</v>
      </c>
      <c r="F74" s="46">
        <v>6283599</v>
      </c>
      <c r="G74" s="46">
        <v>1976213</v>
      </c>
      <c r="H74" s="46">
        <v>0</v>
      </c>
      <c r="I74" s="46">
        <v>7353543</v>
      </c>
      <c r="J74" s="46">
        <v>1286211</v>
      </c>
      <c r="K74" s="46">
        <v>0</v>
      </c>
      <c r="L74" s="46">
        <v>0</v>
      </c>
      <c r="M74" s="46">
        <v>0</v>
      </c>
      <c r="N74" s="46">
        <f t="shared" si="16"/>
        <v>18850670</v>
      </c>
      <c r="O74" s="47">
        <f t="shared" si="14"/>
        <v>170.4046174846099</v>
      </c>
      <c r="P74" s="9"/>
    </row>
    <row r="75" spans="1:16" ht="15">
      <c r="A75" s="12"/>
      <c r="B75" s="25">
        <v>385</v>
      </c>
      <c r="C75" s="20" t="s">
        <v>131</v>
      </c>
      <c r="D75" s="46">
        <v>0</v>
      </c>
      <c r="E75" s="46">
        <v>0</v>
      </c>
      <c r="F75" s="46">
        <v>3983000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3983000</v>
      </c>
      <c r="O75" s="47">
        <f t="shared" si="14"/>
        <v>36.00517071495078</v>
      </c>
      <c r="P75" s="9"/>
    </row>
    <row r="76" spans="1:16" ht="15">
      <c r="A76" s="12"/>
      <c r="B76" s="25">
        <v>388.1</v>
      </c>
      <c r="C76" s="20" t="s">
        <v>150</v>
      </c>
      <c r="D76" s="46">
        <v>330390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330390</v>
      </c>
      <c r="O76" s="47">
        <f t="shared" si="14"/>
        <v>2.986630266761885</v>
      </c>
      <c r="P76" s="9"/>
    </row>
    <row r="77" spans="1:16" ht="15.75" thickBot="1">
      <c r="A77" s="12"/>
      <c r="B77" s="25">
        <v>389.8</v>
      </c>
      <c r="C77" s="20" t="s">
        <v>132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2072222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2072222</v>
      </c>
      <c r="O77" s="47">
        <f t="shared" si="14"/>
        <v>18.732288945336865</v>
      </c>
      <c r="P77" s="9"/>
    </row>
    <row r="78" spans="1:119" ht="16.5" thickBot="1">
      <c r="A78" s="14" t="s">
        <v>71</v>
      </c>
      <c r="B78" s="23"/>
      <c r="C78" s="22"/>
      <c r="D78" s="15">
        <f aca="true" t="shared" si="17" ref="D78:M78">SUM(D5,D13,D23,D40,D60,D64,D73)</f>
        <v>66356516</v>
      </c>
      <c r="E78" s="15">
        <f t="shared" si="17"/>
        <v>5992864</v>
      </c>
      <c r="F78" s="15">
        <f t="shared" si="17"/>
        <v>10422598</v>
      </c>
      <c r="G78" s="15">
        <f t="shared" si="17"/>
        <v>2339732</v>
      </c>
      <c r="H78" s="15">
        <f t="shared" si="17"/>
        <v>0</v>
      </c>
      <c r="I78" s="15">
        <f t="shared" si="17"/>
        <v>49613579</v>
      </c>
      <c r="J78" s="15">
        <f t="shared" si="17"/>
        <v>21413617</v>
      </c>
      <c r="K78" s="15">
        <f t="shared" si="17"/>
        <v>25890785</v>
      </c>
      <c r="L78" s="15">
        <f t="shared" si="17"/>
        <v>0</v>
      </c>
      <c r="M78" s="15">
        <f t="shared" si="17"/>
        <v>0</v>
      </c>
      <c r="N78" s="15">
        <f t="shared" si="16"/>
        <v>182029691</v>
      </c>
      <c r="O78" s="38">
        <f t="shared" si="14"/>
        <v>1645.4958824114335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153</v>
      </c>
      <c r="M80" s="48"/>
      <c r="N80" s="48"/>
      <c r="O80" s="43">
        <v>110623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39514823</v>
      </c>
      <c r="E5" s="27">
        <f t="shared" si="0"/>
        <v>661954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40176777</v>
      </c>
      <c r="O5" s="33">
        <f aca="true" t="shared" si="1" ref="O5:O36">(N5/O$80)</f>
        <v>368.0472783569374</v>
      </c>
      <c r="P5" s="6"/>
    </row>
    <row r="6" spans="1:16" ht="15">
      <c r="A6" s="12"/>
      <c r="B6" s="25">
        <v>311</v>
      </c>
      <c r="C6" s="20" t="s">
        <v>3</v>
      </c>
      <c r="D6" s="46">
        <v>24067163</v>
      </c>
      <c r="E6" s="46">
        <v>661954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24729117</v>
      </c>
      <c r="O6" s="47">
        <f t="shared" si="1"/>
        <v>226.5359465748154</v>
      </c>
      <c r="P6" s="9"/>
    </row>
    <row r="7" spans="1:16" ht="15">
      <c r="A7" s="12"/>
      <c r="B7" s="25">
        <v>312.41</v>
      </c>
      <c r="C7" s="20" t="s">
        <v>11</v>
      </c>
      <c r="D7" s="46">
        <v>3854156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3854156</v>
      </c>
      <c r="O7" s="47">
        <f t="shared" si="1"/>
        <v>35.30675509792785</v>
      </c>
      <c r="P7" s="9"/>
    </row>
    <row r="8" spans="1:16" ht="15">
      <c r="A8" s="12"/>
      <c r="B8" s="25">
        <v>314.1</v>
      </c>
      <c r="C8" s="20" t="s">
        <v>12</v>
      </c>
      <c r="D8" s="46">
        <v>6862108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6862108</v>
      </c>
      <c r="O8" s="47">
        <f t="shared" si="1"/>
        <v>62.86169179751195</v>
      </c>
      <c r="P8" s="9"/>
    </row>
    <row r="9" spans="1:16" ht="15">
      <c r="A9" s="12"/>
      <c r="B9" s="25">
        <v>314.3</v>
      </c>
      <c r="C9" s="20" t="s">
        <v>13</v>
      </c>
      <c r="D9" s="46">
        <v>1328805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1328805</v>
      </c>
      <c r="O9" s="47">
        <f t="shared" si="1"/>
        <v>12.17277990509518</v>
      </c>
      <c r="P9" s="9"/>
    </row>
    <row r="10" spans="1:16" ht="15">
      <c r="A10" s="12"/>
      <c r="B10" s="25">
        <v>314.4</v>
      </c>
      <c r="C10" s="20" t="s">
        <v>14</v>
      </c>
      <c r="D10" s="46">
        <v>97281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97281</v>
      </c>
      <c r="O10" s="47">
        <f t="shared" si="1"/>
        <v>0.8911617595866693</v>
      </c>
      <c r="P10" s="9"/>
    </row>
    <row r="11" spans="1:16" ht="15">
      <c r="A11" s="12"/>
      <c r="B11" s="25">
        <v>315</v>
      </c>
      <c r="C11" s="20" t="s">
        <v>116</v>
      </c>
      <c r="D11" s="46">
        <v>2756084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2756084</v>
      </c>
      <c r="O11" s="47">
        <f t="shared" si="1"/>
        <v>25.247650281233398</v>
      </c>
      <c r="P11" s="9"/>
    </row>
    <row r="12" spans="1:16" ht="15">
      <c r="A12" s="12"/>
      <c r="B12" s="25">
        <v>316</v>
      </c>
      <c r="C12" s="20" t="s">
        <v>117</v>
      </c>
      <c r="D12" s="46">
        <v>549226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549226</v>
      </c>
      <c r="O12" s="47">
        <f t="shared" si="1"/>
        <v>5.031292940766933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5376631</v>
      </c>
      <c r="E13" s="32">
        <f t="shared" si="3"/>
        <v>2176573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1705426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9258630</v>
      </c>
      <c r="O13" s="45">
        <f t="shared" si="1"/>
        <v>84.81550356351111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1468551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1468551</v>
      </c>
      <c r="O14" s="47">
        <f t="shared" si="1"/>
        <v>13.45295066048625</v>
      </c>
      <c r="P14" s="9"/>
    </row>
    <row r="15" spans="1:16" ht="15">
      <c r="A15" s="12"/>
      <c r="B15" s="25">
        <v>323.1</v>
      </c>
      <c r="C15" s="20" t="s">
        <v>18</v>
      </c>
      <c r="D15" s="46">
        <v>5079825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5079825</v>
      </c>
      <c r="O15" s="47">
        <f t="shared" si="1"/>
        <v>46.53473736281856</v>
      </c>
      <c r="P15" s="9"/>
    </row>
    <row r="16" spans="1:16" ht="15">
      <c r="A16" s="12"/>
      <c r="B16" s="25">
        <v>323.4</v>
      </c>
      <c r="C16" s="20" t="s">
        <v>19</v>
      </c>
      <c r="D16" s="46">
        <v>34658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34658</v>
      </c>
      <c r="O16" s="47">
        <f t="shared" si="1"/>
        <v>0.31749143474835567</v>
      </c>
      <c r="P16" s="9"/>
    </row>
    <row r="17" spans="1:16" ht="15">
      <c r="A17" s="12"/>
      <c r="B17" s="25">
        <v>323.7</v>
      </c>
      <c r="C17" s="20" t="s">
        <v>20</v>
      </c>
      <c r="D17" s="46">
        <v>253021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253021</v>
      </c>
      <c r="O17" s="47">
        <f t="shared" si="1"/>
        <v>2.317848701929243</v>
      </c>
      <c r="P17" s="9"/>
    </row>
    <row r="18" spans="1:16" ht="15">
      <c r="A18" s="12"/>
      <c r="B18" s="25">
        <v>324.12</v>
      </c>
      <c r="C18" s="20" t="s">
        <v>105</v>
      </c>
      <c r="D18" s="46">
        <v>0</v>
      </c>
      <c r="E18" s="46">
        <v>167595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167595</v>
      </c>
      <c r="O18" s="47">
        <f t="shared" si="1"/>
        <v>1.5352870046353126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1684401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1684401</v>
      </c>
      <c r="O19" s="47">
        <f t="shared" si="1"/>
        <v>15.430287096242282</v>
      </c>
      <c r="P19" s="9"/>
    </row>
    <row r="20" spans="1:16" ht="15">
      <c r="A20" s="12"/>
      <c r="B20" s="25">
        <v>324.62</v>
      </c>
      <c r="C20" s="20" t="s">
        <v>107</v>
      </c>
      <c r="D20" s="46">
        <v>0</v>
      </c>
      <c r="E20" s="46">
        <v>324577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324577</v>
      </c>
      <c r="O20" s="47">
        <f t="shared" si="1"/>
        <v>2.973351532584599</v>
      </c>
      <c r="P20" s="9"/>
    </row>
    <row r="21" spans="1:16" ht="15">
      <c r="A21" s="12"/>
      <c r="B21" s="25">
        <v>325.1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236875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236875</v>
      </c>
      <c r="O21" s="47">
        <f t="shared" si="1"/>
        <v>2.169940089041974</v>
      </c>
      <c r="P21" s="9"/>
    </row>
    <row r="22" spans="1:16" ht="15">
      <c r="A22" s="12"/>
      <c r="B22" s="25">
        <v>329</v>
      </c>
      <c r="C22" s="20" t="s">
        <v>108</v>
      </c>
      <c r="D22" s="46">
        <v>9127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9127</v>
      </c>
      <c r="O22" s="47">
        <f t="shared" si="1"/>
        <v>0.08360968102453234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SUM(D24:D38)</f>
        <v>10281540</v>
      </c>
      <c r="E23" s="32">
        <f t="shared" si="5"/>
        <v>2528783</v>
      </c>
      <c r="F23" s="32">
        <f t="shared" si="5"/>
        <v>0</v>
      </c>
      <c r="G23" s="32">
        <f t="shared" si="5"/>
        <v>1768709</v>
      </c>
      <c r="H23" s="32">
        <f t="shared" si="5"/>
        <v>0</v>
      </c>
      <c r="I23" s="32">
        <f t="shared" si="5"/>
        <v>0</v>
      </c>
      <c r="J23" s="32">
        <f t="shared" si="5"/>
        <v>49592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14628624</v>
      </c>
      <c r="O23" s="45">
        <f t="shared" si="1"/>
        <v>134.00839119840236</v>
      </c>
      <c r="P23" s="10"/>
    </row>
    <row r="24" spans="1:16" ht="15">
      <c r="A24" s="12"/>
      <c r="B24" s="25">
        <v>331.2</v>
      </c>
      <c r="C24" s="20" t="s">
        <v>25</v>
      </c>
      <c r="D24" s="46">
        <v>65876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65876</v>
      </c>
      <c r="O24" s="47">
        <f t="shared" si="1"/>
        <v>0.603470072003078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655499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655499</v>
      </c>
      <c r="O25" s="47">
        <f t="shared" si="1"/>
        <v>6.004827687290449</v>
      </c>
      <c r="P25" s="9"/>
    </row>
    <row r="26" spans="1:16" ht="15">
      <c r="A26" s="12"/>
      <c r="B26" s="25">
        <v>334.2</v>
      </c>
      <c r="C26" s="20" t="s">
        <v>30</v>
      </c>
      <c r="D26" s="46">
        <v>0</v>
      </c>
      <c r="E26" s="46">
        <v>0</v>
      </c>
      <c r="F26" s="46">
        <v>0</v>
      </c>
      <c r="G26" s="46">
        <v>1199820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1199820</v>
      </c>
      <c r="O26" s="47">
        <f t="shared" si="1"/>
        <v>10.991187409538117</v>
      </c>
      <c r="P26" s="9"/>
    </row>
    <row r="27" spans="1:16" ht="15">
      <c r="A27" s="12"/>
      <c r="B27" s="25">
        <v>334.49</v>
      </c>
      <c r="C27" s="20" t="s">
        <v>32</v>
      </c>
      <c r="D27" s="46">
        <v>0</v>
      </c>
      <c r="E27" s="46">
        <v>0</v>
      </c>
      <c r="F27" s="46">
        <v>0</v>
      </c>
      <c r="G27" s="46">
        <v>449474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5">SUM(D27:M27)</f>
        <v>449474</v>
      </c>
      <c r="O27" s="47">
        <f t="shared" si="1"/>
        <v>4.117495099027134</v>
      </c>
      <c r="P27" s="9"/>
    </row>
    <row r="28" spans="1:16" ht="15">
      <c r="A28" s="12"/>
      <c r="B28" s="25">
        <v>334.5</v>
      </c>
      <c r="C28" s="20" t="s">
        <v>33</v>
      </c>
      <c r="D28" s="46">
        <v>0</v>
      </c>
      <c r="E28" s="46">
        <v>1399054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1399054</v>
      </c>
      <c r="O28" s="47">
        <f t="shared" si="1"/>
        <v>12.816309704842345</v>
      </c>
      <c r="P28" s="9"/>
    </row>
    <row r="29" spans="1:16" ht="15">
      <c r="A29" s="12"/>
      <c r="B29" s="25">
        <v>334.9</v>
      </c>
      <c r="C29" s="20" t="s">
        <v>35</v>
      </c>
      <c r="D29" s="46">
        <v>0</v>
      </c>
      <c r="E29" s="46">
        <v>0</v>
      </c>
      <c r="F29" s="46">
        <v>0</v>
      </c>
      <c r="G29" s="46">
        <v>119415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119415</v>
      </c>
      <c r="O29" s="47">
        <f t="shared" si="1"/>
        <v>1.0939246257855297</v>
      </c>
      <c r="P29" s="9"/>
    </row>
    <row r="30" spans="1:16" ht="15">
      <c r="A30" s="12"/>
      <c r="B30" s="25">
        <v>335.12</v>
      </c>
      <c r="C30" s="20" t="s">
        <v>119</v>
      </c>
      <c r="D30" s="46">
        <v>4109953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4109953</v>
      </c>
      <c r="O30" s="47">
        <f t="shared" si="1"/>
        <v>37.6500338945787</v>
      </c>
      <c r="P30" s="9"/>
    </row>
    <row r="31" spans="1:16" ht="15">
      <c r="A31" s="12"/>
      <c r="B31" s="25">
        <v>335.14</v>
      </c>
      <c r="C31" s="20" t="s">
        <v>120</v>
      </c>
      <c r="D31" s="46">
        <v>2447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2447</v>
      </c>
      <c r="O31" s="47">
        <f t="shared" si="1"/>
        <v>0.022416225426430444</v>
      </c>
      <c r="P31" s="9"/>
    </row>
    <row r="32" spans="1:16" ht="15">
      <c r="A32" s="12"/>
      <c r="B32" s="25">
        <v>335.15</v>
      </c>
      <c r="C32" s="20" t="s">
        <v>121</v>
      </c>
      <c r="D32" s="46">
        <v>24396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24396</v>
      </c>
      <c r="O32" s="47">
        <f t="shared" si="1"/>
        <v>0.2234843626903135</v>
      </c>
      <c r="P32" s="9"/>
    </row>
    <row r="33" spans="1:16" ht="15">
      <c r="A33" s="12"/>
      <c r="B33" s="25">
        <v>335.18</v>
      </c>
      <c r="C33" s="20" t="s">
        <v>122</v>
      </c>
      <c r="D33" s="46">
        <v>5900650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5900650</v>
      </c>
      <c r="O33" s="47">
        <f t="shared" si="1"/>
        <v>54.05406643337425</v>
      </c>
      <c r="P33" s="9"/>
    </row>
    <row r="34" spans="1:16" ht="15">
      <c r="A34" s="12"/>
      <c r="B34" s="25">
        <v>335.29</v>
      </c>
      <c r="C34" s="20" t="s">
        <v>149</v>
      </c>
      <c r="D34" s="46">
        <v>37503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37503</v>
      </c>
      <c r="O34" s="47">
        <f t="shared" si="1"/>
        <v>0.3435536175592239</v>
      </c>
      <c r="P34" s="9"/>
    </row>
    <row r="35" spans="1:16" ht="15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49592</v>
      </c>
      <c r="K35" s="46">
        <v>0</v>
      </c>
      <c r="L35" s="46">
        <v>0</v>
      </c>
      <c r="M35" s="46">
        <v>0</v>
      </c>
      <c r="N35" s="46">
        <f t="shared" si="6"/>
        <v>49592</v>
      </c>
      <c r="O35" s="47">
        <f t="shared" si="1"/>
        <v>0.4542972829372859</v>
      </c>
      <c r="P35" s="9"/>
    </row>
    <row r="36" spans="1:16" ht="15">
      <c r="A36" s="12"/>
      <c r="B36" s="25">
        <v>337.2</v>
      </c>
      <c r="C36" s="20" t="s">
        <v>42</v>
      </c>
      <c r="D36" s="46">
        <v>95400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95400</v>
      </c>
      <c r="O36" s="47">
        <f t="shared" si="1"/>
        <v>0.8739304886315751</v>
      </c>
      <c r="P36" s="9"/>
    </row>
    <row r="37" spans="1:16" ht="15">
      <c r="A37" s="12"/>
      <c r="B37" s="25">
        <v>337.7</v>
      </c>
      <c r="C37" s="20" t="s">
        <v>44</v>
      </c>
      <c r="D37" s="46">
        <v>0</v>
      </c>
      <c r="E37" s="46">
        <v>474230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474230</v>
      </c>
      <c r="O37" s="47">
        <f aca="true" t="shared" si="7" ref="O37:O68">(N37/O$80)</f>
        <v>4.344277312617944</v>
      </c>
      <c r="P37" s="9"/>
    </row>
    <row r="38" spans="1:16" ht="15">
      <c r="A38" s="12"/>
      <c r="B38" s="25">
        <v>338</v>
      </c>
      <c r="C38" s="20" t="s">
        <v>45</v>
      </c>
      <c r="D38" s="46">
        <v>45315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45315</v>
      </c>
      <c r="O38" s="47">
        <f t="shared" si="7"/>
        <v>0.41511698209999814</v>
      </c>
      <c r="P38" s="9"/>
    </row>
    <row r="39" spans="1:16" ht="15.75">
      <c r="A39" s="29" t="s">
        <v>50</v>
      </c>
      <c r="B39" s="30"/>
      <c r="C39" s="31"/>
      <c r="D39" s="32">
        <f aca="true" t="shared" si="8" ref="D39:M39">SUM(D40:D58)</f>
        <v>2894245</v>
      </c>
      <c r="E39" s="32">
        <f t="shared" si="8"/>
        <v>487001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35733265</v>
      </c>
      <c r="J39" s="32">
        <f t="shared" si="8"/>
        <v>18454761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57569272</v>
      </c>
      <c r="O39" s="45">
        <f t="shared" si="7"/>
        <v>527.3746541836903</v>
      </c>
      <c r="P39" s="10"/>
    </row>
    <row r="40" spans="1:16" ht="15">
      <c r="A40" s="12"/>
      <c r="B40" s="25">
        <v>341.2</v>
      </c>
      <c r="C40" s="20" t="s">
        <v>124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18454761</v>
      </c>
      <c r="K40" s="46">
        <v>0</v>
      </c>
      <c r="L40" s="46">
        <v>0</v>
      </c>
      <c r="M40" s="46">
        <v>0</v>
      </c>
      <c r="N40" s="46">
        <f aca="true" t="shared" si="9" ref="N40:N58">SUM(D40:M40)</f>
        <v>18454761</v>
      </c>
      <c r="O40" s="47">
        <f t="shared" si="7"/>
        <v>169.05847272860518</v>
      </c>
      <c r="P40" s="9"/>
    </row>
    <row r="41" spans="1:16" ht="15">
      <c r="A41" s="12"/>
      <c r="B41" s="25">
        <v>341.3</v>
      </c>
      <c r="C41" s="20" t="s">
        <v>125</v>
      </c>
      <c r="D41" s="46">
        <v>331332</v>
      </c>
      <c r="E41" s="46">
        <v>149294</v>
      </c>
      <c r="F41" s="46">
        <v>0</v>
      </c>
      <c r="G41" s="46">
        <v>0</v>
      </c>
      <c r="H41" s="46">
        <v>0</v>
      </c>
      <c r="I41" s="46">
        <v>37674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518300</v>
      </c>
      <c r="O41" s="47">
        <f t="shared" si="7"/>
        <v>4.747989227020391</v>
      </c>
      <c r="P41" s="9"/>
    </row>
    <row r="42" spans="1:16" ht="15">
      <c r="A42" s="12"/>
      <c r="B42" s="25">
        <v>341.9</v>
      </c>
      <c r="C42" s="20" t="s">
        <v>143</v>
      </c>
      <c r="D42" s="46">
        <v>50000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50000</v>
      </c>
      <c r="O42" s="47">
        <f t="shared" si="7"/>
        <v>0.45803484729118193</v>
      </c>
      <c r="P42" s="9"/>
    </row>
    <row r="43" spans="1:16" ht="15">
      <c r="A43" s="12"/>
      <c r="B43" s="25">
        <v>342.1</v>
      </c>
      <c r="C43" s="20" t="s">
        <v>55</v>
      </c>
      <c r="D43" s="46">
        <v>18722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18722</v>
      </c>
      <c r="O43" s="47">
        <f t="shared" si="7"/>
        <v>0.17150656821971016</v>
      </c>
      <c r="P43" s="9"/>
    </row>
    <row r="44" spans="1:16" ht="15">
      <c r="A44" s="12"/>
      <c r="B44" s="25">
        <v>342.5</v>
      </c>
      <c r="C44" s="20" t="s">
        <v>57</v>
      </c>
      <c r="D44" s="46">
        <v>38770</v>
      </c>
      <c r="E44" s="46">
        <v>0</v>
      </c>
      <c r="F44" s="46">
        <v>0</v>
      </c>
      <c r="G44" s="46">
        <v>0</v>
      </c>
      <c r="H44" s="46">
        <v>0</v>
      </c>
      <c r="I44" s="46">
        <v>67944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106714</v>
      </c>
      <c r="O44" s="47">
        <f t="shared" si="7"/>
        <v>0.9775746138766237</v>
      </c>
      <c r="P44" s="9"/>
    </row>
    <row r="45" spans="1:16" ht="15">
      <c r="A45" s="12"/>
      <c r="B45" s="25">
        <v>342.9</v>
      </c>
      <c r="C45" s="20" t="s">
        <v>58</v>
      </c>
      <c r="D45" s="46">
        <v>44951</v>
      </c>
      <c r="E45" s="46">
        <v>400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45351</v>
      </c>
      <c r="O45" s="47">
        <f t="shared" si="7"/>
        <v>0.4154467671900478</v>
      </c>
      <c r="P45" s="9"/>
    </row>
    <row r="46" spans="1:16" ht="15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14459752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14459752</v>
      </c>
      <c r="O46" s="47">
        <f t="shared" si="7"/>
        <v>132.46140598376724</v>
      </c>
      <c r="P46" s="9"/>
    </row>
    <row r="47" spans="1:16" ht="15">
      <c r="A47" s="12"/>
      <c r="B47" s="25">
        <v>343.4</v>
      </c>
      <c r="C47" s="20" t="s">
        <v>60</v>
      </c>
      <c r="D47" s="46">
        <v>264586</v>
      </c>
      <c r="E47" s="46">
        <v>0</v>
      </c>
      <c r="F47" s="46">
        <v>0</v>
      </c>
      <c r="G47" s="46">
        <v>0</v>
      </c>
      <c r="H47" s="46">
        <v>0</v>
      </c>
      <c r="I47" s="46">
        <v>5671726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5936312</v>
      </c>
      <c r="O47" s="47">
        <f t="shared" si="7"/>
        <v>54.38075520785621</v>
      </c>
      <c r="P47" s="9"/>
    </row>
    <row r="48" spans="1:16" ht="15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10699285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10699285</v>
      </c>
      <c r="O48" s="47">
        <f t="shared" si="7"/>
        <v>98.01290742199667</v>
      </c>
      <c r="P48" s="9"/>
    </row>
    <row r="49" spans="1:16" ht="15">
      <c r="A49" s="12"/>
      <c r="B49" s="25">
        <v>343.6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1278856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1278856</v>
      </c>
      <c r="O49" s="47">
        <f t="shared" si="7"/>
        <v>11.715212253348234</v>
      </c>
      <c r="P49" s="9"/>
    </row>
    <row r="50" spans="1:16" ht="15">
      <c r="A50" s="12"/>
      <c r="B50" s="25">
        <v>343.7</v>
      </c>
      <c r="C50" s="20" t="s">
        <v>63</v>
      </c>
      <c r="D50" s="46">
        <v>0</v>
      </c>
      <c r="E50" s="46">
        <v>7012</v>
      </c>
      <c r="F50" s="46">
        <v>0</v>
      </c>
      <c r="G50" s="46">
        <v>0</v>
      </c>
      <c r="H50" s="46">
        <v>0</v>
      </c>
      <c r="I50" s="46">
        <v>3518028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3525040</v>
      </c>
      <c r="O50" s="47">
        <f t="shared" si="7"/>
        <v>32.29182316190616</v>
      </c>
      <c r="P50" s="9"/>
    </row>
    <row r="51" spans="1:16" ht="15">
      <c r="A51" s="12"/>
      <c r="B51" s="25">
        <v>343.9</v>
      </c>
      <c r="C51" s="20" t="s">
        <v>64</v>
      </c>
      <c r="D51" s="46">
        <v>0</v>
      </c>
      <c r="E51" s="46">
        <v>9975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9975</v>
      </c>
      <c r="O51" s="47">
        <f t="shared" si="7"/>
        <v>0.09137795203459079</v>
      </c>
      <c r="P51" s="9"/>
    </row>
    <row r="52" spans="1:16" ht="15">
      <c r="A52" s="12"/>
      <c r="B52" s="25">
        <v>344.9</v>
      </c>
      <c r="C52" s="20" t="s">
        <v>126</v>
      </c>
      <c r="D52" s="46">
        <v>186954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186954</v>
      </c>
      <c r="O52" s="47">
        <f t="shared" si="7"/>
        <v>1.7126289368095124</v>
      </c>
      <c r="P52" s="9"/>
    </row>
    <row r="53" spans="1:16" ht="15">
      <c r="A53" s="12"/>
      <c r="B53" s="25">
        <v>345.9</v>
      </c>
      <c r="C53" s="20" t="s">
        <v>66</v>
      </c>
      <c r="D53" s="46">
        <v>0</v>
      </c>
      <c r="E53" s="46">
        <v>109255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109255</v>
      </c>
      <c r="O53" s="47">
        <f t="shared" si="7"/>
        <v>1.0008519448159616</v>
      </c>
      <c r="P53" s="9"/>
    </row>
    <row r="54" spans="1:16" ht="15">
      <c r="A54" s="12"/>
      <c r="B54" s="25">
        <v>347.2</v>
      </c>
      <c r="C54" s="20" t="s">
        <v>67</v>
      </c>
      <c r="D54" s="46">
        <v>209784</v>
      </c>
      <c r="E54" s="46">
        <v>169612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379396</v>
      </c>
      <c r="O54" s="47">
        <f t="shared" si="7"/>
        <v>3.475531778457705</v>
      </c>
      <c r="P54" s="9"/>
    </row>
    <row r="55" spans="1:16" ht="15">
      <c r="A55" s="12"/>
      <c r="B55" s="25">
        <v>347.4</v>
      </c>
      <c r="C55" s="20" t="s">
        <v>68</v>
      </c>
      <c r="D55" s="46">
        <v>16698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16698</v>
      </c>
      <c r="O55" s="47">
        <f t="shared" si="7"/>
        <v>0.15296531760136312</v>
      </c>
      <c r="P55" s="9"/>
    </row>
    <row r="56" spans="1:16" ht="15">
      <c r="A56" s="12"/>
      <c r="B56" s="25">
        <v>347.5</v>
      </c>
      <c r="C56" s="20" t="s">
        <v>69</v>
      </c>
      <c r="D56" s="46">
        <v>107031</v>
      </c>
      <c r="E56" s="46">
        <v>30608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137639</v>
      </c>
      <c r="O56" s="47">
        <f t="shared" si="7"/>
        <v>1.2608691669262198</v>
      </c>
      <c r="P56" s="9"/>
    </row>
    <row r="57" spans="1:16" ht="15">
      <c r="A57" s="12"/>
      <c r="B57" s="25">
        <v>347.9</v>
      </c>
      <c r="C57" s="20" t="s">
        <v>70</v>
      </c>
      <c r="D57" s="46">
        <v>1686</v>
      </c>
      <c r="E57" s="46">
        <v>10845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12531</v>
      </c>
      <c r="O57" s="47">
        <f t="shared" si="7"/>
        <v>0.11479269342811602</v>
      </c>
      <c r="P57" s="9"/>
    </row>
    <row r="58" spans="1:16" ht="15">
      <c r="A58" s="12"/>
      <c r="B58" s="25">
        <v>349</v>
      </c>
      <c r="C58" s="20" t="s">
        <v>1</v>
      </c>
      <c r="D58" s="46">
        <v>1623731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1623731</v>
      </c>
      <c r="O58" s="47">
        <f t="shared" si="7"/>
        <v>14.874507612539162</v>
      </c>
      <c r="P58" s="9"/>
    </row>
    <row r="59" spans="1:16" ht="15.75">
      <c r="A59" s="29" t="s">
        <v>51</v>
      </c>
      <c r="B59" s="30"/>
      <c r="C59" s="31"/>
      <c r="D59" s="32">
        <f aca="true" t="shared" si="10" ref="D59:M59">SUM(D60:D62)</f>
        <v>395040</v>
      </c>
      <c r="E59" s="32">
        <f t="shared" si="10"/>
        <v>158785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4">SUM(D59:M59)</f>
        <v>553825</v>
      </c>
      <c r="O59" s="45">
        <f t="shared" si="7"/>
        <v>5.073422986020777</v>
      </c>
      <c r="P59" s="10"/>
    </row>
    <row r="60" spans="1:16" ht="15">
      <c r="A60" s="13"/>
      <c r="B60" s="39">
        <v>351.1</v>
      </c>
      <c r="C60" s="21" t="s">
        <v>73</v>
      </c>
      <c r="D60" s="46">
        <v>212429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212429</v>
      </c>
      <c r="O60" s="47">
        <f t="shared" si="7"/>
        <v>1.9459976915043697</v>
      </c>
      <c r="P60" s="9"/>
    </row>
    <row r="61" spans="1:16" ht="15">
      <c r="A61" s="13"/>
      <c r="B61" s="39">
        <v>354</v>
      </c>
      <c r="C61" s="21" t="s">
        <v>74</v>
      </c>
      <c r="D61" s="46">
        <v>182611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182611</v>
      </c>
      <c r="O61" s="47">
        <f t="shared" si="7"/>
        <v>1.6728440299738003</v>
      </c>
      <c r="P61" s="9"/>
    </row>
    <row r="62" spans="1:16" ht="15">
      <c r="A62" s="13"/>
      <c r="B62" s="39">
        <v>359</v>
      </c>
      <c r="C62" s="21" t="s">
        <v>75</v>
      </c>
      <c r="D62" s="46">
        <v>0</v>
      </c>
      <c r="E62" s="46">
        <v>158785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158785</v>
      </c>
      <c r="O62" s="47">
        <f t="shared" si="7"/>
        <v>1.4545812645426064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SUM(D64:D71)</f>
        <v>525938</v>
      </c>
      <c r="E63" s="32">
        <f t="shared" si="12"/>
        <v>74701</v>
      </c>
      <c r="F63" s="32">
        <f t="shared" si="12"/>
        <v>149392</v>
      </c>
      <c r="G63" s="32">
        <f t="shared" si="12"/>
        <v>39986</v>
      </c>
      <c r="H63" s="32">
        <f t="shared" si="12"/>
        <v>0</v>
      </c>
      <c r="I63" s="32">
        <f t="shared" si="12"/>
        <v>405065</v>
      </c>
      <c r="J63" s="32">
        <f t="shared" si="12"/>
        <v>48487</v>
      </c>
      <c r="K63" s="32">
        <f t="shared" si="12"/>
        <v>21794881</v>
      </c>
      <c r="L63" s="32">
        <f t="shared" si="12"/>
        <v>0</v>
      </c>
      <c r="M63" s="32">
        <f t="shared" si="12"/>
        <v>0</v>
      </c>
      <c r="N63" s="32">
        <f t="shared" si="11"/>
        <v>23038450</v>
      </c>
      <c r="O63" s="45">
        <f t="shared" si="7"/>
        <v>211.0482585515106</v>
      </c>
      <c r="P63" s="10"/>
    </row>
    <row r="64" spans="1:16" ht="15">
      <c r="A64" s="12"/>
      <c r="B64" s="25">
        <v>361.1</v>
      </c>
      <c r="C64" s="20" t="s">
        <v>76</v>
      </c>
      <c r="D64" s="46">
        <v>47526</v>
      </c>
      <c r="E64" s="46">
        <v>5608</v>
      </c>
      <c r="F64" s="46">
        <v>18039</v>
      </c>
      <c r="G64" s="46">
        <v>20642</v>
      </c>
      <c r="H64" s="46">
        <v>0</v>
      </c>
      <c r="I64" s="46">
        <v>277246</v>
      </c>
      <c r="J64" s="46">
        <v>8563</v>
      </c>
      <c r="K64" s="46">
        <v>4872639</v>
      </c>
      <c r="L64" s="46">
        <v>0</v>
      </c>
      <c r="M64" s="46">
        <v>0</v>
      </c>
      <c r="N64" s="46">
        <f t="shared" si="11"/>
        <v>5250263</v>
      </c>
      <c r="O64" s="47">
        <f t="shared" si="7"/>
        <v>48.096068228870855</v>
      </c>
      <c r="P64" s="9"/>
    </row>
    <row r="65" spans="1:16" ht="15">
      <c r="A65" s="12"/>
      <c r="B65" s="25">
        <v>361.2</v>
      </c>
      <c r="C65" s="20" t="s">
        <v>77</v>
      </c>
      <c r="D65" s="46">
        <v>0</v>
      </c>
      <c r="E65" s="46">
        <v>4661</v>
      </c>
      <c r="F65" s="46">
        <v>0</v>
      </c>
      <c r="G65" s="46">
        <v>15794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3" ref="N65:N71">SUM(D65:M65)</f>
        <v>20455</v>
      </c>
      <c r="O65" s="47">
        <f t="shared" si="7"/>
        <v>0.1873820560268225</v>
      </c>
      <c r="P65" s="9"/>
    </row>
    <row r="66" spans="1:16" ht="15">
      <c r="A66" s="12"/>
      <c r="B66" s="25">
        <v>361.3</v>
      </c>
      <c r="C66" s="20" t="s">
        <v>78</v>
      </c>
      <c r="D66" s="46">
        <v>6294</v>
      </c>
      <c r="E66" s="46">
        <v>1124</v>
      </c>
      <c r="F66" s="46">
        <v>-2384</v>
      </c>
      <c r="G66" s="46">
        <v>3527</v>
      </c>
      <c r="H66" s="46">
        <v>0</v>
      </c>
      <c r="I66" s="46">
        <v>41690</v>
      </c>
      <c r="J66" s="46">
        <v>0</v>
      </c>
      <c r="K66" s="46">
        <v>10836572</v>
      </c>
      <c r="L66" s="46">
        <v>0</v>
      </c>
      <c r="M66" s="46">
        <v>0</v>
      </c>
      <c r="N66" s="46">
        <f t="shared" si="13"/>
        <v>10886823</v>
      </c>
      <c r="O66" s="47">
        <f t="shared" si="7"/>
        <v>99.73088620582254</v>
      </c>
      <c r="P66" s="9"/>
    </row>
    <row r="67" spans="1:16" ht="15">
      <c r="A67" s="12"/>
      <c r="B67" s="25">
        <v>362</v>
      </c>
      <c r="C67" s="20" t="s">
        <v>79</v>
      </c>
      <c r="D67" s="46">
        <v>253543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253543</v>
      </c>
      <c r="O67" s="47">
        <f t="shared" si="7"/>
        <v>2.3226305857349625</v>
      </c>
      <c r="P67" s="9"/>
    </row>
    <row r="68" spans="1:16" ht="15">
      <c r="A68" s="12"/>
      <c r="B68" s="25">
        <v>365</v>
      </c>
      <c r="C68" s="20" t="s">
        <v>129</v>
      </c>
      <c r="D68" s="46">
        <v>73916</v>
      </c>
      <c r="E68" s="46">
        <v>0</v>
      </c>
      <c r="F68" s="46">
        <v>0</v>
      </c>
      <c r="G68" s="46">
        <v>0</v>
      </c>
      <c r="H68" s="46">
        <v>0</v>
      </c>
      <c r="I68" s="46">
        <v>11490</v>
      </c>
      <c r="J68" s="46">
        <v>38794</v>
      </c>
      <c r="K68" s="46">
        <v>0</v>
      </c>
      <c r="L68" s="46">
        <v>0</v>
      </c>
      <c r="M68" s="46">
        <v>0</v>
      </c>
      <c r="N68" s="46">
        <f t="shared" si="13"/>
        <v>124200</v>
      </c>
      <c r="O68" s="47">
        <f t="shared" si="7"/>
        <v>1.1377585606712959</v>
      </c>
      <c r="P68" s="9"/>
    </row>
    <row r="69" spans="1:16" ht="15">
      <c r="A69" s="12"/>
      <c r="B69" s="25">
        <v>366</v>
      </c>
      <c r="C69" s="20" t="s">
        <v>82</v>
      </c>
      <c r="D69" s="46">
        <v>23007</v>
      </c>
      <c r="E69" s="46">
        <v>62904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85911</v>
      </c>
      <c r="O69" s="47">
        <f aca="true" t="shared" si="14" ref="O69:O78">(N69/O$80)</f>
        <v>0.7870046353126546</v>
      </c>
      <c r="P69" s="9"/>
    </row>
    <row r="70" spans="1:16" ht="15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6085670</v>
      </c>
      <c r="L70" s="46">
        <v>0</v>
      </c>
      <c r="M70" s="46">
        <v>0</v>
      </c>
      <c r="N70" s="46">
        <f t="shared" si="13"/>
        <v>6085670</v>
      </c>
      <c r="O70" s="47">
        <f t="shared" si="14"/>
        <v>55.74897858229054</v>
      </c>
      <c r="P70" s="9"/>
    </row>
    <row r="71" spans="1:16" ht="15">
      <c r="A71" s="12"/>
      <c r="B71" s="25">
        <v>369.9</v>
      </c>
      <c r="C71" s="20" t="s">
        <v>85</v>
      </c>
      <c r="D71" s="46">
        <v>121652</v>
      </c>
      <c r="E71" s="46">
        <v>404</v>
      </c>
      <c r="F71" s="46">
        <v>133737</v>
      </c>
      <c r="G71" s="46">
        <v>23</v>
      </c>
      <c r="H71" s="46">
        <v>0</v>
      </c>
      <c r="I71" s="46">
        <v>74639</v>
      </c>
      <c r="J71" s="46">
        <v>1130</v>
      </c>
      <c r="K71" s="46">
        <v>0</v>
      </c>
      <c r="L71" s="46">
        <v>0</v>
      </c>
      <c r="M71" s="46">
        <v>0</v>
      </c>
      <c r="N71" s="46">
        <f t="shared" si="13"/>
        <v>331585</v>
      </c>
      <c r="O71" s="47">
        <f t="shared" si="14"/>
        <v>3.037549696780931</v>
      </c>
      <c r="P71" s="9"/>
    </row>
    <row r="72" spans="1:16" ht="15.75">
      <c r="A72" s="29" t="s">
        <v>52</v>
      </c>
      <c r="B72" s="30"/>
      <c r="C72" s="31"/>
      <c r="D72" s="32">
        <f aca="true" t="shared" si="15" ref="D72:M72">SUM(D73:D77)</f>
        <v>3297258</v>
      </c>
      <c r="E72" s="32">
        <f t="shared" si="15"/>
        <v>527832</v>
      </c>
      <c r="F72" s="32">
        <f t="shared" si="15"/>
        <v>21959255</v>
      </c>
      <c r="G72" s="32">
        <f t="shared" si="15"/>
        <v>2494113</v>
      </c>
      <c r="H72" s="32">
        <f t="shared" si="15"/>
        <v>0</v>
      </c>
      <c r="I72" s="32">
        <f t="shared" si="15"/>
        <v>11045989</v>
      </c>
      <c r="J72" s="32">
        <f t="shared" si="15"/>
        <v>1559981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8">SUM(D72:M72)</f>
        <v>40884428</v>
      </c>
      <c r="O72" s="45">
        <f t="shared" si="14"/>
        <v>374.52985471134645</v>
      </c>
      <c r="P72" s="9"/>
    </row>
    <row r="73" spans="1:16" ht="15">
      <c r="A73" s="12"/>
      <c r="B73" s="25">
        <v>381</v>
      </c>
      <c r="C73" s="20" t="s">
        <v>86</v>
      </c>
      <c r="D73" s="46">
        <v>2133758</v>
      </c>
      <c r="E73" s="46">
        <v>527832</v>
      </c>
      <c r="F73" s="46">
        <v>6036603</v>
      </c>
      <c r="G73" s="46">
        <v>2494113</v>
      </c>
      <c r="H73" s="46">
        <v>0</v>
      </c>
      <c r="I73" s="46">
        <v>9355345</v>
      </c>
      <c r="J73" s="46">
        <v>1559981</v>
      </c>
      <c r="K73" s="46">
        <v>0</v>
      </c>
      <c r="L73" s="46">
        <v>0</v>
      </c>
      <c r="M73" s="46">
        <v>0</v>
      </c>
      <c r="N73" s="46">
        <f t="shared" si="16"/>
        <v>22107632</v>
      </c>
      <c r="O73" s="47">
        <f t="shared" si="14"/>
        <v>202.52131694179292</v>
      </c>
      <c r="P73" s="9"/>
    </row>
    <row r="74" spans="1:16" ht="15">
      <c r="A74" s="12"/>
      <c r="B74" s="25">
        <v>383</v>
      </c>
      <c r="C74" s="20" t="s">
        <v>87</v>
      </c>
      <c r="D74" s="46">
        <v>754000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754000</v>
      </c>
      <c r="O74" s="47">
        <f t="shared" si="14"/>
        <v>6.9071654971510235</v>
      </c>
      <c r="P74" s="9"/>
    </row>
    <row r="75" spans="1:16" ht="15">
      <c r="A75" s="12"/>
      <c r="B75" s="25">
        <v>385</v>
      </c>
      <c r="C75" s="20" t="s">
        <v>131</v>
      </c>
      <c r="D75" s="46">
        <v>0</v>
      </c>
      <c r="E75" s="46">
        <v>0</v>
      </c>
      <c r="F75" s="46">
        <v>15922652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15922652</v>
      </c>
      <c r="O75" s="47">
        <f t="shared" si="14"/>
        <v>145.86258954581265</v>
      </c>
      <c r="P75" s="9"/>
    </row>
    <row r="76" spans="1:16" ht="15">
      <c r="A76" s="12"/>
      <c r="B76" s="25">
        <v>388.1</v>
      </c>
      <c r="C76" s="20" t="s">
        <v>150</v>
      </c>
      <c r="D76" s="46">
        <v>409500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409500</v>
      </c>
      <c r="O76" s="47">
        <f t="shared" si="14"/>
        <v>3.75130539931478</v>
      </c>
      <c r="P76" s="9"/>
    </row>
    <row r="77" spans="1:16" ht="15.75" thickBot="1">
      <c r="A77" s="12"/>
      <c r="B77" s="25">
        <v>389.8</v>
      </c>
      <c r="C77" s="20" t="s">
        <v>132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1690644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1690644</v>
      </c>
      <c r="O77" s="47">
        <f t="shared" si="14"/>
        <v>15.487477327275059</v>
      </c>
      <c r="P77" s="9"/>
    </row>
    <row r="78" spans="1:119" ht="16.5" thickBot="1">
      <c r="A78" s="14" t="s">
        <v>71</v>
      </c>
      <c r="B78" s="23"/>
      <c r="C78" s="22"/>
      <c r="D78" s="15">
        <f aca="true" t="shared" si="17" ref="D78:M78">SUM(D5,D13,D23,D39,D59,D63,D72)</f>
        <v>62285475</v>
      </c>
      <c r="E78" s="15">
        <f t="shared" si="17"/>
        <v>6615629</v>
      </c>
      <c r="F78" s="15">
        <f t="shared" si="17"/>
        <v>22108647</v>
      </c>
      <c r="G78" s="15">
        <f t="shared" si="17"/>
        <v>4302808</v>
      </c>
      <c r="H78" s="15">
        <f t="shared" si="17"/>
        <v>0</v>
      </c>
      <c r="I78" s="15">
        <f t="shared" si="17"/>
        <v>48889745</v>
      </c>
      <c r="J78" s="15">
        <f t="shared" si="17"/>
        <v>20112821</v>
      </c>
      <c r="K78" s="15">
        <f t="shared" si="17"/>
        <v>21794881</v>
      </c>
      <c r="L78" s="15">
        <f t="shared" si="17"/>
        <v>0</v>
      </c>
      <c r="M78" s="15">
        <f t="shared" si="17"/>
        <v>0</v>
      </c>
      <c r="N78" s="15">
        <f t="shared" si="16"/>
        <v>186110006</v>
      </c>
      <c r="O78" s="38">
        <f t="shared" si="14"/>
        <v>1704.897363551419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151</v>
      </c>
      <c r="M80" s="48"/>
      <c r="N80" s="48"/>
      <c r="O80" s="43">
        <v>109162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38009445</v>
      </c>
      <c r="E5" s="27">
        <f t="shared" si="0"/>
        <v>608590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38618035</v>
      </c>
      <c r="O5" s="33">
        <f aca="true" t="shared" si="1" ref="O5:O36">(N5/O$80)</f>
        <v>359.30103925344946</v>
      </c>
      <c r="P5" s="6"/>
    </row>
    <row r="6" spans="1:16" ht="15">
      <c r="A6" s="12"/>
      <c r="B6" s="25">
        <v>311</v>
      </c>
      <c r="C6" s="20" t="s">
        <v>3</v>
      </c>
      <c r="D6" s="46">
        <v>23048734</v>
      </c>
      <c r="E6" s="46">
        <v>608590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23657324</v>
      </c>
      <c r="O6" s="47">
        <f t="shared" si="1"/>
        <v>220.10703287092602</v>
      </c>
      <c r="P6" s="9"/>
    </row>
    <row r="7" spans="1:16" ht="15">
      <c r="A7" s="12"/>
      <c r="B7" s="25">
        <v>312.1</v>
      </c>
      <c r="C7" s="20" t="s">
        <v>142</v>
      </c>
      <c r="D7" s="46">
        <v>3490076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3490076</v>
      </c>
      <c r="O7" s="47">
        <f t="shared" si="1"/>
        <v>32.47156241568277</v>
      </c>
      <c r="P7" s="9"/>
    </row>
    <row r="8" spans="1:16" ht="15">
      <c r="A8" s="12"/>
      <c r="B8" s="25">
        <v>314.1</v>
      </c>
      <c r="C8" s="20" t="s">
        <v>12</v>
      </c>
      <c r="D8" s="46">
        <v>6597099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6597099</v>
      </c>
      <c r="O8" s="47">
        <f t="shared" si="1"/>
        <v>61.37921120942306</v>
      </c>
      <c r="P8" s="9"/>
    </row>
    <row r="9" spans="1:16" ht="15">
      <c r="A9" s="12"/>
      <c r="B9" s="25">
        <v>314.3</v>
      </c>
      <c r="C9" s="20" t="s">
        <v>13</v>
      </c>
      <c r="D9" s="46">
        <v>1281256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1281256</v>
      </c>
      <c r="O9" s="47">
        <f t="shared" si="1"/>
        <v>11.92076739144593</v>
      </c>
      <c r="P9" s="9"/>
    </row>
    <row r="10" spans="1:16" ht="15">
      <c r="A10" s="12"/>
      <c r="B10" s="25">
        <v>314.4</v>
      </c>
      <c r="C10" s="20" t="s">
        <v>14</v>
      </c>
      <c r="D10" s="46">
        <v>100256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100256</v>
      </c>
      <c r="O10" s="47">
        <f t="shared" si="1"/>
        <v>0.9327788167210949</v>
      </c>
      <c r="P10" s="9"/>
    </row>
    <row r="11" spans="1:16" ht="15">
      <c r="A11" s="12"/>
      <c r="B11" s="25">
        <v>315</v>
      </c>
      <c r="C11" s="20" t="s">
        <v>116</v>
      </c>
      <c r="D11" s="46">
        <v>2953713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2953713</v>
      </c>
      <c r="O11" s="47">
        <f t="shared" si="1"/>
        <v>27.48125715242694</v>
      </c>
      <c r="P11" s="9"/>
    </row>
    <row r="12" spans="1:16" ht="15">
      <c r="A12" s="12"/>
      <c r="B12" s="25">
        <v>316</v>
      </c>
      <c r="C12" s="20" t="s">
        <v>117</v>
      </c>
      <c r="D12" s="46">
        <v>538311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538311</v>
      </c>
      <c r="O12" s="47">
        <f t="shared" si="1"/>
        <v>5.008429396823624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SUM(D14:D22)</f>
        <v>5423766</v>
      </c>
      <c r="E13" s="32">
        <f t="shared" si="3"/>
        <v>1877655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1446507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8747928</v>
      </c>
      <c r="O13" s="45">
        <f t="shared" si="1"/>
        <v>81.3904597091579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1236366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1236366</v>
      </c>
      <c r="O14" s="47">
        <f t="shared" si="1"/>
        <v>11.503112177966338</v>
      </c>
      <c r="P14" s="9"/>
    </row>
    <row r="15" spans="1:16" ht="15">
      <c r="A15" s="12"/>
      <c r="B15" s="25">
        <v>323.1</v>
      </c>
      <c r="C15" s="20" t="s">
        <v>18</v>
      </c>
      <c r="D15" s="46">
        <v>5150135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5150135</v>
      </c>
      <c r="O15" s="47">
        <f t="shared" si="1"/>
        <v>47.91670155655418</v>
      </c>
      <c r="P15" s="9"/>
    </row>
    <row r="16" spans="1:16" ht="15">
      <c r="A16" s="12"/>
      <c r="B16" s="25">
        <v>323.4</v>
      </c>
      <c r="C16" s="20" t="s">
        <v>19</v>
      </c>
      <c r="D16" s="46">
        <v>43299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43299</v>
      </c>
      <c r="O16" s="47">
        <f t="shared" si="1"/>
        <v>0.40285259720322664</v>
      </c>
      <c r="P16" s="9"/>
    </row>
    <row r="17" spans="1:16" ht="15">
      <c r="A17" s="12"/>
      <c r="B17" s="25">
        <v>323.7</v>
      </c>
      <c r="C17" s="20" t="s">
        <v>20</v>
      </c>
      <c r="D17" s="46">
        <v>221203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221203</v>
      </c>
      <c r="O17" s="47">
        <f t="shared" si="1"/>
        <v>2.0580660767949683</v>
      </c>
      <c r="P17" s="9"/>
    </row>
    <row r="18" spans="1:16" ht="15">
      <c r="A18" s="12"/>
      <c r="B18" s="25">
        <v>324.12</v>
      </c>
      <c r="C18" s="20" t="s">
        <v>105</v>
      </c>
      <c r="D18" s="46">
        <v>0</v>
      </c>
      <c r="E18" s="46">
        <v>140596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140596</v>
      </c>
      <c r="O18" s="47">
        <f t="shared" si="1"/>
        <v>1.3081009666824834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1547879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1547879</v>
      </c>
      <c r="O19" s="47">
        <f t="shared" si="1"/>
        <v>14.401419785822611</v>
      </c>
      <c r="P19" s="9"/>
    </row>
    <row r="20" spans="1:16" ht="15">
      <c r="A20" s="12"/>
      <c r="B20" s="25">
        <v>324.62</v>
      </c>
      <c r="C20" s="20" t="s">
        <v>107</v>
      </c>
      <c r="D20" s="46">
        <v>0</v>
      </c>
      <c r="E20" s="46">
        <v>189180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189180</v>
      </c>
      <c r="O20" s="47">
        <f t="shared" si="1"/>
        <v>1.7601250453568538</v>
      </c>
      <c r="P20" s="9"/>
    </row>
    <row r="21" spans="1:16" ht="15">
      <c r="A21" s="12"/>
      <c r="B21" s="25">
        <v>325.1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210141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210141</v>
      </c>
      <c r="O21" s="47">
        <f t="shared" si="1"/>
        <v>1.9551455606107127</v>
      </c>
      <c r="P21" s="9"/>
    </row>
    <row r="22" spans="1:16" ht="15">
      <c r="A22" s="12"/>
      <c r="B22" s="25">
        <v>329</v>
      </c>
      <c r="C22" s="20" t="s">
        <v>108</v>
      </c>
      <c r="D22" s="46">
        <v>9129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8">SUM(D22:M22)</f>
        <v>9129</v>
      </c>
      <c r="O22" s="47">
        <f t="shared" si="1"/>
        <v>0.08493594216652245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SUM(D24:D40)</f>
        <v>9800354</v>
      </c>
      <c r="E23" s="32">
        <f t="shared" si="6"/>
        <v>808960</v>
      </c>
      <c r="F23" s="32">
        <f t="shared" si="6"/>
        <v>0</v>
      </c>
      <c r="G23" s="32">
        <f t="shared" si="6"/>
        <v>3146835</v>
      </c>
      <c r="H23" s="32">
        <f t="shared" si="6"/>
        <v>0</v>
      </c>
      <c r="I23" s="32">
        <f t="shared" si="6"/>
        <v>0</v>
      </c>
      <c r="J23" s="32">
        <f t="shared" si="6"/>
        <v>48213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13804362</v>
      </c>
      <c r="O23" s="45">
        <f t="shared" si="1"/>
        <v>128.4353699723672</v>
      </c>
      <c r="P23" s="10"/>
    </row>
    <row r="24" spans="1:16" ht="15">
      <c r="A24" s="12"/>
      <c r="B24" s="25">
        <v>331.2</v>
      </c>
      <c r="C24" s="20" t="s">
        <v>25</v>
      </c>
      <c r="D24" s="46">
        <v>61791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61791</v>
      </c>
      <c r="O24" s="47">
        <f t="shared" si="1"/>
        <v>0.5749016105172077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533736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533736</v>
      </c>
      <c r="O25" s="47">
        <f t="shared" si="1"/>
        <v>4.965863734055321</v>
      </c>
      <c r="P25" s="9"/>
    </row>
    <row r="26" spans="1:16" ht="15">
      <c r="A26" s="12"/>
      <c r="B26" s="25">
        <v>331.7</v>
      </c>
      <c r="C26" s="20" t="s">
        <v>100</v>
      </c>
      <c r="D26" s="46">
        <v>0</v>
      </c>
      <c r="E26" s="46">
        <v>0</v>
      </c>
      <c r="F26" s="46">
        <v>0</v>
      </c>
      <c r="G26" s="46">
        <v>54698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54698</v>
      </c>
      <c r="O26" s="47">
        <f t="shared" si="1"/>
        <v>0.5089085512788307</v>
      </c>
      <c r="P26" s="9"/>
    </row>
    <row r="27" spans="1:16" ht="15">
      <c r="A27" s="12"/>
      <c r="B27" s="25">
        <v>331.9</v>
      </c>
      <c r="C27" s="20" t="s">
        <v>28</v>
      </c>
      <c r="D27" s="46">
        <v>0</v>
      </c>
      <c r="E27" s="46">
        <v>0</v>
      </c>
      <c r="F27" s="46">
        <v>0</v>
      </c>
      <c r="G27" s="46">
        <v>59112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59112</v>
      </c>
      <c r="O27" s="47">
        <f t="shared" si="1"/>
        <v>0.5499762748764898</v>
      </c>
      <c r="P27" s="9"/>
    </row>
    <row r="28" spans="1:16" ht="15">
      <c r="A28" s="12"/>
      <c r="B28" s="25">
        <v>334.2</v>
      </c>
      <c r="C28" s="20" t="s">
        <v>30</v>
      </c>
      <c r="D28" s="46">
        <v>3593</v>
      </c>
      <c r="E28" s="46">
        <v>672</v>
      </c>
      <c r="F28" s="46">
        <v>0</v>
      </c>
      <c r="G28" s="46">
        <v>2264245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2268510</v>
      </c>
      <c r="O28" s="47">
        <f t="shared" si="1"/>
        <v>21.106148993775644</v>
      </c>
      <c r="P28" s="9"/>
    </row>
    <row r="29" spans="1:16" ht="15">
      <c r="A29" s="12"/>
      <c r="B29" s="25">
        <v>334.5</v>
      </c>
      <c r="C29" s="20" t="s">
        <v>33</v>
      </c>
      <c r="D29" s="46">
        <v>0</v>
      </c>
      <c r="E29" s="46">
        <v>40000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40000</v>
      </c>
      <c r="O29" s="47">
        <f t="shared" si="1"/>
        <v>0.3721588001600283</v>
      </c>
      <c r="P29" s="9"/>
    </row>
    <row r="30" spans="1:16" ht="15">
      <c r="A30" s="12"/>
      <c r="B30" s="25">
        <v>334.9</v>
      </c>
      <c r="C30" s="20" t="s">
        <v>35</v>
      </c>
      <c r="D30" s="46">
        <v>0</v>
      </c>
      <c r="E30" s="46">
        <v>0</v>
      </c>
      <c r="F30" s="46">
        <v>0</v>
      </c>
      <c r="G30" s="46">
        <v>680792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680792</v>
      </c>
      <c r="O30" s="47">
        <f t="shared" si="1"/>
        <v>6.334068346963649</v>
      </c>
      <c r="P30" s="9"/>
    </row>
    <row r="31" spans="1:16" ht="15">
      <c r="A31" s="12"/>
      <c r="B31" s="25">
        <v>335.12</v>
      </c>
      <c r="C31" s="20" t="s">
        <v>119</v>
      </c>
      <c r="D31" s="46">
        <v>3997325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3997325</v>
      </c>
      <c r="O31" s="47">
        <f t="shared" si="1"/>
        <v>37.190991896242124</v>
      </c>
      <c r="P31" s="9"/>
    </row>
    <row r="32" spans="1:16" ht="15">
      <c r="A32" s="12"/>
      <c r="B32" s="25">
        <v>335.14</v>
      </c>
      <c r="C32" s="20" t="s">
        <v>120</v>
      </c>
      <c r="D32" s="46">
        <v>2751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2751</v>
      </c>
      <c r="O32" s="47">
        <f t="shared" si="1"/>
        <v>0.025595221481005945</v>
      </c>
      <c r="P32" s="9"/>
    </row>
    <row r="33" spans="1:16" ht="15">
      <c r="A33" s="12"/>
      <c r="B33" s="25">
        <v>335.15</v>
      </c>
      <c r="C33" s="20" t="s">
        <v>121</v>
      </c>
      <c r="D33" s="46">
        <v>28900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28900</v>
      </c>
      <c r="O33" s="47">
        <f t="shared" si="1"/>
        <v>0.26888473311562044</v>
      </c>
      <c r="P33" s="9"/>
    </row>
    <row r="34" spans="1:16" ht="15">
      <c r="A34" s="12"/>
      <c r="B34" s="25">
        <v>335.18</v>
      </c>
      <c r="C34" s="20" t="s">
        <v>122</v>
      </c>
      <c r="D34" s="46">
        <v>5627552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5627552</v>
      </c>
      <c r="O34" s="47">
        <f t="shared" si="1"/>
        <v>52.358575003954186</v>
      </c>
      <c r="P34" s="9"/>
    </row>
    <row r="35" spans="1:16" ht="15">
      <c r="A35" s="12"/>
      <c r="B35" s="25">
        <v>335.21</v>
      </c>
      <c r="C35" s="20" t="s">
        <v>40</v>
      </c>
      <c r="D35" s="46">
        <v>35440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35440</v>
      </c>
      <c r="O35" s="47">
        <f t="shared" si="1"/>
        <v>0.3297326969417851</v>
      </c>
      <c r="P35" s="9"/>
    </row>
    <row r="36" spans="1:16" ht="15">
      <c r="A36" s="12"/>
      <c r="B36" s="25">
        <v>335.39</v>
      </c>
      <c r="C36" s="20" t="s">
        <v>146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48213</v>
      </c>
      <c r="K36" s="46">
        <v>0</v>
      </c>
      <c r="L36" s="46">
        <v>0</v>
      </c>
      <c r="M36" s="46">
        <v>0</v>
      </c>
      <c r="N36" s="46">
        <f t="shared" si="7"/>
        <v>48213</v>
      </c>
      <c r="O36" s="47">
        <f t="shared" si="1"/>
        <v>0.4485723058028861</v>
      </c>
      <c r="P36" s="9"/>
    </row>
    <row r="37" spans="1:16" ht="15">
      <c r="A37" s="12"/>
      <c r="B37" s="25">
        <v>337.2</v>
      </c>
      <c r="C37" s="20" t="s">
        <v>42</v>
      </c>
      <c r="D37" s="46">
        <v>0</v>
      </c>
      <c r="E37" s="46">
        <v>93900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93900</v>
      </c>
      <c r="O37" s="47">
        <f aca="true" t="shared" si="8" ref="O37:O68">(N37/O$80)</f>
        <v>0.8736427833756664</v>
      </c>
      <c r="P37" s="9"/>
    </row>
    <row r="38" spans="1:16" ht="15">
      <c r="A38" s="12"/>
      <c r="B38" s="25">
        <v>337.5</v>
      </c>
      <c r="C38" s="20" t="s">
        <v>43</v>
      </c>
      <c r="D38" s="46">
        <v>0</v>
      </c>
      <c r="E38" s="46">
        <v>140652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140652</v>
      </c>
      <c r="O38" s="47">
        <f t="shared" si="8"/>
        <v>1.3086219890027075</v>
      </c>
      <c r="P38" s="9"/>
    </row>
    <row r="39" spans="1:16" ht="15">
      <c r="A39" s="12"/>
      <c r="B39" s="25">
        <v>337.7</v>
      </c>
      <c r="C39" s="20" t="s">
        <v>44</v>
      </c>
      <c r="D39" s="46">
        <v>0</v>
      </c>
      <c r="E39" s="46">
        <v>0</v>
      </c>
      <c r="F39" s="46">
        <v>0</v>
      </c>
      <c r="G39" s="46">
        <v>87988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87988</v>
      </c>
      <c r="O39" s="47">
        <f t="shared" si="8"/>
        <v>0.8186377127120142</v>
      </c>
      <c r="P39" s="9"/>
    </row>
    <row r="40" spans="1:16" ht="15">
      <c r="A40" s="12"/>
      <c r="B40" s="25">
        <v>338</v>
      </c>
      <c r="C40" s="20" t="s">
        <v>45</v>
      </c>
      <c r="D40" s="46">
        <v>43002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43002</v>
      </c>
      <c r="O40" s="47">
        <f t="shared" si="8"/>
        <v>0.4000893181120384</v>
      </c>
      <c r="P40" s="9"/>
    </row>
    <row r="41" spans="1:16" ht="15.75">
      <c r="A41" s="29" t="s">
        <v>50</v>
      </c>
      <c r="B41" s="30"/>
      <c r="C41" s="31"/>
      <c r="D41" s="32">
        <f aca="true" t="shared" si="9" ref="D41:M41">SUM(D42:D60)</f>
        <v>2711401</v>
      </c>
      <c r="E41" s="32">
        <f t="shared" si="9"/>
        <v>348807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34198762</v>
      </c>
      <c r="J41" s="32">
        <f t="shared" si="9"/>
        <v>18915978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56174948</v>
      </c>
      <c r="O41" s="45">
        <f t="shared" si="8"/>
        <v>522.6500311682995</v>
      </c>
      <c r="P41" s="10"/>
    </row>
    <row r="42" spans="1:16" ht="15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18915978</v>
      </c>
      <c r="K42" s="46">
        <v>0</v>
      </c>
      <c r="L42" s="46">
        <v>0</v>
      </c>
      <c r="M42" s="46">
        <v>0</v>
      </c>
      <c r="N42" s="46">
        <f aca="true" t="shared" si="10" ref="N42:N60">SUM(D42:M42)</f>
        <v>18915978</v>
      </c>
      <c r="O42" s="47">
        <f t="shared" si="8"/>
        <v>175.9936919083373</v>
      </c>
      <c r="P42" s="9"/>
    </row>
    <row r="43" spans="1:16" ht="15">
      <c r="A43" s="12"/>
      <c r="B43" s="25">
        <v>341.3</v>
      </c>
      <c r="C43" s="20" t="s">
        <v>125</v>
      </c>
      <c r="D43" s="46">
        <v>361418</v>
      </c>
      <c r="E43" s="46">
        <v>221483</v>
      </c>
      <c r="F43" s="46">
        <v>0</v>
      </c>
      <c r="G43" s="46">
        <v>0</v>
      </c>
      <c r="H43" s="46">
        <v>0</v>
      </c>
      <c r="I43" s="46">
        <v>30312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613213</v>
      </c>
      <c r="O43" s="47">
        <f t="shared" si="8"/>
        <v>5.705315358063285</v>
      </c>
      <c r="P43" s="9"/>
    </row>
    <row r="44" spans="1:16" ht="15">
      <c r="A44" s="12"/>
      <c r="B44" s="25">
        <v>341.9</v>
      </c>
      <c r="C44" s="20" t="s">
        <v>143</v>
      </c>
      <c r="D44" s="46">
        <v>123651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123651</v>
      </c>
      <c r="O44" s="47">
        <f t="shared" si="8"/>
        <v>1.1504451949646914</v>
      </c>
      <c r="P44" s="9"/>
    </row>
    <row r="45" spans="1:16" ht="15">
      <c r="A45" s="12"/>
      <c r="B45" s="25">
        <v>342.1</v>
      </c>
      <c r="C45" s="20" t="s">
        <v>55</v>
      </c>
      <c r="D45" s="46">
        <v>17973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17973</v>
      </c>
      <c r="O45" s="47">
        <f t="shared" si="8"/>
        <v>0.1672202528819047</v>
      </c>
      <c r="P45" s="9"/>
    </row>
    <row r="46" spans="1:16" ht="15">
      <c r="A46" s="12"/>
      <c r="B46" s="25">
        <v>342.5</v>
      </c>
      <c r="C46" s="20" t="s">
        <v>57</v>
      </c>
      <c r="D46" s="46">
        <v>27517</v>
      </c>
      <c r="E46" s="46">
        <v>0</v>
      </c>
      <c r="F46" s="46">
        <v>0</v>
      </c>
      <c r="G46" s="46">
        <v>0</v>
      </c>
      <c r="H46" s="46">
        <v>0</v>
      </c>
      <c r="I46" s="46">
        <v>117663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145180</v>
      </c>
      <c r="O46" s="47">
        <f t="shared" si="8"/>
        <v>1.3507503651808226</v>
      </c>
      <c r="P46" s="9"/>
    </row>
    <row r="47" spans="1:16" ht="15">
      <c r="A47" s="12"/>
      <c r="B47" s="25">
        <v>342.9</v>
      </c>
      <c r="C47" s="20" t="s">
        <v>58</v>
      </c>
      <c r="D47" s="46">
        <v>39807</v>
      </c>
      <c r="E47" s="46">
        <v>10310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50117</v>
      </c>
      <c r="O47" s="47">
        <f t="shared" si="8"/>
        <v>0.46628706469050346</v>
      </c>
      <c r="P47" s="9"/>
    </row>
    <row r="48" spans="1:16" ht="15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13867377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13867377</v>
      </c>
      <c r="O48" s="47">
        <f t="shared" si="8"/>
        <v>129.0216596421693</v>
      </c>
      <c r="P48" s="9"/>
    </row>
    <row r="49" spans="1:16" ht="15">
      <c r="A49" s="12"/>
      <c r="B49" s="25">
        <v>343.4</v>
      </c>
      <c r="C49" s="20" t="s">
        <v>60</v>
      </c>
      <c r="D49" s="46">
        <v>218309</v>
      </c>
      <c r="E49" s="46">
        <v>0</v>
      </c>
      <c r="F49" s="46">
        <v>0</v>
      </c>
      <c r="G49" s="46">
        <v>0</v>
      </c>
      <c r="H49" s="46">
        <v>0</v>
      </c>
      <c r="I49" s="46">
        <v>5607190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5825499</v>
      </c>
      <c r="O49" s="47">
        <f t="shared" si="8"/>
        <v>54.20026795433611</v>
      </c>
      <c r="P49" s="9"/>
    </row>
    <row r="50" spans="1:16" ht="15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10124028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10124028</v>
      </c>
      <c r="O50" s="47">
        <f t="shared" si="8"/>
        <v>94.19365283166327</v>
      </c>
      <c r="P50" s="9"/>
    </row>
    <row r="51" spans="1:16" ht="15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1167313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1167313</v>
      </c>
      <c r="O51" s="47">
        <f t="shared" si="8"/>
        <v>10.860645137280077</v>
      </c>
      <c r="P51" s="9"/>
    </row>
    <row r="52" spans="1:16" ht="15">
      <c r="A52" s="12"/>
      <c r="B52" s="25">
        <v>343.7</v>
      </c>
      <c r="C52" s="20" t="s">
        <v>63</v>
      </c>
      <c r="D52" s="46">
        <v>0</v>
      </c>
      <c r="E52" s="46">
        <v>3983</v>
      </c>
      <c r="F52" s="46">
        <v>0</v>
      </c>
      <c r="G52" s="46">
        <v>0</v>
      </c>
      <c r="H52" s="46">
        <v>0</v>
      </c>
      <c r="I52" s="46">
        <v>3284879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3288862</v>
      </c>
      <c r="O52" s="47">
        <f t="shared" si="8"/>
        <v>30.599473395297775</v>
      </c>
      <c r="P52" s="9"/>
    </row>
    <row r="53" spans="1:16" ht="15">
      <c r="A53" s="12"/>
      <c r="B53" s="25">
        <v>343.9</v>
      </c>
      <c r="C53" s="20" t="s">
        <v>64</v>
      </c>
      <c r="D53" s="46">
        <v>162438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162438</v>
      </c>
      <c r="O53" s="47">
        <f t="shared" si="8"/>
        <v>1.511318279509867</v>
      </c>
      <c r="P53" s="9"/>
    </row>
    <row r="54" spans="1:16" ht="15">
      <c r="A54" s="12"/>
      <c r="B54" s="25">
        <v>344.9</v>
      </c>
      <c r="C54" s="20" t="s">
        <v>126</v>
      </c>
      <c r="D54" s="46">
        <v>0</v>
      </c>
      <c r="E54" s="46">
        <v>9950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9950</v>
      </c>
      <c r="O54" s="47">
        <f t="shared" si="8"/>
        <v>0.09257450153980704</v>
      </c>
      <c r="P54" s="9"/>
    </row>
    <row r="55" spans="1:16" ht="15">
      <c r="A55" s="12"/>
      <c r="B55" s="25">
        <v>345.9</v>
      </c>
      <c r="C55" s="20" t="s">
        <v>66</v>
      </c>
      <c r="D55" s="46">
        <v>0</v>
      </c>
      <c r="E55" s="46">
        <v>103081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103081</v>
      </c>
      <c r="O55" s="47">
        <f t="shared" si="8"/>
        <v>0.9590625319823969</v>
      </c>
      <c r="P55" s="9"/>
    </row>
    <row r="56" spans="1:16" ht="15">
      <c r="A56" s="12"/>
      <c r="B56" s="25">
        <v>347.2</v>
      </c>
      <c r="C56" s="20" t="s">
        <v>67</v>
      </c>
      <c r="D56" s="46">
        <v>171791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171791</v>
      </c>
      <c r="O56" s="47">
        <f t="shared" si="8"/>
        <v>1.5983383109572855</v>
      </c>
      <c r="P56" s="9"/>
    </row>
    <row r="57" spans="1:16" ht="15">
      <c r="A57" s="12"/>
      <c r="B57" s="25">
        <v>347.4</v>
      </c>
      <c r="C57" s="20" t="s">
        <v>68</v>
      </c>
      <c r="D57" s="46">
        <v>9584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9584</v>
      </c>
      <c r="O57" s="47">
        <f t="shared" si="8"/>
        <v>0.08916924851834278</v>
      </c>
      <c r="P57" s="9"/>
    </row>
    <row r="58" spans="1:16" ht="15">
      <c r="A58" s="12"/>
      <c r="B58" s="25">
        <v>347.5</v>
      </c>
      <c r="C58" s="20" t="s">
        <v>69</v>
      </c>
      <c r="D58" s="46">
        <v>88106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88106</v>
      </c>
      <c r="O58" s="47">
        <f t="shared" si="8"/>
        <v>0.8197355811724863</v>
      </c>
      <c r="P58" s="9"/>
    </row>
    <row r="59" spans="1:16" ht="15">
      <c r="A59" s="12"/>
      <c r="B59" s="25">
        <v>347.9</v>
      </c>
      <c r="C59" s="20" t="s">
        <v>70</v>
      </c>
      <c r="D59" s="46">
        <v>1544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1544</v>
      </c>
      <c r="O59" s="47">
        <f t="shared" si="8"/>
        <v>0.014365329686177092</v>
      </c>
      <c r="P59" s="9"/>
    </row>
    <row r="60" spans="1:16" ht="15">
      <c r="A60" s="12"/>
      <c r="B60" s="25">
        <v>349</v>
      </c>
      <c r="C60" s="20" t="s">
        <v>1</v>
      </c>
      <c r="D60" s="46">
        <v>1489263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1489263</v>
      </c>
      <c r="O60" s="47">
        <f t="shared" si="8"/>
        <v>13.856058280068105</v>
      </c>
      <c r="P60" s="9"/>
    </row>
    <row r="61" spans="1:16" ht="15.75">
      <c r="A61" s="29" t="s">
        <v>51</v>
      </c>
      <c r="B61" s="30"/>
      <c r="C61" s="31"/>
      <c r="D61" s="32">
        <f aca="true" t="shared" si="11" ref="D61:M61">SUM(D62:D64)</f>
        <v>394263</v>
      </c>
      <c r="E61" s="32">
        <f t="shared" si="11"/>
        <v>133534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6">SUM(D61:M61)</f>
        <v>527797</v>
      </c>
      <c r="O61" s="45">
        <f t="shared" si="8"/>
        <v>4.910607456201562</v>
      </c>
      <c r="P61" s="10"/>
    </row>
    <row r="62" spans="1:16" ht="15">
      <c r="A62" s="13"/>
      <c r="B62" s="39">
        <v>351.1</v>
      </c>
      <c r="C62" s="21" t="s">
        <v>73</v>
      </c>
      <c r="D62" s="46">
        <v>224283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224283</v>
      </c>
      <c r="O62" s="47">
        <f t="shared" si="8"/>
        <v>2.0867223044072905</v>
      </c>
      <c r="P62" s="9"/>
    </row>
    <row r="63" spans="1:16" ht="15">
      <c r="A63" s="13"/>
      <c r="B63" s="39">
        <v>354</v>
      </c>
      <c r="C63" s="21" t="s">
        <v>74</v>
      </c>
      <c r="D63" s="46">
        <v>169980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169980</v>
      </c>
      <c r="O63" s="47">
        <f t="shared" si="8"/>
        <v>1.5814888212800402</v>
      </c>
      <c r="P63" s="9"/>
    </row>
    <row r="64" spans="1:16" ht="15">
      <c r="A64" s="13"/>
      <c r="B64" s="39">
        <v>359</v>
      </c>
      <c r="C64" s="21" t="s">
        <v>75</v>
      </c>
      <c r="D64" s="46">
        <v>0</v>
      </c>
      <c r="E64" s="46">
        <v>133534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133534</v>
      </c>
      <c r="O64" s="47">
        <f t="shared" si="8"/>
        <v>1.2423963305142305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SUM(D66:D73)</f>
        <v>493084</v>
      </c>
      <c r="E65" s="32">
        <f t="shared" si="13"/>
        <v>112000</v>
      </c>
      <c r="F65" s="32">
        <f t="shared" si="13"/>
        <v>143245</v>
      </c>
      <c r="G65" s="32">
        <f t="shared" si="13"/>
        <v>31553</v>
      </c>
      <c r="H65" s="32">
        <f t="shared" si="13"/>
        <v>0</v>
      </c>
      <c r="I65" s="32">
        <f t="shared" si="13"/>
        <v>405909</v>
      </c>
      <c r="J65" s="32">
        <f t="shared" si="13"/>
        <v>16728</v>
      </c>
      <c r="K65" s="32">
        <f t="shared" si="13"/>
        <v>6378778</v>
      </c>
      <c r="L65" s="32">
        <f t="shared" si="13"/>
        <v>0</v>
      </c>
      <c r="M65" s="32">
        <f t="shared" si="13"/>
        <v>0</v>
      </c>
      <c r="N65" s="32">
        <f t="shared" si="12"/>
        <v>7581297</v>
      </c>
      <c r="O65" s="45">
        <f t="shared" si="8"/>
        <v>70.53615987942055</v>
      </c>
      <c r="P65" s="10"/>
    </row>
    <row r="66" spans="1:16" ht="15">
      <c r="A66" s="12"/>
      <c r="B66" s="25">
        <v>361.1</v>
      </c>
      <c r="C66" s="20" t="s">
        <v>76</v>
      </c>
      <c r="D66" s="46">
        <v>28174</v>
      </c>
      <c r="E66" s="46">
        <v>5438</v>
      </c>
      <c r="F66" s="46">
        <v>6764</v>
      </c>
      <c r="G66" s="46">
        <v>19337</v>
      </c>
      <c r="H66" s="46">
        <v>0</v>
      </c>
      <c r="I66" s="46">
        <v>237546</v>
      </c>
      <c r="J66" s="46">
        <v>3713</v>
      </c>
      <c r="K66" s="46">
        <v>4332192</v>
      </c>
      <c r="L66" s="46">
        <v>0</v>
      </c>
      <c r="M66" s="46">
        <v>0</v>
      </c>
      <c r="N66" s="46">
        <f t="shared" si="12"/>
        <v>4633164</v>
      </c>
      <c r="O66" s="47">
        <f t="shared" si="8"/>
        <v>43.10681887961593</v>
      </c>
      <c r="P66" s="9"/>
    </row>
    <row r="67" spans="1:16" ht="15">
      <c r="A67" s="12"/>
      <c r="B67" s="25">
        <v>361.2</v>
      </c>
      <c r="C67" s="20" t="s">
        <v>77</v>
      </c>
      <c r="D67" s="46">
        <v>0</v>
      </c>
      <c r="E67" s="46">
        <v>7746</v>
      </c>
      <c r="F67" s="46">
        <v>0</v>
      </c>
      <c r="G67" s="46">
        <v>5553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4" ref="N67:N73">SUM(D67:M67)</f>
        <v>13299</v>
      </c>
      <c r="O67" s="47">
        <f t="shared" si="8"/>
        <v>0.1237334970832054</v>
      </c>
      <c r="P67" s="9"/>
    </row>
    <row r="68" spans="1:16" ht="15">
      <c r="A68" s="12"/>
      <c r="B68" s="25">
        <v>361.3</v>
      </c>
      <c r="C68" s="20" t="s">
        <v>78</v>
      </c>
      <c r="D68" s="46">
        <v>3490</v>
      </c>
      <c r="E68" s="46">
        <v>18620</v>
      </c>
      <c r="F68" s="46">
        <v>3462</v>
      </c>
      <c r="G68" s="46">
        <v>6575</v>
      </c>
      <c r="H68" s="46">
        <v>0</v>
      </c>
      <c r="I68" s="46">
        <v>49807</v>
      </c>
      <c r="J68" s="46">
        <v>0</v>
      </c>
      <c r="K68" s="46">
        <v>-4036457</v>
      </c>
      <c r="L68" s="46">
        <v>0</v>
      </c>
      <c r="M68" s="46">
        <v>0</v>
      </c>
      <c r="N68" s="46">
        <f t="shared" si="14"/>
        <v>-3954503</v>
      </c>
      <c r="O68" s="47">
        <f t="shared" si="8"/>
        <v>-36.79257729273081</v>
      </c>
      <c r="P68" s="9"/>
    </row>
    <row r="69" spans="1:16" ht="15">
      <c r="A69" s="12"/>
      <c r="B69" s="25">
        <v>362</v>
      </c>
      <c r="C69" s="20" t="s">
        <v>79</v>
      </c>
      <c r="D69" s="46">
        <v>270121</v>
      </c>
      <c r="E69" s="46">
        <v>1883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272004</v>
      </c>
      <c r="O69" s="47">
        <f aca="true" t="shared" si="15" ref="O69:O78">(N69/O$80)</f>
        <v>2.5307170569682085</v>
      </c>
      <c r="P69" s="9"/>
    </row>
    <row r="70" spans="1:16" ht="15">
      <c r="A70" s="12"/>
      <c r="B70" s="25">
        <v>365</v>
      </c>
      <c r="C70" s="20" t="s">
        <v>129</v>
      </c>
      <c r="D70" s="46">
        <v>27243</v>
      </c>
      <c r="E70" s="46">
        <v>11008</v>
      </c>
      <c r="F70" s="46">
        <v>0</v>
      </c>
      <c r="G70" s="46">
        <v>0</v>
      </c>
      <c r="H70" s="46">
        <v>0</v>
      </c>
      <c r="I70" s="46">
        <v>32033</v>
      </c>
      <c r="J70" s="46">
        <v>12384</v>
      </c>
      <c r="K70" s="46">
        <v>0</v>
      </c>
      <c r="L70" s="46">
        <v>0</v>
      </c>
      <c r="M70" s="46">
        <v>0</v>
      </c>
      <c r="N70" s="46">
        <f t="shared" si="14"/>
        <v>82668</v>
      </c>
      <c r="O70" s="47">
        <f t="shared" si="15"/>
        <v>0.7691405922907305</v>
      </c>
      <c r="P70" s="9"/>
    </row>
    <row r="71" spans="1:16" ht="15">
      <c r="A71" s="12"/>
      <c r="B71" s="25">
        <v>366</v>
      </c>
      <c r="C71" s="20" t="s">
        <v>82</v>
      </c>
      <c r="D71" s="46">
        <v>30246</v>
      </c>
      <c r="E71" s="46">
        <v>67256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97502</v>
      </c>
      <c r="O71" s="47">
        <f t="shared" si="15"/>
        <v>0.9071556833300769</v>
      </c>
      <c r="P71" s="9"/>
    </row>
    <row r="72" spans="1:16" ht="15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6083043</v>
      </c>
      <c r="L72" s="46">
        <v>0</v>
      </c>
      <c r="M72" s="46">
        <v>0</v>
      </c>
      <c r="N72" s="46">
        <f t="shared" si="14"/>
        <v>6083043</v>
      </c>
      <c r="O72" s="47">
        <f t="shared" si="15"/>
        <v>56.59644960504647</v>
      </c>
      <c r="P72" s="9"/>
    </row>
    <row r="73" spans="1:16" ht="15">
      <c r="A73" s="12"/>
      <c r="B73" s="25">
        <v>369.9</v>
      </c>
      <c r="C73" s="20" t="s">
        <v>85</v>
      </c>
      <c r="D73" s="46">
        <v>133810</v>
      </c>
      <c r="E73" s="46">
        <v>49</v>
      </c>
      <c r="F73" s="46">
        <v>133019</v>
      </c>
      <c r="G73" s="46">
        <v>88</v>
      </c>
      <c r="H73" s="46">
        <v>0</v>
      </c>
      <c r="I73" s="46">
        <v>86523</v>
      </c>
      <c r="J73" s="46">
        <v>631</v>
      </c>
      <c r="K73" s="46">
        <v>0</v>
      </c>
      <c r="L73" s="46">
        <v>0</v>
      </c>
      <c r="M73" s="46">
        <v>0</v>
      </c>
      <c r="N73" s="46">
        <f t="shared" si="14"/>
        <v>354120</v>
      </c>
      <c r="O73" s="47">
        <f t="shared" si="15"/>
        <v>3.2947218578167305</v>
      </c>
      <c r="P73" s="9"/>
    </row>
    <row r="74" spans="1:16" ht="15.75">
      <c r="A74" s="29" t="s">
        <v>52</v>
      </c>
      <c r="B74" s="30"/>
      <c r="C74" s="31"/>
      <c r="D74" s="32">
        <f aca="true" t="shared" si="16" ref="D74:M74">SUM(D75:D77)</f>
        <v>2222789</v>
      </c>
      <c r="E74" s="32">
        <f t="shared" si="16"/>
        <v>1721</v>
      </c>
      <c r="F74" s="32">
        <f t="shared" si="16"/>
        <v>5423544</v>
      </c>
      <c r="G74" s="32">
        <f t="shared" si="16"/>
        <v>7512884</v>
      </c>
      <c r="H74" s="32">
        <f t="shared" si="16"/>
        <v>0</v>
      </c>
      <c r="I74" s="32">
        <f t="shared" si="16"/>
        <v>8266909</v>
      </c>
      <c r="J74" s="32">
        <f t="shared" si="16"/>
        <v>1286652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24714499</v>
      </c>
      <c r="O74" s="45">
        <f t="shared" si="15"/>
        <v>229.94295735990548</v>
      </c>
      <c r="P74" s="9"/>
    </row>
    <row r="75" spans="1:16" ht="15">
      <c r="A75" s="12"/>
      <c r="B75" s="25">
        <v>381</v>
      </c>
      <c r="C75" s="20" t="s">
        <v>86</v>
      </c>
      <c r="D75" s="46">
        <v>2222789</v>
      </c>
      <c r="E75" s="46">
        <v>1721</v>
      </c>
      <c r="F75" s="46">
        <v>5423544</v>
      </c>
      <c r="G75" s="46">
        <v>2768884</v>
      </c>
      <c r="H75" s="46">
        <v>0</v>
      </c>
      <c r="I75" s="46">
        <v>7055231</v>
      </c>
      <c r="J75" s="46">
        <v>1286652</v>
      </c>
      <c r="K75" s="46">
        <v>0</v>
      </c>
      <c r="L75" s="46">
        <v>0</v>
      </c>
      <c r="M75" s="46">
        <v>0</v>
      </c>
      <c r="N75" s="46">
        <f>SUM(D75:M75)</f>
        <v>18758821</v>
      </c>
      <c r="O75" s="47">
        <f t="shared" si="15"/>
        <v>174.53150789441855</v>
      </c>
      <c r="P75" s="9"/>
    </row>
    <row r="76" spans="1:16" ht="15">
      <c r="A76" s="12"/>
      <c r="B76" s="25">
        <v>384</v>
      </c>
      <c r="C76" s="20" t="s">
        <v>111</v>
      </c>
      <c r="D76" s="46">
        <v>0</v>
      </c>
      <c r="E76" s="46">
        <v>0</v>
      </c>
      <c r="F76" s="46">
        <v>0</v>
      </c>
      <c r="G76" s="46">
        <v>4744000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4744000</v>
      </c>
      <c r="O76" s="47">
        <f t="shared" si="15"/>
        <v>44.138033698979356</v>
      </c>
      <c r="P76" s="9"/>
    </row>
    <row r="77" spans="1:16" ht="15.75" thickBot="1">
      <c r="A77" s="12"/>
      <c r="B77" s="25">
        <v>389.8</v>
      </c>
      <c r="C77" s="20" t="s">
        <v>132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1211678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1211678</v>
      </c>
      <c r="O77" s="47">
        <f t="shared" si="15"/>
        <v>11.273415766507568</v>
      </c>
      <c r="P77" s="9"/>
    </row>
    <row r="78" spans="1:119" ht="16.5" thickBot="1">
      <c r="A78" s="14" t="s">
        <v>71</v>
      </c>
      <c r="B78" s="23"/>
      <c r="C78" s="22"/>
      <c r="D78" s="15">
        <f aca="true" t="shared" si="17" ref="D78:M78">SUM(D5,D13,D23,D41,D61,D65,D74)</f>
        <v>59055102</v>
      </c>
      <c r="E78" s="15">
        <f t="shared" si="17"/>
        <v>3891267</v>
      </c>
      <c r="F78" s="15">
        <f t="shared" si="17"/>
        <v>5566789</v>
      </c>
      <c r="G78" s="15">
        <f t="shared" si="17"/>
        <v>10691272</v>
      </c>
      <c r="H78" s="15">
        <f t="shared" si="17"/>
        <v>0</v>
      </c>
      <c r="I78" s="15">
        <f t="shared" si="17"/>
        <v>44318087</v>
      </c>
      <c r="J78" s="15">
        <f t="shared" si="17"/>
        <v>20267571</v>
      </c>
      <c r="K78" s="15">
        <f t="shared" si="17"/>
        <v>6378778</v>
      </c>
      <c r="L78" s="15">
        <f t="shared" si="17"/>
        <v>0</v>
      </c>
      <c r="M78" s="15">
        <f t="shared" si="17"/>
        <v>0</v>
      </c>
      <c r="N78" s="15">
        <f>SUM(D78:M78)</f>
        <v>150168866</v>
      </c>
      <c r="O78" s="38">
        <f t="shared" si="15"/>
        <v>1397.1666247988016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147</v>
      </c>
      <c r="M80" s="48"/>
      <c r="N80" s="48"/>
      <c r="O80" s="43">
        <v>107481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36410030</v>
      </c>
      <c r="E5" s="27">
        <f t="shared" si="0"/>
        <v>566193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36976223</v>
      </c>
      <c r="O5" s="33">
        <f aca="true" t="shared" si="1" ref="O5:O36">(N5/O$81)</f>
        <v>349.4421679346028</v>
      </c>
      <c r="P5" s="6"/>
    </row>
    <row r="6" spans="1:16" ht="15">
      <c r="A6" s="12"/>
      <c r="B6" s="25">
        <v>311</v>
      </c>
      <c r="C6" s="20" t="s">
        <v>3</v>
      </c>
      <c r="D6" s="46">
        <v>21691602</v>
      </c>
      <c r="E6" s="46">
        <v>566193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22257795</v>
      </c>
      <c r="O6" s="47">
        <f t="shared" si="1"/>
        <v>210.34631195955205</v>
      </c>
      <c r="P6" s="9"/>
    </row>
    <row r="7" spans="1:16" ht="15">
      <c r="A7" s="12"/>
      <c r="B7" s="25">
        <v>312.1</v>
      </c>
      <c r="C7" s="20" t="s">
        <v>142</v>
      </c>
      <c r="D7" s="46">
        <v>3287172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3287172</v>
      </c>
      <c r="O7" s="47">
        <f t="shared" si="1"/>
        <v>31.06527429948495</v>
      </c>
      <c r="P7" s="9"/>
    </row>
    <row r="8" spans="1:16" ht="15">
      <c r="A8" s="12"/>
      <c r="B8" s="25">
        <v>314.1</v>
      </c>
      <c r="C8" s="20" t="s">
        <v>12</v>
      </c>
      <c r="D8" s="46">
        <v>6533657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6533657</v>
      </c>
      <c r="O8" s="47">
        <f t="shared" si="1"/>
        <v>61.746037896328495</v>
      </c>
      <c r="P8" s="9"/>
    </row>
    <row r="9" spans="1:16" ht="15">
      <c r="A9" s="12"/>
      <c r="B9" s="25">
        <v>314.3</v>
      </c>
      <c r="C9" s="20" t="s">
        <v>13</v>
      </c>
      <c r="D9" s="46">
        <v>1234210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1234210</v>
      </c>
      <c r="O9" s="47">
        <f t="shared" si="1"/>
        <v>11.663847280631291</v>
      </c>
      <c r="P9" s="9"/>
    </row>
    <row r="10" spans="1:16" ht="15">
      <c r="A10" s="12"/>
      <c r="B10" s="25">
        <v>314.4</v>
      </c>
      <c r="C10" s="20" t="s">
        <v>14</v>
      </c>
      <c r="D10" s="46">
        <v>115725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115725</v>
      </c>
      <c r="O10" s="47">
        <f t="shared" si="1"/>
        <v>1.0936540188064074</v>
      </c>
      <c r="P10" s="9"/>
    </row>
    <row r="11" spans="1:16" ht="15">
      <c r="A11" s="12"/>
      <c r="B11" s="25">
        <v>315</v>
      </c>
      <c r="C11" s="20" t="s">
        <v>116</v>
      </c>
      <c r="D11" s="46">
        <v>3014756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3014756</v>
      </c>
      <c r="O11" s="47">
        <f t="shared" si="1"/>
        <v>28.490818882011055</v>
      </c>
      <c r="P11" s="9"/>
    </row>
    <row r="12" spans="1:16" ht="15">
      <c r="A12" s="12"/>
      <c r="B12" s="25">
        <v>316</v>
      </c>
      <c r="C12" s="20" t="s">
        <v>117</v>
      </c>
      <c r="D12" s="46">
        <v>532908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532908</v>
      </c>
      <c r="O12" s="47">
        <f t="shared" si="1"/>
        <v>5.036223597788593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5335605</v>
      </c>
      <c r="E13" s="32">
        <f t="shared" si="3"/>
        <v>639943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936880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6912428</v>
      </c>
      <c r="O13" s="45">
        <f t="shared" si="1"/>
        <v>65.32559656003401</v>
      </c>
      <c r="P13" s="10"/>
    </row>
    <row r="14" spans="1:16" ht="15">
      <c r="A14" s="12"/>
      <c r="B14" s="25">
        <v>322</v>
      </c>
      <c r="C14" s="20" t="s">
        <v>0</v>
      </c>
      <c r="D14" s="46">
        <v>239567</v>
      </c>
      <c r="E14" s="46">
        <v>0</v>
      </c>
      <c r="F14" s="46">
        <v>0</v>
      </c>
      <c r="G14" s="46">
        <v>0</v>
      </c>
      <c r="H14" s="46">
        <v>0</v>
      </c>
      <c r="I14" s="46">
        <v>724484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964051</v>
      </c>
      <c r="O14" s="47">
        <f t="shared" si="1"/>
        <v>9.110721542314417</v>
      </c>
      <c r="P14" s="9"/>
    </row>
    <row r="15" spans="1:16" ht="15">
      <c r="A15" s="12"/>
      <c r="B15" s="25">
        <v>323.1</v>
      </c>
      <c r="C15" s="20" t="s">
        <v>18</v>
      </c>
      <c r="D15" s="46">
        <v>5046794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5046794</v>
      </c>
      <c r="O15" s="47">
        <f t="shared" si="1"/>
        <v>47.694504559845015</v>
      </c>
      <c r="P15" s="9"/>
    </row>
    <row r="16" spans="1:16" ht="15">
      <c r="A16" s="12"/>
      <c r="B16" s="25">
        <v>323.4</v>
      </c>
      <c r="C16" s="20" t="s">
        <v>19</v>
      </c>
      <c r="D16" s="46">
        <v>43942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43942</v>
      </c>
      <c r="O16" s="47">
        <f t="shared" si="1"/>
        <v>0.41527193687095404</v>
      </c>
      <c r="P16" s="9"/>
    </row>
    <row r="17" spans="1:16" ht="15">
      <c r="A17" s="12"/>
      <c r="B17" s="25">
        <v>324.12</v>
      </c>
      <c r="C17" s="20" t="s">
        <v>105</v>
      </c>
      <c r="D17" s="46">
        <v>0</v>
      </c>
      <c r="E17" s="46">
        <v>72686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72686</v>
      </c>
      <c r="O17" s="47">
        <f t="shared" si="1"/>
        <v>0.686915843689458</v>
      </c>
      <c r="P17" s="9"/>
    </row>
    <row r="18" spans="1:16" ht="15">
      <c r="A18" s="12"/>
      <c r="B18" s="25">
        <v>324.32</v>
      </c>
      <c r="C18" s="20" t="s">
        <v>106</v>
      </c>
      <c r="D18" s="46">
        <v>0</v>
      </c>
      <c r="E18" s="46">
        <v>448127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448127</v>
      </c>
      <c r="O18" s="47">
        <f t="shared" si="1"/>
        <v>4.2350044889665925</v>
      </c>
      <c r="P18" s="9"/>
    </row>
    <row r="19" spans="1:16" ht="15">
      <c r="A19" s="12"/>
      <c r="B19" s="25">
        <v>324.62</v>
      </c>
      <c r="C19" s="20" t="s">
        <v>107</v>
      </c>
      <c r="D19" s="46">
        <v>0</v>
      </c>
      <c r="E19" s="46">
        <v>119130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119130</v>
      </c>
      <c r="O19" s="47">
        <f t="shared" si="1"/>
        <v>1.1258328214336342</v>
      </c>
      <c r="P19" s="9"/>
    </row>
    <row r="20" spans="1:16" ht="15">
      <c r="A20" s="12"/>
      <c r="B20" s="25">
        <v>325.1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194047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194047</v>
      </c>
      <c r="O20" s="47">
        <f t="shared" si="1"/>
        <v>1.8338326324245144</v>
      </c>
      <c r="P20" s="9"/>
    </row>
    <row r="21" spans="1:16" ht="15">
      <c r="A21" s="12"/>
      <c r="B21" s="25">
        <v>329</v>
      </c>
      <c r="C21" s="20" t="s">
        <v>108</v>
      </c>
      <c r="D21" s="46">
        <v>5302</v>
      </c>
      <c r="E21" s="46">
        <v>0</v>
      </c>
      <c r="F21" s="46">
        <v>0</v>
      </c>
      <c r="G21" s="46">
        <v>0</v>
      </c>
      <c r="H21" s="46">
        <v>0</v>
      </c>
      <c r="I21" s="46">
        <v>18349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7">SUM(D21:M21)</f>
        <v>23651</v>
      </c>
      <c r="O21" s="47">
        <f t="shared" si="1"/>
        <v>0.22351273448943912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SUM(D23:D39)</f>
        <v>9173022</v>
      </c>
      <c r="E22" s="32">
        <f t="shared" si="6"/>
        <v>1064223</v>
      </c>
      <c r="F22" s="32">
        <f t="shared" si="6"/>
        <v>0</v>
      </c>
      <c r="G22" s="32">
        <f t="shared" si="6"/>
        <v>6036870</v>
      </c>
      <c r="H22" s="32">
        <f t="shared" si="6"/>
        <v>0</v>
      </c>
      <c r="I22" s="32">
        <f t="shared" si="6"/>
        <v>19965</v>
      </c>
      <c r="J22" s="32">
        <f t="shared" si="6"/>
        <v>50790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16344870</v>
      </c>
      <c r="O22" s="45">
        <f t="shared" si="1"/>
        <v>154.466474507395</v>
      </c>
      <c r="P22" s="10"/>
    </row>
    <row r="23" spans="1:16" ht="15">
      <c r="A23" s="12"/>
      <c r="B23" s="25">
        <v>331.2</v>
      </c>
      <c r="C23" s="20" t="s">
        <v>25</v>
      </c>
      <c r="D23" s="46">
        <v>84456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84456</v>
      </c>
      <c r="O23" s="47">
        <f t="shared" si="1"/>
        <v>0.7981477106270377</v>
      </c>
      <c r="P23" s="9"/>
    </row>
    <row r="24" spans="1:16" ht="15">
      <c r="A24" s="12"/>
      <c r="B24" s="25">
        <v>331.49</v>
      </c>
      <c r="C24" s="20" t="s">
        <v>118</v>
      </c>
      <c r="D24" s="46">
        <v>0</v>
      </c>
      <c r="E24" s="46">
        <v>0</v>
      </c>
      <c r="F24" s="46">
        <v>0</v>
      </c>
      <c r="G24" s="46">
        <v>1285724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1285724</v>
      </c>
      <c r="O24" s="47">
        <f t="shared" si="1"/>
        <v>12.150678070216888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532267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532267</v>
      </c>
      <c r="O25" s="47">
        <f t="shared" si="1"/>
        <v>5.030165855502528</v>
      </c>
      <c r="P25" s="9"/>
    </row>
    <row r="26" spans="1:16" ht="15">
      <c r="A26" s="12"/>
      <c r="B26" s="25">
        <v>331.7</v>
      </c>
      <c r="C26" s="20" t="s">
        <v>100</v>
      </c>
      <c r="D26" s="46">
        <v>0</v>
      </c>
      <c r="E26" s="46">
        <v>100530</v>
      </c>
      <c r="F26" s="46">
        <v>0</v>
      </c>
      <c r="G26" s="46">
        <v>262081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362611</v>
      </c>
      <c r="O26" s="47">
        <f t="shared" si="1"/>
        <v>3.4268392949959834</v>
      </c>
      <c r="P26" s="9"/>
    </row>
    <row r="27" spans="1:16" ht="15">
      <c r="A27" s="12"/>
      <c r="B27" s="25">
        <v>334.2</v>
      </c>
      <c r="C27" s="20" t="s">
        <v>30</v>
      </c>
      <c r="D27" s="46">
        <v>49900</v>
      </c>
      <c r="E27" s="46">
        <v>0</v>
      </c>
      <c r="F27" s="46">
        <v>0</v>
      </c>
      <c r="G27" s="46">
        <v>2209235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2259135</v>
      </c>
      <c r="O27" s="47">
        <f t="shared" si="1"/>
        <v>21.349855880546237</v>
      </c>
      <c r="P27" s="9"/>
    </row>
    <row r="28" spans="1:16" ht="15">
      <c r="A28" s="12"/>
      <c r="B28" s="25">
        <v>334.36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19965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19965</v>
      </c>
      <c r="O28" s="47">
        <f t="shared" si="1"/>
        <v>0.1886783537305675</v>
      </c>
      <c r="P28" s="9"/>
    </row>
    <row r="29" spans="1:16" ht="15">
      <c r="A29" s="12"/>
      <c r="B29" s="25">
        <v>334.49</v>
      </c>
      <c r="C29" s="20" t="s">
        <v>32</v>
      </c>
      <c r="D29" s="46">
        <v>9362</v>
      </c>
      <c r="E29" s="46">
        <v>0</v>
      </c>
      <c r="F29" s="46">
        <v>0</v>
      </c>
      <c r="G29" s="46">
        <v>2279830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2289192</v>
      </c>
      <c r="O29" s="47">
        <f t="shared" si="1"/>
        <v>21.63390823607239</v>
      </c>
      <c r="P29" s="9"/>
    </row>
    <row r="30" spans="1:16" ht="15">
      <c r="A30" s="12"/>
      <c r="B30" s="25">
        <v>334.5</v>
      </c>
      <c r="C30" s="20" t="s">
        <v>33</v>
      </c>
      <c r="D30" s="46">
        <v>0</v>
      </c>
      <c r="E30" s="46">
        <v>86956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86956</v>
      </c>
      <c r="O30" s="47">
        <f t="shared" si="1"/>
        <v>0.8217738505882909</v>
      </c>
      <c r="P30" s="9"/>
    </row>
    <row r="31" spans="1:16" ht="15">
      <c r="A31" s="12"/>
      <c r="B31" s="25">
        <v>335.12</v>
      </c>
      <c r="C31" s="20" t="s">
        <v>119</v>
      </c>
      <c r="D31" s="46">
        <v>3603840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3603840</v>
      </c>
      <c r="O31" s="47">
        <f t="shared" si="1"/>
        <v>34.05793129518499</v>
      </c>
      <c r="P31" s="9"/>
    </row>
    <row r="32" spans="1:16" ht="15">
      <c r="A32" s="12"/>
      <c r="B32" s="25">
        <v>335.14</v>
      </c>
      <c r="C32" s="20" t="s">
        <v>120</v>
      </c>
      <c r="D32" s="46">
        <v>2256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2256</v>
      </c>
      <c r="O32" s="47">
        <f t="shared" si="1"/>
        <v>0.021320228701034824</v>
      </c>
      <c r="P32" s="9"/>
    </row>
    <row r="33" spans="1:16" ht="15">
      <c r="A33" s="12"/>
      <c r="B33" s="25">
        <v>335.15</v>
      </c>
      <c r="C33" s="20" t="s">
        <v>121</v>
      </c>
      <c r="D33" s="46">
        <v>25118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25118</v>
      </c>
      <c r="O33" s="47">
        <f t="shared" si="1"/>
        <v>0.23737655341870245</v>
      </c>
      <c r="P33" s="9"/>
    </row>
    <row r="34" spans="1:16" ht="15">
      <c r="A34" s="12"/>
      <c r="B34" s="25">
        <v>335.18</v>
      </c>
      <c r="C34" s="20" t="s">
        <v>122</v>
      </c>
      <c r="D34" s="46">
        <v>5245081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5245081</v>
      </c>
      <c r="O34" s="47">
        <f t="shared" si="1"/>
        <v>49.56840712564381</v>
      </c>
      <c r="P34" s="9"/>
    </row>
    <row r="35" spans="1:16" ht="15">
      <c r="A35" s="12"/>
      <c r="B35" s="25">
        <v>335.21</v>
      </c>
      <c r="C35" s="20" t="s">
        <v>40</v>
      </c>
      <c r="D35" s="46">
        <v>33729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33729</v>
      </c>
      <c r="O35" s="47">
        <f t="shared" si="1"/>
        <v>0.31875442990124275</v>
      </c>
      <c r="P35" s="9"/>
    </row>
    <row r="36" spans="1:16" ht="15">
      <c r="A36" s="12"/>
      <c r="B36" s="25">
        <v>335.49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50790</v>
      </c>
      <c r="K36" s="46">
        <v>0</v>
      </c>
      <c r="L36" s="46">
        <v>0</v>
      </c>
      <c r="M36" s="46">
        <v>0</v>
      </c>
      <c r="N36" s="46">
        <f t="shared" si="7"/>
        <v>50790</v>
      </c>
      <c r="O36" s="47">
        <f t="shared" si="1"/>
        <v>0.4799886594528186</v>
      </c>
      <c r="P36" s="9"/>
    </row>
    <row r="37" spans="1:16" ht="15">
      <c r="A37" s="12"/>
      <c r="B37" s="25">
        <v>337.2</v>
      </c>
      <c r="C37" s="20" t="s">
        <v>42</v>
      </c>
      <c r="D37" s="46">
        <v>0</v>
      </c>
      <c r="E37" s="46">
        <v>93000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93000</v>
      </c>
      <c r="O37" s="47">
        <f aca="true" t="shared" si="8" ref="O37:O68">(N37/O$81)</f>
        <v>0.8788924065586164</v>
      </c>
      <c r="P37" s="9"/>
    </row>
    <row r="38" spans="1:16" ht="15">
      <c r="A38" s="12"/>
      <c r="B38" s="25">
        <v>337.5</v>
      </c>
      <c r="C38" s="20" t="s">
        <v>43</v>
      </c>
      <c r="D38" s="46">
        <v>82930</v>
      </c>
      <c r="E38" s="46">
        <v>251470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334400</v>
      </c>
      <c r="O38" s="47">
        <f t="shared" si="8"/>
        <v>3.1602324812172187</v>
      </c>
      <c r="P38" s="9"/>
    </row>
    <row r="39" spans="1:16" ht="15">
      <c r="A39" s="12"/>
      <c r="B39" s="25">
        <v>338</v>
      </c>
      <c r="C39" s="20" t="s">
        <v>45</v>
      </c>
      <c r="D39" s="46">
        <v>36350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36350</v>
      </c>
      <c r="O39" s="47">
        <f t="shared" si="8"/>
        <v>0.3435240750366205</v>
      </c>
      <c r="P39" s="9"/>
    </row>
    <row r="40" spans="1:16" ht="15.75">
      <c r="A40" s="29" t="s">
        <v>50</v>
      </c>
      <c r="B40" s="30"/>
      <c r="C40" s="31"/>
      <c r="D40" s="32">
        <f aca="true" t="shared" si="9" ref="D40:M40">SUM(D41:D60)</f>
        <v>2993838</v>
      </c>
      <c r="E40" s="32">
        <f t="shared" si="9"/>
        <v>561426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32985791</v>
      </c>
      <c r="J40" s="32">
        <f t="shared" si="9"/>
        <v>16653119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53194174</v>
      </c>
      <c r="O40" s="45">
        <f t="shared" si="8"/>
        <v>502.7092000189009</v>
      </c>
      <c r="P40" s="10"/>
    </row>
    <row r="41" spans="1:16" ht="15">
      <c r="A41" s="12"/>
      <c r="B41" s="25">
        <v>341.2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16653119</v>
      </c>
      <c r="K41" s="46">
        <v>0</v>
      </c>
      <c r="L41" s="46">
        <v>0</v>
      </c>
      <c r="M41" s="46">
        <v>0</v>
      </c>
      <c r="N41" s="46">
        <f aca="true" t="shared" si="10" ref="N41:N60">SUM(D41:M41)</f>
        <v>16653119</v>
      </c>
      <c r="O41" s="47">
        <f t="shared" si="8"/>
        <v>157.37956811416151</v>
      </c>
      <c r="P41" s="9"/>
    </row>
    <row r="42" spans="1:16" ht="15">
      <c r="A42" s="12"/>
      <c r="B42" s="25">
        <v>341.3</v>
      </c>
      <c r="C42" s="20" t="s">
        <v>125</v>
      </c>
      <c r="D42" s="46">
        <v>376446</v>
      </c>
      <c r="E42" s="46">
        <v>254501</v>
      </c>
      <c r="F42" s="46">
        <v>0</v>
      </c>
      <c r="G42" s="46">
        <v>0</v>
      </c>
      <c r="H42" s="46">
        <v>0</v>
      </c>
      <c r="I42" s="46">
        <v>18353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649300</v>
      </c>
      <c r="O42" s="47">
        <f t="shared" si="8"/>
        <v>6.136181070736663</v>
      </c>
      <c r="P42" s="9"/>
    </row>
    <row r="43" spans="1:16" ht="15">
      <c r="A43" s="12"/>
      <c r="B43" s="25">
        <v>341.9</v>
      </c>
      <c r="C43" s="20" t="s">
        <v>143</v>
      </c>
      <c r="D43" s="46">
        <v>190561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190561</v>
      </c>
      <c r="O43" s="47">
        <f t="shared" si="8"/>
        <v>1.800888342862543</v>
      </c>
      <c r="P43" s="9"/>
    </row>
    <row r="44" spans="1:16" ht="15">
      <c r="A44" s="12"/>
      <c r="B44" s="25">
        <v>342.1</v>
      </c>
      <c r="C44" s="20" t="s">
        <v>55</v>
      </c>
      <c r="D44" s="46">
        <v>18347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18347</v>
      </c>
      <c r="O44" s="47">
        <f t="shared" si="8"/>
        <v>0.17338751594764448</v>
      </c>
      <c r="P44" s="9"/>
    </row>
    <row r="45" spans="1:16" ht="15">
      <c r="A45" s="12"/>
      <c r="B45" s="25">
        <v>342.2</v>
      </c>
      <c r="C45" s="20" t="s">
        <v>56</v>
      </c>
      <c r="D45" s="46">
        <v>191585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191585</v>
      </c>
      <c r="O45" s="47">
        <f t="shared" si="8"/>
        <v>1.8105656097906724</v>
      </c>
      <c r="P45" s="9"/>
    </row>
    <row r="46" spans="1:16" ht="15">
      <c r="A46" s="12"/>
      <c r="B46" s="25">
        <v>342.5</v>
      </c>
      <c r="C46" s="20" t="s">
        <v>57</v>
      </c>
      <c r="D46" s="46">
        <v>38580</v>
      </c>
      <c r="E46" s="46">
        <v>0</v>
      </c>
      <c r="F46" s="46">
        <v>0</v>
      </c>
      <c r="G46" s="46">
        <v>0</v>
      </c>
      <c r="H46" s="46">
        <v>0</v>
      </c>
      <c r="I46" s="46">
        <v>65820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104400</v>
      </c>
      <c r="O46" s="47">
        <f t="shared" si="8"/>
        <v>0.9866276047819307</v>
      </c>
      <c r="P46" s="9"/>
    </row>
    <row r="47" spans="1:16" ht="15">
      <c r="A47" s="12"/>
      <c r="B47" s="25">
        <v>342.9</v>
      </c>
      <c r="C47" s="20" t="s">
        <v>58</v>
      </c>
      <c r="D47" s="46">
        <v>44112</v>
      </c>
      <c r="E47" s="46">
        <v>4500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48612</v>
      </c>
      <c r="O47" s="47">
        <f t="shared" si="8"/>
        <v>0.4594055663185749</v>
      </c>
      <c r="P47" s="9"/>
    </row>
    <row r="48" spans="1:16" ht="15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13323766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13323766</v>
      </c>
      <c r="O48" s="47">
        <f t="shared" si="8"/>
        <v>125.91566413079431</v>
      </c>
      <c r="P48" s="9"/>
    </row>
    <row r="49" spans="1:16" ht="15">
      <c r="A49" s="12"/>
      <c r="B49" s="25">
        <v>343.4</v>
      </c>
      <c r="C49" s="20" t="s">
        <v>60</v>
      </c>
      <c r="D49" s="46">
        <v>206274</v>
      </c>
      <c r="E49" s="46">
        <v>0</v>
      </c>
      <c r="F49" s="46">
        <v>0</v>
      </c>
      <c r="G49" s="46">
        <v>0</v>
      </c>
      <c r="H49" s="46">
        <v>0</v>
      </c>
      <c r="I49" s="46">
        <v>4836889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5043163</v>
      </c>
      <c r="O49" s="47">
        <f t="shared" si="8"/>
        <v>47.66018995416529</v>
      </c>
      <c r="P49" s="9"/>
    </row>
    <row r="50" spans="1:16" ht="15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9488218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9488218</v>
      </c>
      <c r="O50" s="47">
        <f t="shared" si="8"/>
        <v>89.6679865803525</v>
      </c>
      <c r="P50" s="9"/>
    </row>
    <row r="51" spans="1:16" ht="15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1258438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1258438</v>
      </c>
      <c r="O51" s="47">
        <f t="shared" si="8"/>
        <v>11.892812928223787</v>
      </c>
      <c r="P51" s="9"/>
    </row>
    <row r="52" spans="1:16" ht="15">
      <c r="A52" s="12"/>
      <c r="B52" s="25">
        <v>343.7</v>
      </c>
      <c r="C52" s="20" t="s">
        <v>63</v>
      </c>
      <c r="D52" s="46">
        <v>0</v>
      </c>
      <c r="E52" s="46">
        <v>2830</v>
      </c>
      <c r="F52" s="46">
        <v>0</v>
      </c>
      <c r="G52" s="46">
        <v>0</v>
      </c>
      <c r="H52" s="46">
        <v>0</v>
      </c>
      <c r="I52" s="46">
        <v>3993720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3996550</v>
      </c>
      <c r="O52" s="47">
        <f t="shared" si="8"/>
        <v>37.76921986485848</v>
      </c>
      <c r="P52" s="9"/>
    </row>
    <row r="53" spans="1:16" ht="15">
      <c r="A53" s="12"/>
      <c r="B53" s="25">
        <v>343.9</v>
      </c>
      <c r="C53" s="20" t="s">
        <v>64</v>
      </c>
      <c r="D53" s="46">
        <v>0</v>
      </c>
      <c r="E53" s="46">
        <v>14937</v>
      </c>
      <c r="F53" s="46">
        <v>0</v>
      </c>
      <c r="G53" s="46">
        <v>0</v>
      </c>
      <c r="H53" s="46">
        <v>0</v>
      </c>
      <c r="I53" s="46">
        <v>587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15524</v>
      </c>
      <c r="O53" s="47">
        <f t="shared" si="8"/>
        <v>0.14670887870339744</v>
      </c>
      <c r="P53" s="9"/>
    </row>
    <row r="54" spans="1:16" ht="15">
      <c r="A54" s="12"/>
      <c r="B54" s="25">
        <v>344.9</v>
      </c>
      <c r="C54" s="20" t="s">
        <v>126</v>
      </c>
      <c r="D54" s="46">
        <v>149682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149682</v>
      </c>
      <c r="O54" s="47">
        <f t="shared" si="8"/>
        <v>1.4145631526721165</v>
      </c>
      <c r="P54" s="9"/>
    </row>
    <row r="55" spans="1:16" ht="15">
      <c r="A55" s="12"/>
      <c r="B55" s="25">
        <v>345.9</v>
      </c>
      <c r="C55" s="20" t="s">
        <v>66</v>
      </c>
      <c r="D55" s="46">
        <v>0</v>
      </c>
      <c r="E55" s="46">
        <v>284658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284658</v>
      </c>
      <c r="O55" s="47">
        <f t="shared" si="8"/>
        <v>2.6901478996361576</v>
      </c>
      <c r="P55" s="9"/>
    </row>
    <row r="56" spans="1:16" ht="15">
      <c r="A56" s="12"/>
      <c r="B56" s="25">
        <v>347.2</v>
      </c>
      <c r="C56" s="20" t="s">
        <v>67</v>
      </c>
      <c r="D56" s="46">
        <v>168500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168500</v>
      </c>
      <c r="O56" s="47">
        <f t="shared" si="8"/>
        <v>1.592401833388461</v>
      </c>
      <c r="P56" s="9"/>
    </row>
    <row r="57" spans="1:16" ht="15">
      <c r="A57" s="12"/>
      <c r="B57" s="25">
        <v>347.4</v>
      </c>
      <c r="C57" s="20" t="s">
        <v>68</v>
      </c>
      <c r="D57" s="46">
        <v>7968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7968</v>
      </c>
      <c r="O57" s="47">
        <f t="shared" si="8"/>
        <v>0.07530123328450598</v>
      </c>
      <c r="P57" s="9"/>
    </row>
    <row r="58" spans="1:16" ht="15">
      <c r="A58" s="12"/>
      <c r="B58" s="25">
        <v>347.5</v>
      </c>
      <c r="C58" s="20" t="s">
        <v>69</v>
      </c>
      <c r="D58" s="46">
        <v>86482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86482</v>
      </c>
      <c r="O58" s="47">
        <f t="shared" si="8"/>
        <v>0.8172943344516372</v>
      </c>
      <c r="P58" s="9"/>
    </row>
    <row r="59" spans="1:16" ht="15">
      <c r="A59" s="12"/>
      <c r="B59" s="25">
        <v>347.9</v>
      </c>
      <c r="C59" s="20" t="s">
        <v>70</v>
      </c>
      <c r="D59" s="46">
        <v>1268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1268</v>
      </c>
      <c r="O59" s="47">
        <f t="shared" si="8"/>
        <v>0.011983178188347588</v>
      </c>
      <c r="P59" s="9"/>
    </row>
    <row r="60" spans="1:16" ht="15">
      <c r="A60" s="12"/>
      <c r="B60" s="25">
        <v>349</v>
      </c>
      <c r="C60" s="20" t="s">
        <v>1</v>
      </c>
      <c r="D60" s="46">
        <v>1514033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1514033</v>
      </c>
      <c r="O60" s="47">
        <f t="shared" si="8"/>
        <v>14.308302225582384</v>
      </c>
      <c r="P60" s="9"/>
    </row>
    <row r="61" spans="1:16" ht="15.75">
      <c r="A61" s="29" t="s">
        <v>51</v>
      </c>
      <c r="B61" s="30"/>
      <c r="C61" s="31"/>
      <c r="D61" s="32">
        <f aca="true" t="shared" si="11" ref="D61:M61">SUM(D62:D64)</f>
        <v>542194</v>
      </c>
      <c r="E61" s="32">
        <f t="shared" si="11"/>
        <v>1011798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6">SUM(D61:M61)</f>
        <v>1553992</v>
      </c>
      <c r="O61" s="45">
        <f t="shared" si="8"/>
        <v>14.68593299626707</v>
      </c>
      <c r="P61" s="10"/>
    </row>
    <row r="62" spans="1:16" ht="15">
      <c r="A62" s="13"/>
      <c r="B62" s="39">
        <v>351.1</v>
      </c>
      <c r="C62" s="21" t="s">
        <v>73</v>
      </c>
      <c r="D62" s="46">
        <v>216478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216478</v>
      </c>
      <c r="O62" s="47">
        <f t="shared" si="8"/>
        <v>2.045815810612862</v>
      </c>
      <c r="P62" s="9"/>
    </row>
    <row r="63" spans="1:16" ht="15">
      <c r="A63" s="13"/>
      <c r="B63" s="39">
        <v>354</v>
      </c>
      <c r="C63" s="21" t="s">
        <v>74</v>
      </c>
      <c r="D63" s="46">
        <v>325716</v>
      </c>
      <c r="E63" s="46">
        <v>153723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479439</v>
      </c>
      <c r="O63" s="47">
        <f t="shared" si="8"/>
        <v>4.530917166753296</v>
      </c>
      <c r="P63" s="9"/>
    </row>
    <row r="64" spans="1:16" ht="15">
      <c r="A64" s="13"/>
      <c r="B64" s="39">
        <v>359</v>
      </c>
      <c r="C64" s="21" t="s">
        <v>75</v>
      </c>
      <c r="D64" s="46">
        <v>0</v>
      </c>
      <c r="E64" s="46">
        <v>858075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858075</v>
      </c>
      <c r="O64" s="47">
        <f t="shared" si="8"/>
        <v>8.109200018900912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SUM(D66:D74)</f>
        <v>697574</v>
      </c>
      <c r="E65" s="32">
        <f t="shared" si="13"/>
        <v>106878</v>
      </c>
      <c r="F65" s="32">
        <f t="shared" si="13"/>
        <v>136728</v>
      </c>
      <c r="G65" s="32">
        <f t="shared" si="13"/>
        <v>181857</v>
      </c>
      <c r="H65" s="32">
        <f t="shared" si="13"/>
        <v>0</v>
      </c>
      <c r="I65" s="32">
        <f t="shared" si="13"/>
        <v>634339</v>
      </c>
      <c r="J65" s="32">
        <f t="shared" si="13"/>
        <v>21720</v>
      </c>
      <c r="K65" s="32">
        <f t="shared" si="13"/>
        <v>22773404</v>
      </c>
      <c r="L65" s="32">
        <f t="shared" si="13"/>
        <v>0</v>
      </c>
      <c r="M65" s="32">
        <f t="shared" si="13"/>
        <v>0</v>
      </c>
      <c r="N65" s="32">
        <f t="shared" si="12"/>
        <v>24552500</v>
      </c>
      <c r="O65" s="45">
        <f t="shared" si="8"/>
        <v>232.032320559467</v>
      </c>
      <c r="P65" s="10"/>
    </row>
    <row r="66" spans="1:16" ht="15">
      <c r="A66" s="12"/>
      <c r="B66" s="25">
        <v>361.1</v>
      </c>
      <c r="C66" s="20" t="s">
        <v>76</v>
      </c>
      <c r="D66" s="46">
        <v>14756</v>
      </c>
      <c r="E66" s="46">
        <v>4300</v>
      </c>
      <c r="F66" s="46">
        <v>4187</v>
      </c>
      <c r="G66" s="46">
        <v>38370</v>
      </c>
      <c r="H66" s="46">
        <v>0</v>
      </c>
      <c r="I66" s="46">
        <v>294878</v>
      </c>
      <c r="J66" s="46">
        <v>203</v>
      </c>
      <c r="K66" s="46">
        <v>2741633</v>
      </c>
      <c r="L66" s="46">
        <v>0</v>
      </c>
      <c r="M66" s="46">
        <v>0</v>
      </c>
      <c r="N66" s="46">
        <f t="shared" si="12"/>
        <v>3098327</v>
      </c>
      <c r="O66" s="47">
        <f t="shared" si="8"/>
        <v>29.28060293909181</v>
      </c>
      <c r="P66" s="9"/>
    </row>
    <row r="67" spans="1:16" ht="15">
      <c r="A67" s="12"/>
      <c r="B67" s="25">
        <v>361.2</v>
      </c>
      <c r="C67" s="20" t="s">
        <v>77</v>
      </c>
      <c r="D67" s="46">
        <v>0</v>
      </c>
      <c r="E67" s="46">
        <v>20012</v>
      </c>
      <c r="F67" s="46">
        <v>0</v>
      </c>
      <c r="G67" s="46">
        <v>11145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4" ref="N67:N74">SUM(D67:M67)</f>
        <v>31157</v>
      </c>
      <c r="O67" s="47">
        <f t="shared" si="8"/>
        <v>0.29444785710910554</v>
      </c>
      <c r="P67" s="9"/>
    </row>
    <row r="68" spans="1:16" ht="15">
      <c r="A68" s="12"/>
      <c r="B68" s="25">
        <v>361.3</v>
      </c>
      <c r="C68" s="20" t="s">
        <v>78</v>
      </c>
      <c r="D68" s="46">
        <v>533</v>
      </c>
      <c r="E68" s="46">
        <v>-16091</v>
      </c>
      <c r="F68" s="46">
        <v>-622</v>
      </c>
      <c r="G68" s="46">
        <v>-4357</v>
      </c>
      <c r="H68" s="46">
        <v>0</v>
      </c>
      <c r="I68" s="46">
        <v>-48285</v>
      </c>
      <c r="J68" s="46">
        <v>0</v>
      </c>
      <c r="K68" s="46">
        <v>14133380</v>
      </c>
      <c r="L68" s="46">
        <v>0</v>
      </c>
      <c r="M68" s="46">
        <v>0</v>
      </c>
      <c r="N68" s="46">
        <f t="shared" si="14"/>
        <v>14064558</v>
      </c>
      <c r="O68" s="47">
        <f t="shared" si="8"/>
        <v>132.91648632046497</v>
      </c>
      <c r="P68" s="9"/>
    </row>
    <row r="69" spans="1:16" ht="15">
      <c r="A69" s="12"/>
      <c r="B69" s="25">
        <v>362</v>
      </c>
      <c r="C69" s="20" t="s">
        <v>79</v>
      </c>
      <c r="D69" s="46">
        <v>243223</v>
      </c>
      <c r="E69" s="46">
        <v>22590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265813</v>
      </c>
      <c r="O69" s="47">
        <f aca="true" t="shared" si="15" ref="O69:O79">(N69/O$81)</f>
        <v>2.5120540566082314</v>
      </c>
      <c r="P69" s="9"/>
    </row>
    <row r="70" spans="1:16" ht="15">
      <c r="A70" s="12"/>
      <c r="B70" s="25">
        <v>364</v>
      </c>
      <c r="C70" s="20" t="s">
        <v>128</v>
      </c>
      <c r="D70" s="46">
        <v>12720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284</v>
      </c>
      <c r="K70" s="46">
        <v>0</v>
      </c>
      <c r="L70" s="46">
        <v>0</v>
      </c>
      <c r="M70" s="46">
        <v>0</v>
      </c>
      <c r="N70" s="46">
        <f t="shared" si="14"/>
        <v>13004</v>
      </c>
      <c r="O70" s="47">
        <f t="shared" si="15"/>
        <v>0.12289372962245429</v>
      </c>
      <c r="P70" s="9"/>
    </row>
    <row r="71" spans="1:16" ht="15">
      <c r="A71" s="12"/>
      <c r="B71" s="25">
        <v>365</v>
      </c>
      <c r="C71" s="20" t="s">
        <v>129</v>
      </c>
      <c r="D71" s="46">
        <v>8598</v>
      </c>
      <c r="E71" s="46">
        <v>13481</v>
      </c>
      <c r="F71" s="46">
        <v>0</v>
      </c>
      <c r="G71" s="46">
        <v>0</v>
      </c>
      <c r="H71" s="46">
        <v>0</v>
      </c>
      <c r="I71" s="46">
        <v>21271</v>
      </c>
      <c r="J71" s="46">
        <v>15502</v>
      </c>
      <c r="K71" s="46">
        <v>0</v>
      </c>
      <c r="L71" s="46">
        <v>0</v>
      </c>
      <c r="M71" s="46">
        <v>0</v>
      </c>
      <c r="N71" s="46">
        <f t="shared" si="14"/>
        <v>58852</v>
      </c>
      <c r="O71" s="47">
        <f t="shared" si="15"/>
        <v>0.5561782355998677</v>
      </c>
      <c r="P71" s="9"/>
    </row>
    <row r="72" spans="1:16" ht="15">
      <c r="A72" s="12"/>
      <c r="B72" s="25">
        <v>366</v>
      </c>
      <c r="C72" s="20" t="s">
        <v>82</v>
      </c>
      <c r="D72" s="46">
        <v>217300</v>
      </c>
      <c r="E72" s="46">
        <v>49666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266966</v>
      </c>
      <c r="O72" s="47">
        <f t="shared" si="15"/>
        <v>2.5229504323583614</v>
      </c>
      <c r="P72" s="9"/>
    </row>
    <row r="73" spans="1:16" ht="15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5898391</v>
      </c>
      <c r="L73" s="46">
        <v>0</v>
      </c>
      <c r="M73" s="46">
        <v>0</v>
      </c>
      <c r="N73" s="46">
        <f t="shared" si="14"/>
        <v>5898391</v>
      </c>
      <c r="O73" s="47">
        <f t="shared" si="15"/>
        <v>55.74248452487833</v>
      </c>
      <c r="P73" s="9"/>
    </row>
    <row r="74" spans="1:16" ht="15">
      <c r="A74" s="12"/>
      <c r="B74" s="25">
        <v>369.9</v>
      </c>
      <c r="C74" s="20" t="s">
        <v>85</v>
      </c>
      <c r="D74" s="46">
        <v>200444</v>
      </c>
      <c r="E74" s="46">
        <v>12920</v>
      </c>
      <c r="F74" s="46">
        <v>133163</v>
      </c>
      <c r="G74" s="46">
        <v>136699</v>
      </c>
      <c r="H74" s="46">
        <v>0</v>
      </c>
      <c r="I74" s="46">
        <v>366475</v>
      </c>
      <c r="J74" s="46">
        <v>5731</v>
      </c>
      <c r="K74" s="46">
        <v>0</v>
      </c>
      <c r="L74" s="46">
        <v>0</v>
      </c>
      <c r="M74" s="46">
        <v>0</v>
      </c>
      <c r="N74" s="46">
        <f t="shared" si="14"/>
        <v>855432</v>
      </c>
      <c r="O74" s="47">
        <f t="shared" si="15"/>
        <v>8.084222463733875</v>
      </c>
      <c r="P74" s="9"/>
    </row>
    <row r="75" spans="1:16" ht="15.75">
      <c r="A75" s="29" t="s">
        <v>52</v>
      </c>
      <c r="B75" s="30"/>
      <c r="C75" s="31"/>
      <c r="D75" s="32">
        <f aca="true" t="shared" si="16" ref="D75:M75">SUM(D76:D78)</f>
        <v>1551334</v>
      </c>
      <c r="E75" s="32">
        <f t="shared" si="16"/>
        <v>754154</v>
      </c>
      <c r="F75" s="32">
        <f t="shared" si="16"/>
        <v>62499902</v>
      </c>
      <c r="G75" s="32">
        <f t="shared" si="16"/>
        <v>1680687</v>
      </c>
      <c r="H75" s="32">
        <f t="shared" si="16"/>
        <v>0</v>
      </c>
      <c r="I75" s="32">
        <f t="shared" si="16"/>
        <v>8521936</v>
      </c>
      <c r="J75" s="32">
        <f t="shared" si="16"/>
        <v>28714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75036727</v>
      </c>
      <c r="O75" s="45">
        <f t="shared" si="15"/>
        <v>709.1312857345367</v>
      </c>
      <c r="P75" s="9"/>
    </row>
    <row r="76" spans="1:16" ht="15">
      <c r="A76" s="12"/>
      <c r="B76" s="25">
        <v>381</v>
      </c>
      <c r="C76" s="20" t="s">
        <v>86</v>
      </c>
      <c r="D76" s="46">
        <v>1551334</v>
      </c>
      <c r="E76" s="46">
        <v>754154</v>
      </c>
      <c r="F76" s="46">
        <v>7759902</v>
      </c>
      <c r="G76" s="46">
        <v>1680687</v>
      </c>
      <c r="H76" s="46">
        <v>0</v>
      </c>
      <c r="I76" s="46">
        <v>7958960</v>
      </c>
      <c r="J76" s="46">
        <v>28714</v>
      </c>
      <c r="K76" s="46">
        <v>0</v>
      </c>
      <c r="L76" s="46">
        <v>0</v>
      </c>
      <c r="M76" s="46">
        <v>0</v>
      </c>
      <c r="N76" s="46">
        <f>SUM(D76:M76)</f>
        <v>19733751</v>
      </c>
      <c r="O76" s="47">
        <f t="shared" si="15"/>
        <v>186.49294523460756</v>
      </c>
      <c r="P76" s="9"/>
    </row>
    <row r="77" spans="1:16" ht="15">
      <c r="A77" s="12"/>
      <c r="B77" s="25">
        <v>385</v>
      </c>
      <c r="C77" s="20" t="s">
        <v>131</v>
      </c>
      <c r="D77" s="46">
        <v>0</v>
      </c>
      <c r="E77" s="46">
        <v>0</v>
      </c>
      <c r="F77" s="46">
        <v>54740000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54740000</v>
      </c>
      <c r="O77" s="47">
        <f t="shared" si="15"/>
        <v>517.3179605915985</v>
      </c>
      <c r="P77" s="9"/>
    </row>
    <row r="78" spans="1:16" ht="15.75" thickBot="1">
      <c r="A78" s="12"/>
      <c r="B78" s="25">
        <v>389.8</v>
      </c>
      <c r="C78" s="20" t="s">
        <v>132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562976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562976</v>
      </c>
      <c r="O78" s="47">
        <f t="shared" si="15"/>
        <v>5.320379908330577</v>
      </c>
      <c r="P78" s="9"/>
    </row>
    <row r="79" spans="1:119" ht="16.5" thickBot="1">
      <c r="A79" s="14" t="s">
        <v>71</v>
      </c>
      <c r="B79" s="23"/>
      <c r="C79" s="22"/>
      <c r="D79" s="15">
        <f aca="true" t="shared" si="17" ref="D79:M79">SUM(D5,D13,D22,D40,D61,D65,D75)</f>
        <v>56703597</v>
      </c>
      <c r="E79" s="15">
        <f t="shared" si="17"/>
        <v>4704615</v>
      </c>
      <c r="F79" s="15">
        <f t="shared" si="17"/>
        <v>62636630</v>
      </c>
      <c r="G79" s="15">
        <f t="shared" si="17"/>
        <v>7899414</v>
      </c>
      <c r="H79" s="15">
        <f t="shared" si="17"/>
        <v>0</v>
      </c>
      <c r="I79" s="15">
        <f t="shared" si="17"/>
        <v>43098911</v>
      </c>
      <c r="J79" s="15">
        <f t="shared" si="17"/>
        <v>16754343</v>
      </c>
      <c r="K79" s="15">
        <f t="shared" si="17"/>
        <v>22773404</v>
      </c>
      <c r="L79" s="15">
        <f t="shared" si="17"/>
        <v>0</v>
      </c>
      <c r="M79" s="15">
        <f t="shared" si="17"/>
        <v>0</v>
      </c>
      <c r="N79" s="15">
        <f>SUM(D79:M79)</f>
        <v>214570914</v>
      </c>
      <c r="O79" s="38">
        <f t="shared" si="15"/>
        <v>2027.7929783112036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144</v>
      </c>
      <c r="M81" s="48"/>
      <c r="N81" s="48"/>
      <c r="O81" s="43">
        <v>105815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36110973</v>
      </c>
      <c r="E5" s="27">
        <f t="shared" si="0"/>
        <v>568610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36679583</v>
      </c>
      <c r="O5" s="33">
        <f aca="true" t="shared" si="1" ref="O5:O36">(N5/O$82)</f>
        <v>350.35372947570517</v>
      </c>
      <c r="P5" s="6"/>
    </row>
    <row r="6" spans="1:16" ht="15">
      <c r="A6" s="12"/>
      <c r="B6" s="25">
        <v>311</v>
      </c>
      <c r="C6" s="20" t="s">
        <v>3</v>
      </c>
      <c r="D6" s="46">
        <v>21679082</v>
      </c>
      <c r="E6" s="46">
        <v>568610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22247692</v>
      </c>
      <c r="O6" s="47">
        <f t="shared" si="1"/>
        <v>212.50410247103434</v>
      </c>
      <c r="P6" s="9"/>
    </row>
    <row r="7" spans="1:16" ht="15">
      <c r="A7" s="12"/>
      <c r="B7" s="25">
        <v>312.41</v>
      </c>
      <c r="C7" s="20" t="s">
        <v>11</v>
      </c>
      <c r="D7" s="46">
        <v>3284506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3284506</v>
      </c>
      <c r="O7" s="47">
        <f t="shared" si="1"/>
        <v>31.372737432302063</v>
      </c>
      <c r="P7" s="9"/>
    </row>
    <row r="8" spans="1:16" ht="15">
      <c r="A8" s="12"/>
      <c r="B8" s="25">
        <v>314.1</v>
      </c>
      <c r="C8" s="20" t="s">
        <v>12</v>
      </c>
      <c r="D8" s="46">
        <v>5994198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5994198</v>
      </c>
      <c r="O8" s="47">
        <f t="shared" si="1"/>
        <v>57.25500272224504</v>
      </c>
      <c r="P8" s="9"/>
    </row>
    <row r="9" spans="1:16" ht="15">
      <c r="A9" s="12"/>
      <c r="B9" s="25">
        <v>314.3</v>
      </c>
      <c r="C9" s="20" t="s">
        <v>13</v>
      </c>
      <c r="D9" s="46">
        <v>1219386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1219386</v>
      </c>
      <c r="O9" s="47">
        <f t="shared" si="1"/>
        <v>11.647254353204131</v>
      </c>
      <c r="P9" s="9"/>
    </row>
    <row r="10" spans="1:16" ht="15">
      <c r="A10" s="12"/>
      <c r="B10" s="25">
        <v>314.4</v>
      </c>
      <c r="C10" s="20" t="s">
        <v>14</v>
      </c>
      <c r="D10" s="46">
        <v>91033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91033</v>
      </c>
      <c r="O10" s="47">
        <f t="shared" si="1"/>
        <v>0.86952327280716</v>
      </c>
      <c r="P10" s="9"/>
    </row>
    <row r="11" spans="1:16" ht="15">
      <c r="A11" s="12"/>
      <c r="B11" s="25">
        <v>315</v>
      </c>
      <c r="C11" s="20" t="s">
        <v>116</v>
      </c>
      <c r="D11" s="46">
        <v>3313753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3313753</v>
      </c>
      <c r="O11" s="47">
        <f t="shared" si="1"/>
        <v>31.6520970838547</v>
      </c>
      <c r="P11" s="9"/>
    </row>
    <row r="12" spans="1:16" ht="15">
      <c r="A12" s="12"/>
      <c r="B12" s="25">
        <v>316</v>
      </c>
      <c r="C12" s="20" t="s">
        <v>117</v>
      </c>
      <c r="D12" s="46">
        <v>529015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529015</v>
      </c>
      <c r="O12" s="47">
        <f t="shared" si="1"/>
        <v>5.053012140257706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4970086</v>
      </c>
      <c r="E13" s="32">
        <f t="shared" si="3"/>
        <v>720155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979866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6670107</v>
      </c>
      <c r="O13" s="45">
        <f t="shared" si="1"/>
        <v>63.71110771493796</v>
      </c>
      <c r="P13" s="10"/>
    </row>
    <row r="14" spans="1:16" ht="15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941793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941793</v>
      </c>
      <c r="O14" s="47">
        <f t="shared" si="1"/>
        <v>8.995759028779384</v>
      </c>
      <c r="P14" s="9"/>
    </row>
    <row r="15" spans="1:16" ht="15">
      <c r="A15" s="12"/>
      <c r="B15" s="25">
        <v>323.1</v>
      </c>
      <c r="C15" s="20" t="s">
        <v>18</v>
      </c>
      <c r="D15" s="46">
        <v>4675829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4675829</v>
      </c>
      <c r="O15" s="47">
        <f t="shared" si="1"/>
        <v>44.66228878721596</v>
      </c>
      <c r="P15" s="9"/>
    </row>
    <row r="16" spans="1:16" ht="15">
      <c r="A16" s="12"/>
      <c r="B16" s="25">
        <v>323.4</v>
      </c>
      <c r="C16" s="20" t="s">
        <v>19</v>
      </c>
      <c r="D16" s="46">
        <v>40640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40640</v>
      </c>
      <c r="O16" s="47">
        <f t="shared" si="1"/>
        <v>0.3881825910041741</v>
      </c>
      <c r="P16" s="9"/>
    </row>
    <row r="17" spans="1:16" ht="15">
      <c r="A17" s="12"/>
      <c r="B17" s="25">
        <v>323.7</v>
      </c>
      <c r="C17" s="20" t="s">
        <v>20</v>
      </c>
      <c r="D17" s="46">
        <v>241666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241666</v>
      </c>
      <c r="O17" s="47">
        <f t="shared" si="1"/>
        <v>2.308330069823197</v>
      </c>
      <c r="P17" s="9"/>
    </row>
    <row r="18" spans="1:16" ht="15">
      <c r="A18" s="12"/>
      <c r="B18" s="25">
        <v>324.12</v>
      </c>
      <c r="C18" s="20" t="s">
        <v>105</v>
      </c>
      <c r="D18" s="46">
        <v>0</v>
      </c>
      <c r="E18" s="46">
        <v>62065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62065</v>
      </c>
      <c r="O18" s="47">
        <f t="shared" si="1"/>
        <v>0.5928285558728855</v>
      </c>
      <c r="P18" s="9"/>
    </row>
    <row r="19" spans="1:16" ht="15">
      <c r="A19" s="12"/>
      <c r="B19" s="25">
        <v>324.32</v>
      </c>
      <c r="C19" s="20" t="s">
        <v>106</v>
      </c>
      <c r="D19" s="46">
        <v>0</v>
      </c>
      <c r="E19" s="46">
        <v>529713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529713</v>
      </c>
      <c r="O19" s="47">
        <f t="shared" si="1"/>
        <v>5.059679252672098</v>
      </c>
      <c r="P19" s="9"/>
    </row>
    <row r="20" spans="1:16" ht="15">
      <c r="A20" s="12"/>
      <c r="B20" s="25">
        <v>324.62</v>
      </c>
      <c r="C20" s="20" t="s">
        <v>107</v>
      </c>
      <c r="D20" s="46">
        <v>0</v>
      </c>
      <c r="E20" s="46">
        <v>128377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128377</v>
      </c>
      <c r="O20" s="47">
        <f t="shared" si="1"/>
        <v>1.2262233387141452</v>
      </c>
      <c r="P20" s="9"/>
    </row>
    <row r="21" spans="1:16" ht="15">
      <c r="A21" s="12"/>
      <c r="B21" s="25">
        <v>329</v>
      </c>
      <c r="C21" s="20" t="s">
        <v>108</v>
      </c>
      <c r="D21" s="46">
        <v>11951</v>
      </c>
      <c r="E21" s="46">
        <v>0</v>
      </c>
      <c r="F21" s="46">
        <v>0</v>
      </c>
      <c r="G21" s="46">
        <v>0</v>
      </c>
      <c r="H21" s="46">
        <v>0</v>
      </c>
      <c r="I21" s="46">
        <v>38073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7">SUM(D21:M21)</f>
        <v>50024</v>
      </c>
      <c r="O21" s="47">
        <f t="shared" si="1"/>
        <v>0.4778160908561222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SUM(D23:D39)</f>
        <v>8619124</v>
      </c>
      <c r="E22" s="32">
        <f t="shared" si="6"/>
        <v>2258473</v>
      </c>
      <c r="F22" s="32">
        <f t="shared" si="6"/>
        <v>0</v>
      </c>
      <c r="G22" s="32">
        <f t="shared" si="6"/>
        <v>9604184</v>
      </c>
      <c r="H22" s="32">
        <f t="shared" si="6"/>
        <v>0</v>
      </c>
      <c r="I22" s="32">
        <f t="shared" si="6"/>
        <v>0</v>
      </c>
      <c r="J22" s="32">
        <f t="shared" si="6"/>
        <v>49260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20531041</v>
      </c>
      <c r="O22" s="45">
        <f t="shared" si="1"/>
        <v>196.10710362679453</v>
      </c>
      <c r="P22" s="10"/>
    </row>
    <row r="23" spans="1:16" ht="15">
      <c r="A23" s="12"/>
      <c r="B23" s="25">
        <v>331.2</v>
      </c>
      <c r="C23" s="20" t="s">
        <v>25</v>
      </c>
      <c r="D23" s="46">
        <v>199787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199787</v>
      </c>
      <c r="O23" s="47">
        <f t="shared" si="1"/>
        <v>1.9083128766966273</v>
      </c>
      <c r="P23" s="9"/>
    </row>
    <row r="24" spans="1:16" ht="15">
      <c r="A24" s="12"/>
      <c r="B24" s="25">
        <v>331.49</v>
      </c>
      <c r="C24" s="20" t="s">
        <v>118</v>
      </c>
      <c r="D24" s="46">
        <v>0</v>
      </c>
      <c r="E24" s="46">
        <v>0</v>
      </c>
      <c r="F24" s="46">
        <v>0</v>
      </c>
      <c r="G24" s="46">
        <v>1471767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1471767</v>
      </c>
      <c r="O24" s="47">
        <f t="shared" si="1"/>
        <v>14.057931284804141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1273839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1273839</v>
      </c>
      <c r="O25" s="47">
        <f t="shared" si="1"/>
        <v>12.1673750871596</v>
      </c>
      <c r="P25" s="9"/>
    </row>
    <row r="26" spans="1:16" ht="15">
      <c r="A26" s="12"/>
      <c r="B26" s="25">
        <v>331.7</v>
      </c>
      <c r="C26" s="20" t="s">
        <v>100</v>
      </c>
      <c r="D26" s="46">
        <v>0</v>
      </c>
      <c r="E26" s="46">
        <v>528000</v>
      </c>
      <c r="F26" s="46">
        <v>0</v>
      </c>
      <c r="G26" s="46">
        <v>725013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1253013</v>
      </c>
      <c r="O26" s="47">
        <f t="shared" si="1"/>
        <v>11.968450612743927</v>
      </c>
      <c r="P26" s="9"/>
    </row>
    <row r="27" spans="1:16" ht="15">
      <c r="A27" s="12"/>
      <c r="B27" s="25">
        <v>334.2</v>
      </c>
      <c r="C27" s="20" t="s">
        <v>30</v>
      </c>
      <c r="D27" s="46">
        <v>0</v>
      </c>
      <c r="E27" s="46">
        <v>0</v>
      </c>
      <c r="F27" s="46">
        <v>0</v>
      </c>
      <c r="G27" s="46">
        <v>3683238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3683238</v>
      </c>
      <c r="O27" s="47">
        <f t="shared" si="1"/>
        <v>35.18132062315532</v>
      </c>
      <c r="P27" s="9"/>
    </row>
    <row r="28" spans="1:16" ht="15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3646641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4">SUM(D28:M28)</f>
        <v>3646641</v>
      </c>
      <c r="O28" s="47">
        <f t="shared" si="1"/>
        <v>34.83175570477491</v>
      </c>
      <c r="P28" s="9"/>
    </row>
    <row r="29" spans="1:16" ht="15">
      <c r="A29" s="12"/>
      <c r="B29" s="25">
        <v>335.12</v>
      </c>
      <c r="C29" s="20" t="s">
        <v>119</v>
      </c>
      <c r="D29" s="46">
        <v>3270431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3270431</v>
      </c>
      <c r="O29" s="47">
        <f t="shared" si="1"/>
        <v>31.238296734261127</v>
      </c>
      <c r="P29" s="9"/>
    </row>
    <row r="30" spans="1:16" ht="15">
      <c r="A30" s="12"/>
      <c r="B30" s="25">
        <v>335.14</v>
      </c>
      <c r="C30" s="20" t="s">
        <v>120</v>
      </c>
      <c r="D30" s="46">
        <v>1747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1747</v>
      </c>
      <c r="O30" s="47">
        <f t="shared" si="1"/>
        <v>0.016686884509948135</v>
      </c>
      <c r="P30" s="9"/>
    </row>
    <row r="31" spans="1:16" ht="15">
      <c r="A31" s="12"/>
      <c r="B31" s="25">
        <v>335.15</v>
      </c>
      <c r="C31" s="20" t="s">
        <v>121</v>
      </c>
      <c r="D31" s="46">
        <v>24024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24024</v>
      </c>
      <c r="O31" s="47">
        <f t="shared" si="1"/>
        <v>0.2294709292884911</v>
      </c>
      <c r="P31" s="9"/>
    </row>
    <row r="32" spans="1:16" ht="15">
      <c r="A32" s="12"/>
      <c r="B32" s="25">
        <v>335.18</v>
      </c>
      <c r="C32" s="20" t="s">
        <v>122</v>
      </c>
      <c r="D32" s="46">
        <v>5012444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5012444</v>
      </c>
      <c r="O32" s="47">
        <f t="shared" si="1"/>
        <v>47.87754673187319</v>
      </c>
      <c r="P32" s="9"/>
    </row>
    <row r="33" spans="1:16" ht="15">
      <c r="A33" s="12"/>
      <c r="B33" s="25">
        <v>335.21</v>
      </c>
      <c r="C33" s="20" t="s">
        <v>40</v>
      </c>
      <c r="D33" s="46">
        <v>30367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30367</v>
      </c>
      <c r="O33" s="47">
        <f t="shared" si="1"/>
        <v>0.29005759697400973</v>
      </c>
      <c r="P33" s="9"/>
    </row>
    <row r="34" spans="1:16" ht="15">
      <c r="A34" s="12"/>
      <c r="B34" s="25">
        <v>335.49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49260</v>
      </c>
      <c r="K34" s="46">
        <v>0</v>
      </c>
      <c r="L34" s="46">
        <v>0</v>
      </c>
      <c r="M34" s="46">
        <v>0</v>
      </c>
      <c r="N34" s="46">
        <f t="shared" si="7"/>
        <v>49260</v>
      </c>
      <c r="O34" s="47">
        <f t="shared" si="1"/>
        <v>0.4705185638008272</v>
      </c>
      <c r="P34" s="9"/>
    </row>
    <row r="35" spans="1:16" ht="15">
      <c r="A35" s="12"/>
      <c r="B35" s="25">
        <v>337.1</v>
      </c>
      <c r="C35" s="20" t="s">
        <v>123</v>
      </c>
      <c r="D35" s="46">
        <v>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0">SUM(D35:M35)</f>
        <v>3000</v>
      </c>
      <c r="O35" s="47">
        <f t="shared" si="1"/>
        <v>0.028655210950111278</v>
      </c>
      <c r="P35" s="9"/>
    </row>
    <row r="36" spans="1:16" ht="15">
      <c r="A36" s="12"/>
      <c r="B36" s="25">
        <v>337.2</v>
      </c>
      <c r="C36" s="20" t="s">
        <v>42</v>
      </c>
      <c r="D36" s="46">
        <v>0</v>
      </c>
      <c r="E36" s="46">
        <v>91500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91500</v>
      </c>
      <c r="O36" s="47">
        <f t="shared" si="1"/>
        <v>0.873983933978394</v>
      </c>
      <c r="P36" s="9"/>
    </row>
    <row r="37" spans="1:16" ht="15">
      <c r="A37" s="12"/>
      <c r="B37" s="25">
        <v>337.5</v>
      </c>
      <c r="C37" s="20" t="s">
        <v>43</v>
      </c>
      <c r="D37" s="46">
        <v>47093</v>
      </c>
      <c r="E37" s="46">
        <v>365134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412227</v>
      </c>
      <c r="O37" s="47">
        <f aca="true" t="shared" si="9" ref="O37:O68">(N37/O$82)</f>
        <v>3.9374838814438404</v>
      </c>
      <c r="P37" s="9"/>
    </row>
    <row r="38" spans="1:16" ht="15">
      <c r="A38" s="12"/>
      <c r="B38" s="25">
        <v>337.7</v>
      </c>
      <c r="C38" s="20" t="s">
        <v>44</v>
      </c>
      <c r="D38" s="46">
        <v>0</v>
      </c>
      <c r="E38" s="46">
        <v>0</v>
      </c>
      <c r="F38" s="46">
        <v>0</v>
      </c>
      <c r="G38" s="46">
        <v>77525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77525</v>
      </c>
      <c r="O38" s="47">
        <f t="shared" si="9"/>
        <v>0.7404984096357923</v>
      </c>
      <c r="P38" s="9"/>
    </row>
    <row r="39" spans="1:16" ht="15">
      <c r="A39" s="12"/>
      <c r="B39" s="25">
        <v>338</v>
      </c>
      <c r="C39" s="20" t="s">
        <v>45</v>
      </c>
      <c r="D39" s="46">
        <v>30231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30231</v>
      </c>
      <c r="O39" s="47">
        <f t="shared" si="9"/>
        <v>0.28875856074427136</v>
      </c>
      <c r="P39" s="9"/>
    </row>
    <row r="40" spans="1:16" ht="15.75">
      <c r="A40" s="29" t="s">
        <v>50</v>
      </c>
      <c r="B40" s="30"/>
      <c r="C40" s="31"/>
      <c r="D40" s="32">
        <f aca="true" t="shared" si="10" ref="D40:M40">SUM(D41:D59)</f>
        <v>2944615</v>
      </c>
      <c r="E40" s="32">
        <f t="shared" si="10"/>
        <v>1031057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32411301</v>
      </c>
      <c r="J40" s="32">
        <f t="shared" si="10"/>
        <v>15608306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51995279</v>
      </c>
      <c r="O40" s="45">
        <f t="shared" si="9"/>
        <v>496.64522938496367</v>
      </c>
      <c r="P40" s="10"/>
    </row>
    <row r="41" spans="1:16" ht="15">
      <c r="A41" s="12"/>
      <c r="B41" s="25">
        <v>341.2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15608306</v>
      </c>
      <c r="K41" s="46">
        <v>0</v>
      </c>
      <c r="L41" s="46">
        <v>0</v>
      </c>
      <c r="M41" s="46">
        <v>0</v>
      </c>
      <c r="N41" s="46">
        <f aca="true" t="shared" si="11" ref="N41:N59">SUM(D41:M41)</f>
        <v>15608306</v>
      </c>
      <c r="O41" s="47">
        <f t="shared" si="9"/>
        <v>149.08643366796252</v>
      </c>
      <c r="P41" s="9"/>
    </row>
    <row r="42" spans="1:16" ht="15">
      <c r="A42" s="12"/>
      <c r="B42" s="25">
        <v>341.3</v>
      </c>
      <c r="C42" s="20" t="s">
        <v>125</v>
      </c>
      <c r="D42" s="46">
        <v>406596</v>
      </c>
      <c r="E42" s="46">
        <v>233673</v>
      </c>
      <c r="F42" s="46">
        <v>0</v>
      </c>
      <c r="G42" s="46">
        <v>0</v>
      </c>
      <c r="H42" s="46">
        <v>0</v>
      </c>
      <c r="I42" s="46">
        <v>15347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655616</v>
      </c>
      <c r="O42" s="47">
        <f t="shared" si="9"/>
        <v>6.262271594089385</v>
      </c>
      <c r="P42" s="9"/>
    </row>
    <row r="43" spans="1:16" ht="15">
      <c r="A43" s="12"/>
      <c r="B43" s="25">
        <v>342.1</v>
      </c>
      <c r="C43" s="20" t="s">
        <v>55</v>
      </c>
      <c r="D43" s="46">
        <v>18342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18342</v>
      </c>
      <c r="O43" s="47">
        <f t="shared" si="9"/>
        <v>0.17519795974898036</v>
      </c>
      <c r="P43" s="9"/>
    </row>
    <row r="44" spans="1:16" ht="15">
      <c r="A44" s="12"/>
      <c r="B44" s="25">
        <v>342.2</v>
      </c>
      <c r="C44" s="20" t="s">
        <v>56</v>
      </c>
      <c r="D44" s="46">
        <v>180949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180949</v>
      </c>
      <c r="O44" s="47">
        <f t="shared" si="9"/>
        <v>1.7283772554038952</v>
      </c>
      <c r="P44" s="9"/>
    </row>
    <row r="45" spans="1:16" ht="15">
      <c r="A45" s="12"/>
      <c r="B45" s="25">
        <v>342.5</v>
      </c>
      <c r="C45" s="20" t="s">
        <v>57</v>
      </c>
      <c r="D45" s="46">
        <v>45563</v>
      </c>
      <c r="E45" s="46">
        <v>0</v>
      </c>
      <c r="F45" s="46">
        <v>0</v>
      </c>
      <c r="G45" s="46">
        <v>0</v>
      </c>
      <c r="H45" s="46">
        <v>0</v>
      </c>
      <c r="I45" s="46">
        <v>179645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225208</v>
      </c>
      <c r="O45" s="47">
        <f t="shared" si="9"/>
        <v>2.151127582550887</v>
      </c>
      <c r="P45" s="9"/>
    </row>
    <row r="46" spans="1:16" ht="15">
      <c r="A46" s="12"/>
      <c r="B46" s="25">
        <v>342.9</v>
      </c>
      <c r="C46" s="20" t="s">
        <v>58</v>
      </c>
      <c r="D46" s="46">
        <v>47504</v>
      </c>
      <c r="E46" s="46">
        <v>1270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48774</v>
      </c>
      <c r="O46" s="47">
        <f t="shared" si="9"/>
        <v>0.4658764196269092</v>
      </c>
      <c r="P46" s="9"/>
    </row>
    <row r="47" spans="1:16" ht="15">
      <c r="A47" s="12"/>
      <c r="B47" s="25">
        <v>343.3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12906552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12906552</v>
      </c>
      <c r="O47" s="47">
        <f t="shared" si="9"/>
        <v>123.27999006619353</v>
      </c>
      <c r="P47" s="9"/>
    </row>
    <row r="48" spans="1:16" ht="15">
      <c r="A48" s="12"/>
      <c r="B48" s="25">
        <v>343.4</v>
      </c>
      <c r="C48" s="20" t="s">
        <v>60</v>
      </c>
      <c r="D48" s="46">
        <v>195192</v>
      </c>
      <c r="E48" s="46">
        <v>0</v>
      </c>
      <c r="F48" s="46">
        <v>0</v>
      </c>
      <c r="G48" s="46">
        <v>0</v>
      </c>
      <c r="H48" s="46">
        <v>0</v>
      </c>
      <c r="I48" s="46">
        <v>5122688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5317880</v>
      </c>
      <c r="O48" s="47">
        <f t="shared" si="9"/>
        <v>50.79499106912592</v>
      </c>
      <c r="P48" s="9"/>
    </row>
    <row r="49" spans="1:16" ht="15">
      <c r="A49" s="12"/>
      <c r="B49" s="25">
        <v>343.5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8928342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8928342</v>
      </c>
      <c r="O49" s="47">
        <f t="shared" si="9"/>
        <v>85.28117448157947</v>
      </c>
      <c r="P49" s="9"/>
    </row>
    <row r="50" spans="1:16" ht="15">
      <c r="A50" s="12"/>
      <c r="B50" s="25">
        <v>343.6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1416880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1416880</v>
      </c>
      <c r="O50" s="47">
        <f t="shared" si="9"/>
        <v>13.53366509699789</v>
      </c>
      <c r="P50" s="9"/>
    </row>
    <row r="51" spans="1:16" ht="15">
      <c r="A51" s="12"/>
      <c r="B51" s="25">
        <v>343.7</v>
      </c>
      <c r="C51" s="20" t="s">
        <v>63</v>
      </c>
      <c r="D51" s="46">
        <v>0</v>
      </c>
      <c r="E51" s="46">
        <v>2388</v>
      </c>
      <c r="F51" s="46">
        <v>0</v>
      </c>
      <c r="G51" s="46">
        <v>0</v>
      </c>
      <c r="H51" s="46">
        <v>0</v>
      </c>
      <c r="I51" s="46">
        <v>3841847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3844235</v>
      </c>
      <c r="O51" s="47">
        <f t="shared" si="9"/>
        <v>36.71912162226701</v>
      </c>
      <c r="P51" s="9"/>
    </row>
    <row r="52" spans="1:16" ht="15">
      <c r="A52" s="12"/>
      <c r="B52" s="25">
        <v>343.9</v>
      </c>
      <c r="C52" s="20" t="s">
        <v>64</v>
      </c>
      <c r="D52" s="46">
        <v>0</v>
      </c>
      <c r="E52" s="46">
        <v>24112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24112</v>
      </c>
      <c r="O52" s="47">
        <f t="shared" si="9"/>
        <v>0.2303114821430277</v>
      </c>
      <c r="P52" s="9"/>
    </row>
    <row r="53" spans="1:16" ht="15">
      <c r="A53" s="12"/>
      <c r="B53" s="25">
        <v>344.9</v>
      </c>
      <c r="C53" s="20" t="s">
        <v>126</v>
      </c>
      <c r="D53" s="46">
        <v>422674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422674</v>
      </c>
      <c r="O53" s="47">
        <f t="shared" si="9"/>
        <v>4.037270877709111</v>
      </c>
      <c r="P53" s="9"/>
    </row>
    <row r="54" spans="1:16" ht="15">
      <c r="A54" s="12"/>
      <c r="B54" s="25">
        <v>345.9</v>
      </c>
      <c r="C54" s="20" t="s">
        <v>66</v>
      </c>
      <c r="D54" s="46">
        <v>0</v>
      </c>
      <c r="E54" s="46">
        <v>760012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760012</v>
      </c>
      <c r="O54" s="47">
        <f t="shared" si="9"/>
        <v>7.259434728205324</v>
      </c>
      <c r="P54" s="9"/>
    </row>
    <row r="55" spans="1:16" ht="15">
      <c r="A55" s="12"/>
      <c r="B55" s="25">
        <v>347.2</v>
      </c>
      <c r="C55" s="20" t="s">
        <v>67</v>
      </c>
      <c r="D55" s="46">
        <v>125558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125558</v>
      </c>
      <c r="O55" s="47">
        <f t="shared" si="9"/>
        <v>1.1992969921580239</v>
      </c>
      <c r="P55" s="9"/>
    </row>
    <row r="56" spans="1:16" ht="15">
      <c r="A56" s="12"/>
      <c r="B56" s="25">
        <v>347.4</v>
      </c>
      <c r="C56" s="20" t="s">
        <v>68</v>
      </c>
      <c r="D56" s="46">
        <v>523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523</v>
      </c>
      <c r="O56" s="47">
        <f t="shared" si="9"/>
        <v>0.004995558442302732</v>
      </c>
      <c r="P56" s="9"/>
    </row>
    <row r="57" spans="1:16" ht="15">
      <c r="A57" s="12"/>
      <c r="B57" s="25">
        <v>347.5</v>
      </c>
      <c r="C57" s="20" t="s">
        <v>69</v>
      </c>
      <c r="D57" s="46">
        <v>68046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68046</v>
      </c>
      <c r="O57" s="47">
        <f t="shared" si="9"/>
        <v>0.649957494770424</v>
      </c>
      <c r="P57" s="9"/>
    </row>
    <row r="58" spans="1:16" ht="15">
      <c r="A58" s="12"/>
      <c r="B58" s="25">
        <v>347.9</v>
      </c>
      <c r="C58" s="20" t="s">
        <v>70</v>
      </c>
      <c r="D58" s="46">
        <v>4155</v>
      </c>
      <c r="E58" s="46">
        <v>9602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13757</v>
      </c>
      <c r="O58" s="47">
        <f t="shared" si="9"/>
        <v>0.13140324568022696</v>
      </c>
      <c r="P58" s="9"/>
    </row>
    <row r="59" spans="1:16" ht="15">
      <c r="A59" s="12"/>
      <c r="B59" s="25">
        <v>349</v>
      </c>
      <c r="C59" s="20" t="s">
        <v>1</v>
      </c>
      <c r="D59" s="46">
        <v>1429513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1429513</v>
      </c>
      <c r="O59" s="47">
        <f t="shared" si="9"/>
        <v>13.654332190308807</v>
      </c>
      <c r="P59" s="9"/>
    </row>
    <row r="60" spans="1:16" ht="15.75">
      <c r="A60" s="29" t="s">
        <v>51</v>
      </c>
      <c r="B60" s="30"/>
      <c r="C60" s="31"/>
      <c r="D60" s="32">
        <f aca="true" t="shared" si="12" ref="D60:M60">SUM(D61:D64)</f>
        <v>688943</v>
      </c>
      <c r="E60" s="32">
        <f t="shared" si="12"/>
        <v>102928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aca="true" t="shared" si="13" ref="N60:N66">SUM(D60:M60)</f>
        <v>791871</v>
      </c>
      <c r="O60" s="45">
        <f t="shared" si="9"/>
        <v>7.563743516758523</v>
      </c>
      <c r="P60" s="10"/>
    </row>
    <row r="61" spans="1:16" ht="15">
      <c r="A61" s="13"/>
      <c r="B61" s="39">
        <v>351.1</v>
      </c>
      <c r="C61" s="21" t="s">
        <v>73</v>
      </c>
      <c r="D61" s="46">
        <v>220322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220322</v>
      </c>
      <c r="O61" s="47">
        <f t="shared" si="9"/>
        <v>2.104457795650139</v>
      </c>
      <c r="P61" s="9"/>
    </row>
    <row r="62" spans="1:16" ht="15">
      <c r="A62" s="13"/>
      <c r="B62" s="39">
        <v>354</v>
      </c>
      <c r="C62" s="21" t="s">
        <v>74</v>
      </c>
      <c r="D62" s="46">
        <v>437378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437378</v>
      </c>
      <c r="O62" s="47">
        <f t="shared" si="9"/>
        <v>4.17771961831259</v>
      </c>
      <c r="P62" s="9"/>
    </row>
    <row r="63" spans="1:16" ht="15">
      <c r="A63" s="13"/>
      <c r="B63" s="39">
        <v>358.1</v>
      </c>
      <c r="C63" s="21" t="s">
        <v>127</v>
      </c>
      <c r="D63" s="46">
        <v>31243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31243</v>
      </c>
      <c r="O63" s="47">
        <f t="shared" si="9"/>
        <v>0.2984249185714422</v>
      </c>
      <c r="P63" s="9"/>
    </row>
    <row r="64" spans="1:16" ht="15">
      <c r="A64" s="13"/>
      <c r="B64" s="39">
        <v>359</v>
      </c>
      <c r="C64" s="21" t="s">
        <v>75</v>
      </c>
      <c r="D64" s="46">
        <v>0</v>
      </c>
      <c r="E64" s="46">
        <v>102928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102928</v>
      </c>
      <c r="O64" s="47">
        <f t="shared" si="9"/>
        <v>0.9831411842243512</v>
      </c>
      <c r="P64" s="9"/>
    </row>
    <row r="65" spans="1:16" ht="15.75">
      <c r="A65" s="29" t="s">
        <v>4</v>
      </c>
      <c r="B65" s="30"/>
      <c r="C65" s="31"/>
      <c r="D65" s="32">
        <f aca="true" t="shared" si="14" ref="D65:M65">SUM(D66:D74)</f>
        <v>697743</v>
      </c>
      <c r="E65" s="32">
        <f t="shared" si="14"/>
        <v>401199</v>
      </c>
      <c r="F65" s="32">
        <f t="shared" si="14"/>
        <v>141549</v>
      </c>
      <c r="G65" s="32">
        <f t="shared" si="14"/>
        <v>5982</v>
      </c>
      <c r="H65" s="32">
        <f t="shared" si="14"/>
        <v>0</v>
      </c>
      <c r="I65" s="32">
        <f t="shared" si="14"/>
        <v>855647</v>
      </c>
      <c r="J65" s="32">
        <f t="shared" si="14"/>
        <v>182050</v>
      </c>
      <c r="K65" s="32">
        <f t="shared" si="14"/>
        <v>23369680</v>
      </c>
      <c r="L65" s="32">
        <f t="shared" si="14"/>
        <v>0</v>
      </c>
      <c r="M65" s="32">
        <f t="shared" si="14"/>
        <v>0</v>
      </c>
      <c r="N65" s="32">
        <f t="shared" si="13"/>
        <v>25653850</v>
      </c>
      <c r="O65" s="45">
        <f t="shared" si="9"/>
        <v>245.0388278108374</v>
      </c>
      <c r="P65" s="10"/>
    </row>
    <row r="66" spans="1:16" ht="15">
      <c r="A66" s="12"/>
      <c r="B66" s="25">
        <v>361.1</v>
      </c>
      <c r="C66" s="20" t="s">
        <v>76</v>
      </c>
      <c r="D66" s="46">
        <v>17763</v>
      </c>
      <c r="E66" s="46">
        <v>1203</v>
      </c>
      <c r="F66" s="46">
        <v>-1371</v>
      </c>
      <c r="G66" s="46">
        <v>1102</v>
      </c>
      <c r="H66" s="46">
        <v>0</v>
      </c>
      <c r="I66" s="46">
        <v>419207</v>
      </c>
      <c r="J66" s="46">
        <v>1140</v>
      </c>
      <c r="K66" s="46">
        <v>1577368</v>
      </c>
      <c r="L66" s="46">
        <v>0</v>
      </c>
      <c r="M66" s="46">
        <v>0</v>
      </c>
      <c r="N66" s="46">
        <f t="shared" si="13"/>
        <v>2016412</v>
      </c>
      <c r="O66" s="47">
        <f t="shared" si="9"/>
        <v>19.260237074111927</v>
      </c>
      <c r="P66" s="9"/>
    </row>
    <row r="67" spans="1:16" ht="15">
      <c r="A67" s="12"/>
      <c r="B67" s="25">
        <v>361.2</v>
      </c>
      <c r="C67" s="20" t="s">
        <v>77</v>
      </c>
      <c r="D67" s="46">
        <v>0</v>
      </c>
      <c r="E67" s="46">
        <v>13136</v>
      </c>
      <c r="F67" s="46">
        <v>0</v>
      </c>
      <c r="G67" s="46">
        <v>19333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5" ref="N67:N74">SUM(D67:M67)</f>
        <v>32469</v>
      </c>
      <c r="O67" s="47">
        <f t="shared" si="9"/>
        <v>0.3101353481130544</v>
      </c>
      <c r="P67" s="9"/>
    </row>
    <row r="68" spans="1:16" ht="15">
      <c r="A68" s="12"/>
      <c r="B68" s="25">
        <v>361.3</v>
      </c>
      <c r="C68" s="20" t="s">
        <v>78</v>
      </c>
      <c r="D68" s="46">
        <v>-3786</v>
      </c>
      <c r="E68" s="46">
        <v>-6093</v>
      </c>
      <c r="F68" s="46">
        <v>5667</v>
      </c>
      <c r="G68" s="46">
        <v>-14466</v>
      </c>
      <c r="H68" s="46">
        <v>0</v>
      </c>
      <c r="I68" s="46">
        <v>-19234</v>
      </c>
      <c r="J68" s="46">
        <v>0</v>
      </c>
      <c r="K68" s="46">
        <v>16775944</v>
      </c>
      <c r="L68" s="46">
        <v>0</v>
      </c>
      <c r="M68" s="46">
        <v>0</v>
      </c>
      <c r="N68" s="46">
        <f t="shared" si="15"/>
        <v>16738032</v>
      </c>
      <c r="O68" s="47">
        <f t="shared" si="9"/>
        <v>159.87727928323767</v>
      </c>
      <c r="P68" s="9"/>
    </row>
    <row r="69" spans="1:16" ht="15">
      <c r="A69" s="12"/>
      <c r="B69" s="25">
        <v>362</v>
      </c>
      <c r="C69" s="20" t="s">
        <v>79</v>
      </c>
      <c r="D69" s="46">
        <v>235156</v>
      </c>
      <c r="E69" s="46">
        <v>22574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257730</v>
      </c>
      <c r="O69" s="47">
        <f aca="true" t="shared" si="16" ref="O69:O80">(N69/O$82)</f>
        <v>2.46176917272406</v>
      </c>
      <c r="P69" s="9"/>
    </row>
    <row r="70" spans="1:16" ht="15">
      <c r="A70" s="12"/>
      <c r="B70" s="25">
        <v>364</v>
      </c>
      <c r="C70" s="20" t="s">
        <v>128</v>
      </c>
      <c r="D70" s="46">
        <v>5250</v>
      </c>
      <c r="E70" s="46">
        <v>0</v>
      </c>
      <c r="F70" s="46">
        <v>0</v>
      </c>
      <c r="G70" s="46">
        <v>0</v>
      </c>
      <c r="H70" s="46">
        <v>0</v>
      </c>
      <c r="I70" s="46">
        <v>1518</v>
      </c>
      <c r="J70" s="46">
        <v>-10398</v>
      </c>
      <c r="K70" s="46">
        <v>0</v>
      </c>
      <c r="L70" s="46">
        <v>0</v>
      </c>
      <c r="M70" s="46">
        <v>0</v>
      </c>
      <c r="N70" s="46">
        <f t="shared" si="15"/>
        <v>-3630</v>
      </c>
      <c r="O70" s="47">
        <f t="shared" si="16"/>
        <v>-0.03467280524963465</v>
      </c>
      <c r="P70" s="9"/>
    </row>
    <row r="71" spans="1:16" ht="15">
      <c r="A71" s="12"/>
      <c r="B71" s="25">
        <v>365</v>
      </c>
      <c r="C71" s="20" t="s">
        <v>129</v>
      </c>
      <c r="D71" s="46">
        <v>10931</v>
      </c>
      <c r="E71" s="46">
        <v>25770</v>
      </c>
      <c r="F71" s="46">
        <v>0</v>
      </c>
      <c r="G71" s="46">
        <v>0</v>
      </c>
      <c r="H71" s="46">
        <v>0</v>
      </c>
      <c r="I71" s="46">
        <v>32568</v>
      </c>
      <c r="J71" s="46">
        <v>162783</v>
      </c>
      <c r="K71" s="46">
        <v>0</v>
      </c>
      <c r="L71" s="46">
        <v>0</v>
      </c>
      <c r="M71" s="46">
        <v>0</v>
      </c>
      <c r="N71" s="46">
        <f t="shared" si="15"/>
        <v>232052</v>
      </c>
      <c r="O71" s="47">
        <f t="shared" si="16"/>
        <v>2.216499670465074</v>
      </c>
      <c r="P71" s="9"/>
    </row>
    <row r="72" spans="1:16" ht="15">
      <c r="A72" s="12"/>
      <c r="B72" s="25">
        <v>366</v>
      </c>
      <c r="C72" s="20" t="s">
        <v>82</v>
      </c>
      <c r="D72" s="46">
        <v>28654</v>
      </c>
      <c r="E72" s="46">
        <v>57186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85840</v>
      </c>
      <c r="O72" s="47">
        <f t="shared" si="16"/>
        <v>0.8199211026525174</v>
      </c>
      <c r="P72" s="9"/>
    </row>
    <row r="73" spans="1:16" ht="15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5016368</v>
      </c>
      <c r="L73" s="46">
        <v>0</v>
      </c>
      <c r="M73" s="46">
        <v>0</v>
      </c>
      <c r="N73" s="46">
        <f t="shared" si="15"/>
        <v>5016368</v>
      </c>
      <c r="O73" s="47">
        <f t="shared" si="16"/>
        <v>47.91502774779594</v>
      </c>
      <c r="P73" s="9"/>
    </row>
    <row r="74" spans="1:16" ht="15">
      <c r="A74" s="12"/>
      <c r="B74" s="25">
        <v>369.9</v>
      </c>
      <c r="C74" s="20" t="s">
        <v>85</v>
      </c>
      <c r="D74" s="46">
        <v>403775</v>
      </c>
      <c r="E74" s="46">
        <v>287423</v>
      </c>
      <c r="F74" s="46">
        <v>137253</v>
      </c>
      <c r="G74" s="46">
        <v>13</v>
      </c>
      <c r="H74" s="46">
        <v>0</v>
      </c>
      <c r="I74" s="46">
        <v>421588</v>
      </c>
      <c r="J74" s="46">
        <v>28525</v>
      </c>
      <c r="K74" s="46">
        <v>0</v>
      </c>
      <c r="L74" s="46">
        <v>0</v>
      </c>
      <c r="M74" s="46">
        <v>0</v>
      </c>
      <c r="N74" s="46">
        <f t="shared" si="15"/>
        <v>1278577</v>
      </c>
      <c r="O74" s="47">
        <f t="shared" si="16"/>
        <v>12.212631216986809</v>
      </c>
      <c r="P74" s="9"/>
    </row>
    <row r="75" spans="1:16" ht="15.75">
      <c r="A75" s="29" t="s">
        <v>52</v>
      </c>
      <c r="B75" s="30"/>
      <c r="C75" s="31"/>
      <c r="D75" s="32">
        <f aca="true" t="shared" si="17" ref="D75:M75">SUM(D76:D79)</f>
        <v>3556053</v>
      </c>
      <c r="E75" s="32">
        <f t="shared" si="17"/>
        <v>12466</v>
      </c>
      <c r="F75" s="32">
        <f t="shared" si="17"/>
        <v>7386817</v>
      </c>
      <c r="G75" s="32">
        <f t="shared" si="17"/>
        <v>1072773</v>
      </c>
      <c r="H75" s="32">
        <f t="shared" si="17"/>
        <v>0</v>
      </c>
      <c r="I75" s="32">
        <f t="shared" si="17"/>
        <v>526859</v>
      </c>
      <c r="J75" s="32">
        <f t="shared" si="17"/>
        <v>1366250</v>
      </c>
      <c r="K75" s="32">
        <f t="shared" si="17"/>
        <v>0</v>
      </c>
      <c r="L75" s="32">
        <f t="shared" si="17"/>
        <v>0</v>
      </c>
      <c r="M75" s="32">
        <f t="shared" si="17"/>
        <v>0</v>
      </c>
      <c r="N75" s="32">
        <f aca="true" t="shared" si="18" ref="N75:N80">SUM(D75:M75)</f>
        <v>13921218</v>
      </c>
      <c r="O75" s="45">
        <f t="shared" si="16"/>
        <v>132.97181282416207</v>
      </c>
      <c r="P75" s="9"/>
    </row>
    <row r="76" spans="1:16" ht="15">
      <c r="A76" s="12"/>
      <c r="B76" s="25">
        <v>381</v>
      </c>
      <c r="C76" s="20" t="s">
        <v>86</v>
      </c>
      <c r="D76" s="46">
        <v>3049163</v>
      </c>
      <c r="E76" s="46">
        <v>12466</v>
      </c>
      <c r="F76" s="46">
        <v>5118817</v>
      </c>
      <c r="G76" s="46">
        <v>1072773</v>
      </c>
      <c r="H76" s="46">
        <v>0</v>
      </c>
      <c r="I76" s="46">
        <v>267161</v>
      </c>
      <c r="J76" s="46">
        <v>1366250</v>
      </c>
      <c r="K76" s="46">
        <v>0</v>
      </c>
      <c r="L76" s="46">
        <v>0</v>
      </c>
      <c r="M76" s="46">
        <v>0</v>
      </c>
      <c r="N76" s="46">
        <f t="shared" si="18"/>
        <v>10886630</v>
      </c>
      <c r="O76" s="47">
        <f t="shared" si="16"/>
        <v>103.98622639526998</v>
      </c>
      <c r="P76" s="9"/>
    </row>
    <row r="77" spans="1:16" ht="15">
      <c r="A77" s="12"/>
      <c r="B77" s="25">
        <v>383</v>
      </c>
      <c r="C77" s="20" t="s">
        <v>87</v>
      </c>
      <c r="D77" s="46">
        <v>506890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506890</v>
      </c>
      <c r="O77" s="47">
        <f t="shared" si="16"/>
        <v>4.8416799595006355</v>
      </c>
      <c r="P77" s="9"/>
    </row>
    <row r="78" spans="1:16" ht="15">
      <c r="A78" s="12"/>
      <c r="B78" s="25">
        <v>385</v>
      </c>
      <c r="C78" s="20" t="s">
        <v>131</v>
      </c>
      <c r="D78" s="46">
        <v>0</v>
      </c>
      <c r="E78" s="46">
        <v>0</v>
      </c>
      <c r="F78" s="46">
        <v>2268000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2268000</v>
      </c>
      <c r="O78" s="47">
        <f t="shared" si="16"/>
        <v>21.663339478284126</v>
      </c>
      <c r="P78" s="9"/>
    </row>
    <row r="79" spans="1:16" ht="15.75" thickBot="1">
      <c r="A79" s="12"/>
      <c r="B79" s="25">
        <v>389.8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259698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259698</v>
      </c>
      <c r="O79" s="47">
        <f t="shared" si="16"/>
        <v>2.4805669911073327</v>
      </c>
      <c r="P79" s="9"/>
    </row>
    <row r="80" spans="1:119" ht="16.5" thickBot="1">
      <c r="A80" s="14" t="s">
        <v>71</v>
      </c>
      <c r="B80" s="23"/>
      <c r="C80" s="22"/>
      <c r="D80" s="15">
        <f aca="true" t="shared" si="19" ref="D80:M80">SUM(D5,D13,D22,D40,D60,D65,D75)</f>
        <v>57587537</v>
      </c>
      <c r="E80" s="15">
        <f t="shared" si="19"/>
        <v>5094888</v>
      </c>
      <c r="F80" s="15">
        <f t="shared" si="19"/>
        <v>7528366</v>
      </c>
      <c r="G80" s="15">
        <f t="shared" si="19"/>
        <v>10682939</v>
      </c>
      <c r="H80" s="15">
        <f t="shared" si="19"/>
        <v>0</v>
      </c>
      <c r="I80" s="15">
        <f t="shared" si="19"/>
        <v>34773673</v>
      </c>
      <c r="J80" s="15">
        <f t="shared" si="19"/>
        <v>17205866</v>
      </c>
      <c r="K80" s="15">
        <f t="shared" si="19"/>
        <v>23369680</v>
      </c>
      <c r="L80" s="15">
        <f t="shared" si="19"/>
        <v>0</v>
      </c>
      <c r="M80" s="15">
        <f t="shared" si="19"/>
        <v>0</v>
      </c>
      <c r="N80" s="15">
        <f t="shared" si="18"/>
        <v>156242949</v>
      </c>
      <c r="O80" s="38">
        <f t="shared" si="16"/>
        <v>1492.3915543541593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133</v>
      </c>
      <c r="M82" s="48"/>
      <c r="N82" s="48"/>
      <c r="O82" s="43">
        <v>104693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2022-10-19T15:08:53Z</cp:lastPrinted>
  <dcterms:created xsi:type="dcterms:W3CDTF">2000-08-31T21:26:31Z</dcterms:created>
  <dcterms:modified xsi:type="dcterms:W3CDTF">2022-10-19T15:08:55Z</dcterms:modified>
  <cp:category/>
  <cp:version/>
  <cp:contentType/>
  <cp:contentStatus/>
</cp:coreProperties>
</file>