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'2008'!$A$1:$O$26</definedName>
    <definedName name="_xlnm.Print_Area" localSheetId="13">'2009'!$A$1:$O$25</definedName>
    <definedName name="_xlnm.Print_Area" localSheetId="12">'2010'!$A$1:$O$25</definedName>
    <definedName name="_xlnm.Print_Area" localSheetId="11">'2011'!$A$1:$O$26</definedName>
    <definedName name="_xlnm.Print_Area" localSheetId="10">'2012'!$A$1:$O$25</definedName>
    <definedName name="_xlnm.Print_Area" localSheetId="9">'2013'!$A$1:$O$25</definedName>
    <definedName name="_xlnm.Print_Area" localSheetId="8">'2014'!$A$1:$O$25</definedName>
    <definedName name="_xlnm.Print_Area" localSheetId="7">'2015'!$A$1:$O$25</definedName>
    <definedName name="_xlnm.Print_Area" localSheetId="6">'2016'!$A$1:$O$25</definedName>
    <definedName name="_xlnm.Print_Area" localSheetId="5">'2017'!$A$1:$O$25</definedName>
    <definedName name="_xlnm.Print_Area" localSheetId="4">'2018'!$A$1:$O$24</definedName>
    <definedName name="_xlnm.Print_Area" localSheetId="3">'2019'!$A$1:$O$24</definedName>
    <definedName name="_xlnm.Print_Area" localSheetId="2">'2020'!$A$1:$O$26</definedName>
    <definedName name="_xlnm.Print_Area" localSheetId="1">'2021'!$A$1:$P$28</definedName>
    <definedName name="_xlnm.Print_Area" localSheetId="0">'2022'!$A$1:$P$32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2" i="48"/>
  <c r="P22" i="48" s="1"/>
  <c r="O17" i="48"/>
  <c r="P17" i="48" s="1"/>
  <c r="O11" i="48"/>
  <c r="P11" i="48" s="1"/>
  <c r="O5" i="48"/>
  <c r="P5" i="48" s="1"/>
  <c r="O28" i="48" l="1"/>
  <c r="P28" i="48" s="1"/>
  <c r="J24" i="46"/>
  <c r="O23" i="46"/>
  <c r="P23" i="46" s="1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/>
  <c r="O19" i="46"/>
  <c r="P19" i="46"/>
  <c r="O18" i="46"/>
  <c r="P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 s="1"/>
  <c r="O12" i="46"/>
  <c r="P12" i="46" s="1"/>
  <c r="N11" i="46"/>
  <c r="N24" i="46" s="1"/>
  <c r="M11" i="46"/>
  <c r="L11" i="46"/>
  <c r="L24" i="46" s="1"/>
  <c r="K11" i="46"/>
  <c r="J11" i="46"/>
  <c r="I11" i="46"/>
  <c r="H11" i="46"/>
  <c r="G11" i="46"/>
  <c r="F11" i="46"/>
  <c r="F24" i="46" s="1"/>
  <c r="E11" i="46"/>
  <c r="D11" i="46"/>
  <c r="O10" i="46"/>
  <c r="P10" i="46"/>
  <c r="O9" i="46"/>
  <c r="P9" i="46"/>
  <c r="O8" i="46"/>
  <c r="P8" i="46" s="1"/>
  <c r="O7" i="46"/>
  <c r="P7" i="46"/>
  <c r="O6" i="46"/>
  <c r="P6" i="46"/>
  <c r="N5" i="46"/>
  <c r="M5" i="46"/>
  <c r="M24" i="46" s="1"/>
  <c r="L5" i="46"/>
  <c r="K5" i="46"/>
  <c r="K24" i="46" s="1"/>
  <c r="J5" i="46"/>
  <c r="I5" i="46"/>
  <c r="I24" i="46" s="1"/>
  <c r="H5" i="46"/>
  <c r="H24" i="46" s="1"/>
  <c r="G5" i="46"/>
  <c r="G24" i="46" s="1"/>
  <c r="F5" i="46"/>
  <c r="E5" i="46"/>
  <c r="E24" i="46" s="1"/>
  <c r="D5" i="46"/>
  <c r="D24" i="46" s="1"/>
  <c r="O24" i="46" s="1"/>
  <c r="P24" i="46" s="1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J22" i="45" s="1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M10" i="45"/>
  <c r="L10" i="45"/>
  <c r="K10" i="45"/>
  <c r="K22" i="45" s="1"/>
  <c r="J10" i="45"/>
  <c r="I10" i="45"/>
  <c r="I22" i="45" s="1"/>
  <c r="H10" i="45"/>
  <c r="G10" i="45"/>
  <c r="F10" i="45"/>
  <c r="E10" i="45"/>
  <c r="D10" i="45"/>
  <c r="N9" i="45"/>
  <c r="O9" i="45" s="1"/>
  <c r="N8" i="45"/>
  <c r="O8" i="45" s="1"/>
  <c r="N7" i="45"/>
  <c r="O7" i="45" s="1"/>
  <c r="N6" i="45"/>
  <c r="O6" i="45" s="1"/>
  <c r="M5" i="45"/>
  <c r="M22" i="45" s="1"/>
  <c r="L5" i="45"/>
  <c r="L22" i="45" s="1"/>
  <c r="K5" i="45"/>
  <c r="J5" i="45"/>
  <c r="I5" i="45"/>
  <c r="H5" i="45"/>
  <c r="H22" i="45" s="1"/>
  <c r="G5" i="45"/>
  <c r="G22" i="45" s="1"/>
  <c r="F5" i="45"/>
  <c r="F22" i="45" s="1"/>
  <c r="E5" i="45"/>
  <c r="E22" i="45" s="1"/>
  <c r="D5" i="45"/>
  <c r="D22" i="45" s="1"/>
  <c r="H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E20" i="44" s="1"/>
  <c r="D14" i="44"/>
  <c r="N13" i="44"/>
  <c r="O13" i="44" s="1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F20" i="44" s="1"/>
  <c r="E10" i="44"/>
  <c r="D10" i="44"/>
  <c r="N9" i="44"/>
  <c r="O9" i="44" s="1"/>
  <c r="N8" i="44"/>
  <c r="O8" i="44" s="1"/>
  <c r="N7" i="44"/>
  <c r="O7" i="44" s="1"/>
  <c r="N6" i="44"/>
  <c r="O6" i="44" s="1"/>
  <c r="M5" i="44"/>
  <c r="M20" i="44" s="1"/>
  <c r="L5" i="44"/>
  <c r="L20" i="44" s="1"/>
  <c r="K5" i="44"/>
  <c r="K20" i="44" s="1"/>
  <c r="J5" i="44"/>
  <c r="J20" i="44" s="1"/>
  <c r="I5" i="44"/>
  <c r="I20" i="44" s="1"/>
  <c r="H5" i="44"/>
  <c r="G5" i="44"/>
  <c r="G20" i="44" s="1"/>
  <c r="F5" i="44"/>
  <c r="E5" i="44"/>
  <c r="D5" i="44"/>
  <c r="D20" i="44" s="1"/>
  <c r="H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E20" i="43" s="1"/>
  <c r="D14" i="43"/>
  <c r="N13" i="43"/>
  <c r="O13" i="43" s="1"/>
  <c r="N12" i="43"/>
  <c r="O12" i="43" s="1"/>
  <c r="N11" i="43"/>
  <c r="O11" i="43" s="1"/>
  <c r="M10" i="43"/>
  <c r="L10" i="43"/>
  <c r="K10" i="43"/>
  <c r="J10" i="43"/>
  <c r="I10" i="43"/>
  <c r="H10" i="43"/>
  <c r="G10" i="43"/>
  <c r="F10" i="43"/>
  <c r="F20" i="43" s="1"/>
  <c r="E10" i="43"/>
  <c r="D10" i="43"/>
  <c r="N9" i="43"/>
  <c r="O9" i="43" s="1"/>
  <c r="N8" i="43"/>
  <c r="O8" i="43" s="1"/>
  <c r="N7" i="43"/>
  <c r="O7" i="43" s="1"/>
  <c r="N6" i="43"/>
  <c r="O6" i="43" s="1"/>
  <c r="M5" i="43"/>
  <c r="M20" i="43" s="1"/>
  <c r="L5" i="43"/>
  <c r="L20" i="43" s="1"/>
  <c r="K5" i="43"/>
  <c r="K20" i="43" s="1"/>
  <c r="J5" i="43"/>
  <c r="J20" i="43" s="1"/>
  <c r="I5" i="43"/>
  <c r="I20" i="43" s="1"/>
  <c r="H5" i="43"/>
  <c r="G5" i="43"/>
  <c r="G20" i="43" s="1"/>
  <c r="F5" i="43"/>
  <c r="E5" i="43"/>
  <c r="D5" i="43"/>
  <c r="D20" i="43" s="1"/>
  <c r="N20" i="43" s="1"/>
  <c r="O20" i="43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M14" i="42"/>
  <c r="L14" i="42"/>
  <c r="L21" i="42" s="1"/>
  <c r="K14" i="42"/>
  <c r="J14" i="42"/>
  <c r="I14" i="42"/>
  <c r="H14" i="42"/>
  <c r="G14" i="42"/>
  <c r="F14" i="42"/>
  <c r="F21" i="42" s="1"/>
  <c r="E14" i="42"/>
  <c r="D14" i="42"/>
  <c r="N13" i="42"/>
  <c r="O13" i="42" s="1"/>
  <c r="N12" i="42"/>
  <c r="O12" i="42" s="1"/>
  <c r="N11" i="42"/>
  <c r="O11" i="42" s="1"/>
  <c r="M10" i="42"/>
  <c r="M21" i="42" s="1"/>
  <c r="L10" i="42"/>
  <c r="K10" i="42"/>
  <c r="J10" i="42"/>
  <c r="I10" i="42"/>
  <c r="H10" i="42"/>
  <c r="H21" i="42" s="1"/>
  <c r="G10" i="42"/>
  <c r="F10" i="42"/>
  <c r="E10" i="42"/>
  <c r="D10" i="42"/>
  <c r="N9" i="42"/>
  <c r="O9" i="42" s="1"/>
  <c r="N8" i="42"/>
  <c r="O8" i="42" s="1"/>
  <c r="N7" i="42"/>
  <c r="O7" i="42" s="1"/>
  <c r="N6" i="42"/>
  <c r="O6" i="42" s="1"/>
  <c r="M5" i="42"/>
  <c r="L5" i="42"/>
  <c r="K5" i="42"/>
  <c r="K21" i="42" s="1"/>
  <c r="J5" i="42"/>
  <c r="J21" i="42" s="1"/>
  <c r="I5" i="42"/>
  <c r="I21" i="42" s="1"/>
  <c r="H5" i="42"/>
  <c r="G5" i="42"/>
  <c r="G21" i="42" s="1"/>
  <c r="F5" i="42"/>
  <c r="E5" i="42"/>
  <c r="E21" i="42" s="1"/>
  <c r="D5" i="42"/>
  <c r="D21" i="42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F21" i="41" s="1"/>
  <c r="E14" i="41"/>
  <c r="D14" i="41"/>
  <c r="N13" i="41"/>
  <c r="O13" i="41" s="1"/>
  <c r="N12" i="41"/>
  <c r="O12" i="41" s="1"/>
  <c r="N11" i="41"/>
  <c r="O11" i="41" s="1"/>
  <c r="M10" i="41"/>
  <c r="M21" i="41" s="1"/>
  <c r="L10" i="41"/>
  <c r="K10" i="41"/>
  <c r="J10" i="41"/>
  <c r="J21" i="41" s="1"/>
  <c r="I10" i="41"/>
  <c r="H10" i="41"/>
  <c r="G10" i="41"/>
  <c r="F10" i="41"/>
  <c r="E10" i="41"/>
  <c r="D10" i="41"/>
  <c r="N9" i="41"/>
  <c r="O9" i="41" s="1"/>
  <c r="N8" i="41"/>
  <c r="O8" i="41" s="1"/>
  <c r="N7" i="41"/>
  <c r="O7" i="41" s="1"/>
  <c r="N6" i="41"/>
  <c r="O6" i="41" s="1"/>
  <c r="M5" i="41"/>
  <c r="L5" i="41"/>
  <c r="L21" i="41" s="1"/>
  <c r="K5" i="41"/>
  <c r="K21" i="41" s="1"/>
  <c r="J5" i="41"/>
  <c r="I5" i="41"/>
  <c r="I21" i="41" s="1"/>
  <c r="H5" i="41"/>
  <c r="H21" i="41" s="1"/>
  <c r="G5" i="41"/>
  <c r="G21" i="41" s="1"/>
  <c r="F5" i="41"/>
  <c r="E5" i="41"/>
  <c r="E21" i="41" s="1"/>
  <c r="D5" i="41"/>
  <c r="D21" i="41" s="1"/>
  <c r="M21" i="40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D21" i="40" s="1"/>
  <c r="N13" i="40"/>
  <c r="O13" i="40" s="1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9" i="40"/>
  <c r="O9" i="40" s="1"/>
  <c r="N8" i="40"/>
  <c r="O8" i="40"/>
  <c r="N7" i="40"/>
  <c r="O7" i="40" s="1"/>
  <c r="N6" i="40"/>
  <c r="O6" i="40" s="1"/>
  <c r="M5" i="40"/>
  <c r="L5" i="40"/>
  <c r="L21" i="40" s="1"/>
  <c r="K5" i="40"/>
  <c r="K21" i="40" s="1"/>
  <c r="J5" i="40"/>
  <c r="J21" i="40" s="1"/>
  <c r="I5" i="40"/>
  <c r="I21" i="40" s="1"/>
  <c r="H5" i="40"/>
  <c r="H21" i="40" s="1"/>
  <c r="G5" i="40"/>
  <c r="G21" i="40" s="1"/>
  <c r="F5" i="40"/>
  <c r="F21" i="40" s="1"/>
  <c r="E5" i="40"/>
  <c r="E21" i="40" s="1"/>
  <c r="D5" i="40"/>
  <c r="N20" i="39"/>
  <c r="O20" i="39" s="1"/>
  <c r="M19" i="39"/>
  <c r="L19" i="39"/>
  <c r="K19" i="39"/>
  <c r="J19" i="39"/>
  <c r="I19" i="39"/>
  <c r="I21" i="39" s="1"/>
  <c r="H19" i="39"/>
  <c r="G19" i="39"/>
  <c r="F19" i="39"/>
  <c r="E19" i="39"/>
  <c r="N19" i="39" s="1"/>
  <c r="O19" i="39" s="1"/>
  <c r="D19" i="39"/>
  <c r="N18" i="39"/>
  <c r="O18" i="39" s="1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N14" i="39"/>
  <c r="O14" i="39" s="1"/>
  <c r="E14" i="39"/>
  <c r="D14" i="39"/>
  <c r="N13" i="39"/>
  <c r="O13" i="39" s="1"/>
  <c r="N12" i="39"/>
  <c r="O12" i="39" s="1"/>
  <c r="N11" i="39"/>
  <c r="O11" i="39" s="1"/>
  <c r="M10" i="39"/>
  <c r="L10" i="39"/>
  <c r="K10" i="39"/>
  <c r="J10" i="39"/>
  <c r="J21" i="39"/>
  <c r="I10" i="39"/>
  <c r="H10" i="39"/>
  <c r="G10" i="39"/>
  <c r="F10" i="39"/>
  <c r="E10" i="39"/>
  <c r="D10" i="39"/>
  <c r="N10" i="39" s="1"/>
  <c r="O10" i="39" s="1"/>
  <c r="N9" i="39"/>
  <c r="O9" i="39"/>
  <c r="N8" i="39"/>
  <c r="O8" i="39"/>
  <c r="N7" i="39"/>
  <c r="O7" i="39" s="1"/>
  <c r="N6" i="39"/>
  <c r="O6" i="39"/>
  <c r="M5" i="39"/>
  <c r="M21" i="39"/>
  <c r="L5" i="39"/>
  <c r="L21" i="39"/>
  <c r="K5" i="39"/>
  <c r="K21" i="39"/>
  <c r="J5" i="39"/>
  <c r="I5" i="39"/>
  <c r="H5" i="39"/>
  <c r="H21" i="39" s="1"/>
  <c r="G5" i="39"/>
  <c r="G21" i="39" s="1"/>
  <c r="F5" i="39"/>
  <c r="E5" i="39"/>
  <c r="E21" i="39"/>
  <c r="D5" i="39"/>
  <c r="N5" i="39"/>
  <c r="O5" i="39" s="1"/>
  <c r="N20" i="38"/>
  <c r="O20" i="38"/>
  <c r="M19" i="38"/>
  <c r="L19" i="38"/>
  <c r="K19" i="38"/>
  <c r="J19" i="38"/>
  <c r="I19" i="38"/>
  <c r="H19" i="38"/>
  <c r="G19" i="38"/>
  <c r="F19" i="38"/>
  <c r="E19" i="38"/>
  <c r="N19" i="38" s="1"/>
  <c r="O19" i="38" s="1"/>
  <c r="D19" i="38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N14" i="38" s="1"/>
  <c r="O14" i="38" s="1"/>
  <c r="D14" i="38"/>
  <c r="N13" i="38"/>
  <c r="O13" i="38" s="1"/>
  <c r="N12" i="38"/>
  <c r="O12" i="38"/>
  <c r="N11" i="38"/>
  <c r="O11" i="38" s="1"/>
  <c r="M10" i="38"/>
  <c r="L10" i="38"/>
  <c r="K10" i="38"/>
  <c r="J10" i="38"/>
  <c r="I10" i="38"/>
  <c r="H10" i="38"/>
  <c r="G10" i="38"/>
  <c r="F10" i="38"/>
  <c r="E10" i="38"/>
  <c r="E21" i="38" s="1"/>
  <c r="D10" i="38"/>
  <c r="N10" i="38" s="1"/>
  <c r="O10" i="38" s="1"/>
  <c r="N9" i="38"/>
  <c r="O9" i="38"/>
  <c r="N8" i="38"/>
  <c r="O8" i="38"/>
  <c r="N7" i="38"/>
  <c r="O7" i="38"/>
  <c r="N6" i="38"/>
  <c r="O6" i="38"/>
  <c r="M5" i="38"/>
  <c r="M21" i="38" s="1"/>
  <c r="L5" i="38"/>
  <c r="L21" i="38"/>
  <c r="K5" i="38"/>
  <c r="K21" i="38" s="1"/>
  <c r="J5" i="38"/>
  <c r="J21" i="38" s="1"/>
  <c r="I5" i="38"/>
  <c r="I21" i="38" s="1"/>
  <c r="H5" i="38"/>
  <c r="H21" i="38" s="1"/>
  <c r="G5" i="38"/>
  <c r="G21" i="38"/>
  <c r="F5" i="38"/>
  <c r="E5" i="38"/>
  <c r="D5" i="38"/>
  <c r="N5" i="38" s="1"/>
  <c r="O5" i="38" s="1"/>
  <c r="D21" i="38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/>
  <c r="N11" i="37"/>
  <c r="O11" i="37" s="1"/>
  <c r="M10" i="37"/>
  <c r="L10" i="37"/>
  <c r="K10" i="37"/>
  <c r="J10" i="37"/>
  <c r="I10" i="37"/>
  <c r="H10" i="37"/>
  <c r="G10" i="37"/>
  <c r="F10" i="37"/>
  <c r="E10" i="37"/>
  <c r="E22" i="37" s="1"/>
  <c r="D10" i="37"/>
  <c r="N10" i="37" s="1"/>
  <c r="O10" i="37" s="1"/>
  <c r="N9" i="37"/>
  <c r="O9" i="37"/>
  <c r="N8" i="37"/>
  <c r="O8" i="37"/>
  <c r="N7" i="37"/>
  <c r="O7" i="37"/>
  <c r="N6" i="37"/>
  <c r="O6" i="37"/>
  <c r="M5" i="37"/>
  <c r="M22" i="37" s="1"/>
  <c r="L5" i="37"/>
  <c r="L22" i="37" s="1"/>
  <c r="K5" i="37"/>
  <c r="K22" i="37" s="1"/>
  <c r="J5" i="37"/>
  <c r="J22" i="37" s="1"/>
  <c r="I5" i="37"/>
  <c r="I22" i="37" s="1"/>
  <c r="H5" i="37"/>
  <c r="H22" i="37" s="1"/>
  <c r="G5" i="37"/>
  <c r="G22" i="37" s="1"/>
  <c r="F5" i="37"/>
  <c r="F22" i="37" s="1"/>
  <c r="E5" i="37"/>
  <c r="D5" i="37"/>
  <c r="D22" i="37" s="1"/>
  <c r="N22" i="37" s="1"/>
  <c r="O22" i="37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N17" i="36"/>
  <c r="O17" i="36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 s="1"/>
  <c r="N11" i="36"/>
  <c r="O11" i="36" s="1"/>
  <c r="M10" i="36"/>
  <c r="L10" i="36"/>
  <c r="L21" i="36" s="1"/>
  <c r="K10" i="36"/>
  <c r="J10" i="36"/>
  <c r="I10" i="36"/>
  <c r="H10" i="36"/>
  <c r="G10" i="36"/>
  <c r="F10" i="36"/>
  <c r="E10" i="36"/>
  <c r="D10" i="36"/>
  <c r="N10" i="36" s="1"/>
  <c r="O10" i="36" s="1"/>
  <c r="N9" i="36"/>
  <c r="O9" i="36" s="1"/>
  <c r="N8" i="36"/>
  <c r="O8" i="36"/>
  <c r="N7" i="36"/>
  <c r="O7" i="36"/>
  <c r="N6" i="36"/>
  <c r="O6" i="36"/>
  <c r="M5" i="36"/>
  <c r="M21" i="36"/>
  <c r="L5" i="36"/>
  <c r="K5" i="36"/>
  <c r="K21" i="36"/>
  <c r="J5" i="36"/>
  <c r="J21" i="36" s="1"/>
  <c r="I5" i="36"/>
  <c r="I21" i="36" s="1"/>
  <c r="H5" i="36"/>
  <c r="H21" i="36" s="1"/>
  <c r="G5" i="36"/>
  <c r="G21" i="36" s="1"/>
  <c r="F5" i="36"/>
  <c r="F21" i="36" s="1"/>
  <c r="E5" i="36"/>
  <c r="E21" i="36"/>
  <c r="D5" i="36"/>
  <c r="N5" i="36" s="1"/>
  <c r="O5" i="36" s="1"/>
  <c r="D5" i="35"/>
  <c r="D22" i="35" s="1"/>
  <c r="N21" i="35"/>
  <c r="O21" i="35"/>
  <c r="N20" i="35"/>
  <c r="O20" i="35"/>
  <c r="M19" i="35"/>
  <c r="L19" i="35"/>
  <c r="K19" i="35"/>
  <c r="J19" i="35"/>
  <c r="I19" i="35"/>
  <c r="H19" i="35"/>
  <c r="N19" i="35" s="1"/>
  <c r="O19" i="35" s="1"/>
  <c r="G19" i="35"/>
  <c r="F19" i="35"/>
  <c r="E19" i="35"/>
  <c r="D19" i="35"/>
  <c r="N18" i="35"/>
  <c r="O18" i="35"/>
  <c r="N17" i="35"/>
  <c r="O17" i="35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N12" i="35"/>
  <c r="O12" i="35"/>
  <c r="N11" i="35"/>
  <c r="O11" i="35"/>
  <c r="M10" i="35"/>
  <c r="L10" i="35"/>
  <c r="K10" i="35"/>
  <c r="J10" i="35"/>
  <c r="I10" i="35"/>
  <c r="H10" i="35"/>
  <c r="G10" i="35"/>
  <c r="F10" i="35"/>
  <c r="E10" i="35"/>
  <c r="N10" i="35" s="1"/>
  <c r="O10" i="35" s="1"/>
  <c r="D10" i="35"/>
  <c r="N9" i="35"/>
  <c r="O9" i="35" s="1"/>
  <c r="N8" i="35"/>
  <c r="O8" i="35" s="1"/>
  <c r="N7" i="35"/>
  <c r="O7" i="35" s="1"/>
  <c r="N6" i="35"/>
  <c r="O6" i="35" s="1"/>
  <c r="M5" i="35"/>
  <c r="M22" i="35" s="1"/>
  <c r="L5" i="35"/>
  <c r="L22" i="35" s="1"/>
  <c r="K5" i="35"/>
  <c r="K22" i="35" s="1"/>
  <c r="J5" i="35"/>
  <c r="J22" i="35" s="1"/>
  <c r="I5" i="35"/>
  <c r="I22" i="35" s="1"/>
  <c r="H5" i="35"/>
  <c r="H22" i="35" s="1"/>
  <c r="G5" i="35"/>
  <c r="G22" i="35" s="1"/>
  <c r="F5" i="35"/>
  <c r="F22" i="35" s="1"/>
  <c r="E5" i="35"/>
  <c r="N20" i="34"/>
  <c r="O20" i="34" s="1"/>
  <c r="M19" i="34"/>
  <c r="L19" i="34"/>
  <c r="K19" i="34"/>
  <c r="J19" i="34"/>
  <c r="I19" i="34"/>
  <c r="H19" i="34"/>
  <c r="G19" i="34"/>
  <c r="F19" i="34"/>
  <c r="N19" i="34" s="1"/>
  <c r="O19" i="34" s="1"/>
  <c r="E19" i="34"/>
  <c r="D19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F21" i="34" s="1"/>
  <c r="E10" i="34"/>
  <c r="D10" i="34"/>
  <c r="N10" i="34" s="1"/>
  <c r="O10" i="34" s="1"/>
  <c r="N9" i="34"/>
  <c r="O9" i="34" s="1"/>
  <c r="N8" i="34"/>
  <c r="O8" i="34" s="1"/>
  <c r="N7" i="34"/>
  <c r="O7" i="34" s="1"/>
  <c r="N6" i="34"/>
  <c r="O6" i="34"/>
  <c r="M5" i="34"/>
  <c r="M21" i="34" s="1"/>
  <c r="L5" i="34"/>
  <c r="L21" i="34" s="1"/>
  <c r="K5" i="34"/>
  <c r="K21" i="34" s="1"/>
  <c r="J5" i="34"/>
  <c r="J21" i="34" s="1"/>
  <c r="I5" i="34"/>
  <c r="I21" i="34" s="1"/>
  <c r="H5" i="34"/>
  <c r="H21" i="34"/>
  <c r="G5" i="34"/>
  <c r="G21" i="34" s="1"/>
  <c r="F5" i="34"/>
  <c r="E5" i="34"/>
  <c r="E21" i="34" s="1"/>
  <c r="D5" i="34"/>
  <c r="D21" i="34" s="1"/>
  <c r="N15" i="33"/>
  <c r="O15" i="33" s="1"/>
  <c r="N16" i="33"/>
  <c r="O16" i="33" s="1"/>
  <c r="N17" i="33"/>
  <c r="O17" i="33"/>
  <c r="N18" i="33"/>
  <c r="O18" i="33" s="1"/>
  <c r="E14" i="33"/>
  <c r="F14" i="33"/>
  <c r="G14" i="33"/>
  <c r="N14" i="33" s="1"/>
  <c r="O14" i="33" s="1"/>
  <c r="H14" i="33"/>
  <c r="I14" i="33"/>
  <c r="J14" i="33"/>
  <c r="K14" i="33"/>
  <c r="L14" i="33"/>
  <c r="M14" i="33"/>
  <c r="D14" i="33"/>
  <c r="E10" i="33"/>
  <c r="N10" i="33" s="1"/>
  <c r="O10" i="33" s="1"/>
  <c r="F10" i="33"/>
  <c r="G10" i="33"/>
  <c r="H10" i="33"/>
  <c r="I10" i="33"/>
  <c r="J10" i="33"/>
  <c r="K10" i="33"/>
  <c r="L10" i="33"/>
  <c r="L21" i="33"/>
  <c r="M10" i="33"/>
  <c r="D10" i="33"/>
  <c r="E5" i="33"/>
  <c r="E21" i="33" s="1"/>
  <c r="F5" i="33"/>
  <c r="F21" i="33" s="1"/>
  <c r="G5" i="33"/>
  <c r="G21" i="33" s="1"/>
  <c r="H5" i="33"/>
  <c r="I5" i="33"/>
  <c r="I21" i="33" s="1"/>
  <c r="J5" i="33"/>
  <c r="J21" i="33" s="1"/>
  <c r="K5" i="33"/>
  <c r="K21" i="33"/>
  <c r="L5" i="33"/>
  <c r="M5" i="33"/>
  <c r="M21" i="33" s="1"/>
  <c r="D5" i="33"/>
  <c r="D21" i="33" s="1"/>
  <c r="N20" i="33"/>
  <c r="O20" i="33"/>
  <c r="E19" i="33"/>
  <c r="N19" i="33" s="1"/>
  <c r="O19" i="33" s="1"/>
  <c r="F19" i="33"/>
  <c r="G19" i="33"/>
  <c r="H19" i="33"/>
  <c r="I19" i="33"/>
  <c r="J19" i="33"/>
  <c r="K19" i="33"/>
  <c r="L19" i="33"/>
  <c r="M19" i="33"/>
  <c r="D19" i="33"/>
  <c r="N12" i="33"/>
  <c r="O12" i="33" s="1"/>
  <c r="N13" i="33"/>
  <c r="O13" i="33"/>
  <c r="N7" i="33"/>
  <c r="O7" i="33"/>
  <c r="N8" i="33"/>
  <c r="O8" i="33"/>
  <c r="N9" i="33"/>
  <c r="O9" i="33"/>
  <c r="N6" i="33"/>
  <c r="O6" i="33"/>
  <c r="N11" i="33"/>
  <c r="O11" i="33" s="1"/>
  <c r="F21" i="38"/>
  <c r="F21" i="39"/>
  <c r="H21" i="33"/>
  <c r="D21" i="39"/>
  <c r="N5" i="40"/>
  <c r="O5" i="40" s="1"/>
  <c r="N19" i="40"/>
  <c r="O19" i="40" s="1"/>
  <c r="N14" i="40"/>
  <c r="O14" i="40"/>
  <c r="N10" i="40"/>
  <c r="O10" i="40" s="1"/>
  <c r="N19" i="41"/>
  <c r="O19" i="41" s="1"/>
  <c r="N14" i="41"/>
  <c r="O14" i="41" s="1"/>
  <c r="N5" i="41"/>
  <c r="O5" i="41" s="1"/>
  <c r="N10" i="41"/>
  <c r="O10" i="41"/>
  <c r="N19" i="42"/>
  <c r="O19" i="42" s="1"/>
  <c r="N10" i="42"/>
  <c r="O10" i="42" s="1"/>
  <c r="N14" i="42"/>
  <c r="O14" i="42" s="1"/>
  <c r="N5" i="42"/>
  <c r="O5" i="42" s="1"/>
  <c r="N18" i="43"/>
  <c r="O18" i="43" s="1"/>
  <c r="N5" i="43"/>
  <c r="O5" i="43" s="1"/>
  <c r="N10" i="43"/>
  <c r="O10" i="43" s="1"/>
  <c r="N14" i="43"/>
  <c r="O14" i="43" s="1"/>
  <c r="N10" i="44"/>
  <c r="O10" i="44"/>
  <c r="N14" i="44"/>
  <c r="O14" i="44" s="1"/>
  <c r="N18" i="44"/>
  <c r="O18" i="44" s="1"/>
  <c r="N5" i="44"/>
  <c r="O5" i="44" s="1"/>
  <c r="N19" i="45"/>
  <c r="O19" i="45" s="1"/>
  <c r="N14" i="45"/>
  <c r="O14" i="45"/>
  <c r="N10" i="45"/>
  <c r="O10" i="45" s="1"/>
  <c r="N5" i="45"/>
  <c r="O5" i="45" s="1"/>
  <c r="O21" i="46"/>
  <c r="P21" i="46" s="1"/>
  <c r="O16" i="46"/>
  <c r="P16" i="46" s="1"/>
  <c r="O11" i="46"/>
  <c r="P11" i="46"/>
  <c r="O5" i="46"/>
  <c r="P5" i="46" s="1"/>
  <c r="N21" i="40" l="1"/>
  <c r="O21" i="40" s="1"/>
  <c r="N21" i="41"/>
  <c r="O21" i="41" s="1"/>
  <c r="N20" i="44"/>
  <c r="O20" i="44" s="1"/>
  <c r="N21" i="38"/>
  <c r="O21" i="38" s="1"/>
  <c r="N21" i="39"/>
  <c r="O21" i="39" s="1"/>
  <c r="N21" i="42"/>
  <c r="O21" i="42" s="1"/>
  <c r="N22" i="45"/>
  <c r="O22" i="45" s="1"/>
  <c r="N22" i="35"/>
  <c r="O22" i="35" s="1"/>
  <c r="N21" i="33"/>
  <c r="O21" i="33" s="1"/>
  <c r="N21" i="34"/>
  <c r="O21" i="34" s="1"/>
  <c r="N5" i="34"/>
  <c r="O5" i="34" s="1"/>
  <c r="D21" i="36"/>
  <c r="N21" i="36" s="1"/>
  <c r="O21" i="36" s="1"/>
  <c r="N5" i="37"/>
  <c r="O5" i="37" s="1"/>
  <c r="N5" i="35"/>
  <c r="O5" i="35" s="1"/>
  <c r="N5" i="33"/>
  <c r="O5" i="33" s="1"/>
  <c r="E22" i="35"/>
</calcChain>
</file>

<file path=xl/sharedStrings.xml><?xml version="1.0" encoding="utf-8"?>
<sst xmlns="http://schemas.openxmlformats.org/spreadsheetml/2006/main" count="568" uniqueCount="93">
  <si>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</si>
  <si>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</si>
  <si>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</si>
  <si>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</si>
  <si>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</si>
  <si>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</si>
  <si>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</si>
  <si>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</si>
  <si>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</si>
  <si>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</si>
  <si>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</si>
  <si>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</si>
  <si>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</si>
  <si>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Permits, Fees, and Special Assessments</t>
  </si>
  <si>
    <t>Franchise Fee - Solid Waste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</si>
  <si>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</si>
  <si>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</si>
  <si>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</si>
  <si>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</si>
  <si>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</si>
  <si>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</si>
  <si>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</si>
  <si>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</si>
  <si>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</si>
  <si>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</si>
  <si>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</si>
  <si>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</si>
  <si>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</si>
  <si>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</si>
  <si>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</si>
  <si>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</si>
  <si>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</si>
  <si>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</si>
  <si>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</si>
  <si>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</si>
  <si>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Orchid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</si>
  <si>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</si>
  <si>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</si>
  <si>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</si>
  <si>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</si>
  <si>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Miscellaneous Revenues - Other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</si>
  <si>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</si>
  <si>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</si>
  <si>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</si>
  <si>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</si>
  <si>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</si>
  <si>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</si>
  <si>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</si>
  <si>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</si>
  <si>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</si>
  <si>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</si>
  <si>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</si>
  <si>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</si>
  <si>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</si>
  <si>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</si>
  <si>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Local Option Taxes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</si>
  <si>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</si>
  <si>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</si>
  <si>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</si>
  <si>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</si>
  <si>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</si>
  <si>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</si>
  <si>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</si>
  <si>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</si>
  <si>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</si>
  <si>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</si>
  <si>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</si>
  <si>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</si>
  <si>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</si>
  <si>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</si>
  <si>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</si>
  <si>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</si>
  <si>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</si>
  <si>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</si>
  <si>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</si>
  <si>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</si>
  <si>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</si>
  <si>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</si>
  <si>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Local Business Tax (Chapter 205, F.S.)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</si>
  <si>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</si>
  <si>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</si>
  <si>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</si>
  <si>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</si>
  <si>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</si>
  <si>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</si>
  <si>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</si>
  <si>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</si>
  <si>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Permits - Other</t>
  </si>
  <si>
    <t>State Shared Revenues - General Government - Mobile Home License Tax</t>
  </si>
  <si>
    <t>Sales - Sale of Surplus Materials and Scrap</t>
  </si>
  <si>
    <t>Other Sources</t>
  </si>
  <si>
    <t>Proceeds of General Capital Asset Dispositions - Sales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</si>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</sst>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5"/>
      <c r="M3" s="66"/>
      <c r="N3" s="34"/>
      <c r="O3" s="35"/>
      <c r="P3" s="67" t="s">
        <v>71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72</v>
      </c>
      <c r="N4" s="33" t="s">
        <v>9</v>
      </c>
      <c r="O4" s="33" t="s">
        <v>73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74</v>
      </c>
      <c r="B5" s="24"/>
      <c r="C5" s="24"/>
      <c r="D5" s="25">
        <f>SUM(D6:D10)</f>
        <v>747973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747973</v>
      </c>
      <c r="P5" s="31">
        <f>(O5/P$30)</f>
        <v>1438.4096153846153</v>
      </c>
      <c r="Q5" s="6"/>
    </row>
    <row r="6" spans="1:134">
      <c r="A6" s="12"/>
      <c r="B6" s="23">
        <v>311</v>
      </c>
      <c r="C6" s="19" t="s">
        <v>2</v>
      </c>
      <c r="D6" s="43">
        <v>638193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638193</v>
      </c>
      <c r="P6" s="44">
        <f>(O6/P$30)</f>
        <v>1227.2942307692308</v>
      </c>
      <c r="Q6" s="9"/>
    </row>
    <row r="7" spans="1:134">
      <c r="A7" s="12"/>
      <c r="B7" s="23">
        <v>312.41000000000003</v>
      </c>
      <c r="C7" s="19" t="s">
        <v>75</v>
      </c>
      <c r="D7" s="43">
        <v>10721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10721</v>
      </c>
      <c r="P7" s="44">
        <f>(O7/P$30)</f>
        <v>20.617307692307691</v>
      </c>
      <c r="Q7" s="9"/>
    </row>
    <row r="8" spans="1:134">
      <c r="A8" s="12"/>
      <c r="B8" s="23">
        <v>312.63</v>
      </c>
      <c r="C8" s="19" t="s">
        <v>76</v>
      </c>
      <c r="D8" s="43">
        <v>81657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81657</v>
      </c>
      <c r="P8" s="44">
        <f>(O8/P$30)</f>
        <v>157.03269230769232</v>
      </c>
      <c r="Q8" s="9"/>
    </row>
    <row r="9" spans="1:134">
      <c r="A9" s="12"/>
      <c r="B9" s="23">
        <v>315.10000000000002</v>
      </c>
      <c r="C9" s="19" t="s">
        <v>77</v>
      </c>
      <c r="D9" s="43">
        <v>16702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16702</v>
      </c>
      <c r="P9" s="44">
        <f>(O9/P$30)</f>
        <v>32.119230769230768</v>
      </c>
      <c r="Q9" s="9"/>
    </row>
    <row r="10" spans="1:134">
      <c r="A10" s="12"/>
      <c r="B10" s="23">
        <v>316</v>
      </c>
      <c r="C10" s="19" t="s">
        <v>78</v>
      </c>
      <c r="D10" s="43">
        <v>700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700</v>
      </c>
      <c r="P10" s="44">
        <f>(O10/P$30)</f>
        <v>1.3461538461538463</v>
      </c>
      <c r="Q10" s="9"/>
    </row>
    <row r="11" spans="1:134" ht="15.75">
      <c r="A11" s="27" t="s">
        <v>13</v>
      </c>
      <c r="B11" s="28"/>
      <c r="C11" s="29"/>
      <c r="D11" s="30">
        <f>SUM(D12:D16)</f>
        <v>257846</v>
      </c>
      <c r="E11" s="30">
        <f>SUM(E12:E16)</f>
        <v>0</v>
      </c>
      <c r="F11" s="30">
        <f>SUM(F12:F16)</f>
        <v>0</v>
      </c>
      <c r="G11" s="30">
        <f>SUM(G12:G16)</f>
        <v>0</v>
      </c>
      <c r="H11" s="30">
        <f>SUM(H12:H16)</f>
        <v>0</v>
      </c>
      <c r="I11" s="30">
        <f>SUM(I12:I16)</f>
        <v>0</v>
      </c>
      <c r="J11" s="30">
        <f>SUM(J12:J16)</f>
        <v>0</v>
      </c>
      <c r="K11" s="30">
        <f>SUM(K12:K16)</f>
        <v>0</v>
      </c>
      <c r="L11" s="30">
        <f>SUM(L12:L16)</f>
        <v>0</v>
      </c>
      <c r="M11" s="30">
        <f>SUM(M12:M16)</f>
        <v>0</v>
      </c>
      <c r="N11" s="30">
        <f>SUM(N12:N16)</f>
        <v>0</v>
      </c>
      <c r="O11" s="41">
        <f>SUM(D11:N11)</f>
        <v>257846</v>
      </c>
      <c r="P11" s="42">
        <f>(O11/P$30)</f>
        <v>495.85769230769233</v>
      </c>
      <c r="Q11" s="10"/>
    </row>
    <row r="12" spans="1:134">
      <c r="A12" s="12"/>
      <c r="B12" s="23">
        <v>322</v>
      </c>
      <c r="C12" s="19" t="s">
        <v>79</v>
      </c>
      <c r="D12" s="43">
        <v>243559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243559</v>
      </c>
      <c r="P12" s="44">
        <f>(O12/P$30)</f>
        <v>468.38269230769231</v>
      </c>
      <c r="Q12" s="9"/>
    </row>
    <row r="13" spans="1:134">
      <c r="A13" s="12"/>
      <c r="B13" s="23">
        <v>322.89999999999998</v>
      </c>
      <c r="C13" s="19" t="s">
        <v>87</v>
      </c>
      <c r="D13" s="43">
        <v>3629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6" si="1">SUM(D13:N13)</f>
        <v>3629</v>
      </c>
      <c r="P13" s="44">
        <f>(O13/P$30)</f>
        <v>6.9788461538461535</v>
      </c>
      <c r="Q13" s="9"/>
    </row>
    <row r="14" spans="1:134">
      <c r="A14" s="12"/>
      <c r="B14" s="23">
        <v>323.7</v>
      </c>
      <c r="C14" s="19" t="s">
        <v>14</v>
      </c>
      <c r="D14" s="43">
        <v>3783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3783</v>
      </c>
      <c r="P14" s="44">
        <f>(O14/P$30)</f>
        <v>7.2750000000000004</v>
      </c>
      <c r="Q14" s="9"/>
    </row>
    <row r="15" spans="1:134">
      <c r="A15" s="12"/>
      <c r="B15" s="23">
        <v>329.1</v>
      </c>
      <c r="C15" s="19" t="s">
        <v>80</v>
      </c>
      <c r="D15" s="43">
        <v>2550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2550</v>
      </c>
      <c r="P15" s="44">
        <f>(O15/P$30)</f>
        <v>4.9038461538461542</v>
      </c>
      <c r="Q15" s="9"/>
    </row>
    <row r="16" spans="1:134">
      <c r="A16" s="12"/>
      <c r="B16" s="23">
        <v>329.5</v>
      </c>
      <c r="C16" s="19" t="s">
        <v>81</v>
      </c>
      <c r="D16" s="43">
        <v>4325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4325</v>
      </c>
      <c r="P16" s="44">
        <f>(O16/P$30)</f>
        <v>8.3173076923076916</v>
      </c>
      <c r="Q16" s="9"/>
    </row>
    <row r="17" spans="1:120" ht="15.75">
      <c r="A17" s="27" t="s">
        <v>82</v>
      </c>
      <c r="B17" s="28"/>
      <c r="C17" s="29"/>
      <c r="D17" s="30">
        <f>SUM(D18:D21)</f>
        <v>55891</v>
      </c>
      <c r="E17" s="30">
        <f>SUM(E18:E21)</f>
        <v>0</v>
      </c>
      <c r="F17" s="30">
        <f>SUM(F18:F21)</f>
        <v>0</v>
      </c>
      <c r="G17" s="30">
        <f>SUM(G18:G21)</f>
        <v>0</v>
      </c>
      <c r="H17" s="30">
        <f>SUM(H18:H21)</f>
        <v>0</v>
      </c>
      <c r="I17" s="30">
        <f>SUM(I18:I21)</f>
        <v>0</v>
      </c>
      <c r="J17" s="30">
        <f>SUM(J18:J21)</f>
        <v>0</v>
      </c>
      <c r="K17" s="30">
        <f>SUM(K18:K21)</f>
        <v>0</v>
      </c>
      <c r="L17" s="30">
        <f>SUM(L18:L21)</f>
        <v>0</v>
      </c>
      <c r="M17" s="30">
        <f>SUM(M18:M21)</f>
        <v>0</v>
      </c>
      <c r="N17" s="30">
        <f>SUM(N18:N21)</f>
        <v>0</v>
      </c>
      <c r="O17" s="41">
        <f>SUM(D17:N17)</f>
        <v>55891</v>
      </c>
      <c r="P17" s="42">
        <f>(O17/P$30)</f>
        <v>107.4826923076923</v>
      </c>
      <c r="Q17" s="10"/>
    </row>
    <row r="18" spans="1:120">
      <c r="A18" s="12"/>
      <c r="B18" s="23">
        <v>335.125</v>
      </c>
      <c r="C18" s="19" t="s">
        <v>83</v>
      </c>
      <c r="D18" s="43">
        <v>13457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1" si="2">SUM(D18:N18)</f>
        <v>13457</v>
      </c>
      <c r="P18" s="44">
        <f>(O18/P$30)</f>
        <v>25.878846153846155</v>
      </c>
      <c r="Q18" s="9"/>
    </row>
    <row r="19" spans="1:120">
      <c r="A19" s="12"/>
      <c r="B19" s="23">
        <v>335.14</v>
      </c>
      <c r="C19" s="19" t="s">
        <v>88</v>
      </c>
      <c r="D19" s="43">
        <v>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9</v>
      </c>
      <c r="P19" s="44">
        <f>(O19/P$30)</f>
        <v>1.7307692307692309E-2</v>
      </c>
      <c r="Q19" s="9"/>
    </row>
    <row r="20" spans="1:120">
      <c r="A20" s="12"/>
      <c r="B20" s="23">
        <v>335.15</v>
      </c>
      <c r="C20" s="19" t="s">
        <v>51</v>
      </c>
      <c r="D20" s="43">
        <v>846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846</v>
      </c>
      <c r="P20" s="44">
        <f>(O20/P$30)</f>
        <v>1.6269230769230769</v>
      </c>
      <c r="Q20" s="9"/>
    </row>
    <row r="21" spans="1:120">
      <c r="A21" s="12"/>
      <c r="B21" s="23">
        <v>335.18</v>
      </c>
      <c r="C21" s="19" t="s">
        <v>84</v>
      </c>
      <c r="D21" s="43">
        <v>41579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41579</v>
      </c>
      <c r="P21" s="44">
        <f>(O21/P$30)</f>
        <v>79.95961538461539</v>
      </c>
      <c r="Q21" s="9"/>
    </row>
    <row r="22" spans="1:120" ht="15.75">
      <c r="A22" s="27" t="s">
        <v>3</v>
      </c>
      <c r="B22" s="28"/>
      <c r="C22" s="29"/>
      <c r="D22" s="30">
        <f>SUM(D23:D25)</f>
        <v>20908</v>
      </c>
      <c r="E22" s="30">
        <f>SUM(E23:E25)</f>
        <v>0</v>
      </c>
      <c r="F22" s="30">
        <f>SUM(F23:F25)</f>
        <v>0</v>
      </c>
      <c r="G22" s="30">
        <f>SUM(G23:G25)</f>
        <v>0</v>
      </c>
      <c r="H22" s="30">
        <f>SUM(H23:H25)</f>
        <v>0</v>
      </c>
      <c r="I22" s="30">
        <f>SUM(I23:I25)</f>
        <v>0</v>
      </c>
      <c r="J22" s="30">
        <f>SUM(J23:J25)</f>
        <v>0</v>
      </c>
      <c r="K22" s="30">
        <f>SUM(K23:K25)</f>
        <v>0</v>
      </c>
      <c r="L22" s="30">
        <f>SUM(L23:L25)</f>
        <v>0</v>
      </c>
      <c r="M22" s="30">
        <f>SUM(M23:M25)</f>
        <v>0</v>
      </c>
      <c r="N22" s="30">
        <f>SUM(N23:N25)</f>
        <v>0</v>
      </c>
      <c r="O22" s="30">
        <f>SUM(D22:N22)</f>
        <v>20908</v>
      </c>
      <c r="P22" s="42">
        <f>(O22/P$30)</f>
        <v>40.207692307692305</v>
      </c>
      <c r="Q22" s="10"/>
    </row>
    <row r="23" spans="1:120">
      <c r="A23" s="12"/>
      <c r="B23" s="23">
        <v>361.1</v>
      </c>
      <c r="C23" s="19" t="s">
        <v>27</v>
      </c>
      <c r="D23" s="43">
        <v>16741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16741</v>
      </c>
      <c r="P23" s="44">
        <f>(O23/P$30)</f>
        <v>32.194230769230771</v>
      </c>
      <c r="Q23" s="9"/>
    </row>
    <row r="24" spans="1:120">
      <c r="A24" s="12"/>
      <c r="B24" s="23">
        <v>365</v>
      </c>
      <c r="C24" s="19" t="s">
        <v>89</v>
      </c>
      <c r="D24" s="43">
        <v>800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ref="O24:O27" si="3">SUM(D24:N24)</f>
        <v>800</v>
      </c>
      <c r="P24" s="44">
        <f>(O24/P$30)</f>
        <v>1.5384615384615385</v>
      </c>
      <c r="Q24" s="9"/>
    </row>
    <row r="25" spans="1:120">
      <c r="A25" s="12"/>
      <c r="B25" s="23">
        <v>369.9</v>
      </c>
      <c r="C25" s="19" t="s">
        <v>40</v>
      </c>
      <c r="D25" s="43">
        <v>3367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3"/>
        <v>3367</v>
      </c>
      <c r="P25" s="44">
        <f>(O25/P$30)</f>
        <v>6.4749999999999996</v>
      </c>
      <c r="Q25" s="9"/>
    </row>
    <row r="26" spans="1:120" ht="15.75">
      <c r="A26" s="27" t="s">
        <v>90</v>
      </c>
      <c r="B26" s="28"/>
      <c r="C26" s="29"/>
      <c r="D26" s="30">
        <f>SUM(D27:D27)</f>
        <v>325</v>
      </c>
      <c r="E26" s="30">
        <f>SUM(E27:E27)</f>
        <v>0</v>
      </c>
      <c r="F26" s="30">
        <f>SUM(F27:F27)</f>
        <v>0</v>
      </c>
      <c r="G26" s="30">
        <f>SUM(G27:G27)</f>
        <v>0</v>
      </c>
      <c r="H26" s="30">
        <f>SUM(H27:H27)</f>
        <v>0</v>
      </c>
      <c r="I26" s="30">
        <f>SUM(I27:I27)</f>
        <v>0</v>
      </c>
      <c r="J26" s="30">
        <f>SUM(J27:J27)</f>
        <v>0</v>
      </c>
      <c r="K26" s="30">
        <f>SUM(K27:K27)</f>
        <v>0</v>
      </c>
      <c r="L26" s="30">
        <f>SUM(L27:L27)</f>
        <v>0</v>
      </c>
      <c r="M26" s="30">
        <f>SUM(M27:M27)</f>
        <v>0</v>
      </c>
      <c r="N26" s="30">
        <f>SUM(N27:N27)</f>
        <v>0</v>
      </c>
      <c r="O26" s="30">
        <f t="shared" si="3"/>
        <v>325</v>
      </c>
      <c r="P26" s="42">
        <f>(O26/P$30)</f>
        <v>0.625</v>
      </c>
      <c r="Q26" s="9"/>
    </row>
    <row r="27" spans="1:120" ht="15.75" thickBot="1">
      <c r="A27" s="12"/>
      <c r="B27" s="23">
        <v>388.1</v>
      </c>
      <c r="C27" s="19" t="s">
        <v>91</v>
      </c>
      <c r="D27" s="43">
        <v>325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3"/>
        <v>325</v>
      </c>
      <c r="P27" s="44">
        <f>(O27/P$30)</f>
        <v>0.625</v>
      </c>
      <c r="Q27" s="9"/>
    </row>
    <row r="28" spans="1:120" ht="16.5" thickBot="1">
      <c r="A28" s="13" t="s">
        <v>25</v>
      </c>
      <c r="B28" s="21"/>
      <c r="C28" s="20"/>
      <c r="D28" s="14">
        <f>SUM(D5,D11,D17,D22,D26)</f>
        <v>1082943</v>
      </c>
      <c r="E28" s="14">
        <f t="shared" ref="E28:N28" si="4">SUM(E5,E11,E17,E22,E26)</f>
        <v>0</v>
      </c>
      <c r="F28" s="14">
        <f t="shared" si="4"/>
        <v>0</v>
      </c>
      <c r="G28" s="14">
        <f t="shared" si="4"/>
        <v>0</v>
      </c>
      <c r="H28" s="14">
        <f t="shared" si="4"/>
        <v>0</v>
      </c>
      <c r="I28" s="14">
        <f t="shared" si="4"/>
        <v>0</v>
      </c>
      <c r="J28" s="14">
        <f t="shared" si="4"/>
        <v>0</v>
      </c>
      <c r="K28" s="14">
        <f t="shared" si="4"/>
        <v>0</v>
      </c>
      <c r="L28" s="14">
        <f t="shared" si="4"/>
        <v>0</v>
      </c>
      <c r="M28" s="14">
        <f t="shared" si="4"/>
        <v>0</v>
      </c>
      <c r="N28" s="14">
        <f t="shared" si="4"/>
        <v>0</v>
      </c>
      <c r="O28" s="14">
        <f>SUM(D28:N28)</f>
        <v>1082943</v>
      </c>
      <c r="P28" s="36">
        <f>(O28/P$30)</f>
        <v>2082.5826923076925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45" t="s">
        <v>92</v>
      </c>
      <c r="N30" s="45"/>
      <c r="O30" s="45"/>
      <c r="P30" s="40">
        <v>520</v>
      </c>
    </row>
    <row r="31" spans="1:120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</row>
    <row r="32" spans="1:120" ht="15.75" customHeight="1" thickBot="1">
      <c r="A32" s="49" t="s">
        <v>38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254785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254785</v>
      </c>
      <c r="O5" s="31">
        <f t="shared" ref="O5:O21" si="2">(N5/O$23)</f>
        <v>612.46394230769226</v>
      </c>
      <c r="P5" s="6"/>
    </row>
    <row r="6" spans="1:133">
      <c r="A6" s="12"/>
      <c r="B6" s="23">
        <v>311</v>
      </c>
      <c r="C6" s="19" t="s">
        <v>2</v>
      </c>
      <c r="D6" s="43">
        <v>179216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179216</v>
      </c>
      <c r="O6" s="44">
        <f t="shared" si="2"/>
        <v>430.80769230769232</v>
      </c>
      <c r="P6" s="9"/>
    </row>
    <row r="7" spans="1:133">
      <c r="A7" s="12"/>
      <c r="B7" s="23">
        <v>312.41000000000003</v>
      </c>
      <c r="C7" s="19" t="s">
        <v>10</v>
      </c>
      <c r="D7" s="43">
        <v>10027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10027</v>
      </c>
      <c r="O7" s="44">
        <f t="shared" si="2"/>
        <v>24.103365384615383</v>
      </c>
      <c r="P7" s="9"/>
    </row>
    <row r="8" spans="1:133">
      <c r="A8" s="12"/>
      <c r="B8" s="23">
        <v>312.60000000000002</v>
      </c>
      <c r="C8" s="19" t="s">
        <v>11</v>
      </c>
      <c r="D8" s="43">
        <v>48748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48748</v>
      </c>
      <c r="O8" s="44">
        <f t="shared" si="2"/>
        <v>117.18269230769231</v>
      </c>
      <c r="P8" s="9"/>
    </row>
    <row r="9" spans="1:133">
      <c r="A9" s="12"/>
      <c r="B9" s="23">
        <v>315</v>
      </c>
      <c r="C9" s="19" t="s">
        <v>49</v>
      </c>
      <c r="D9" s="43">
        <v>16794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16794</v>
      </c>
      <c r="O9" s="44">
        <f t="shared" si="2"/>
        <v>40.370192307692307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47879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47879</v>
      </c>
      <c r="O10" s="42">
        <f t="shared" si="2"/>
        <v>115.09375</v>
      </c>
      <c r="P10" s="10"/>
    </row>
    <row r="11" spans="1:133">
      <c r="A11" s="12"/>
      <c r="B11" s="23">
        <v>322</v>
      </c>
      <c r="C11" s="19" t="s">
        <v>0</v>
      </c>
      <c r="D11" s="43">
        <v>37404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37404</v>
      </c>
      <c r="O11" s="44">
        <f t="shared" si="2"/>
        <v>89.913461538461533</v>
      </c>
      <c r="P11" s="9"/>
    </row>
    <row r="12" spans="1:133">
      <c r="A12" s="12"/>
      <c r="B12" s="23">
        <v>323.7</v>
      </c>
      <c r="C12" s="19" t="s">
        <v>14</v>
      </c>
      <c r="D12" s="43">
        <v>1927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1927</v>
      </c>
      <c r="O12" s="44">
        <f t="shared" si="2"/>
        <v>4.6322115384615383</v>
      </c>
      <c r="P12" s="9"/>
    </row>
    <row r="13" spans="1:133">
      <c r="A13" s="12"/>
      <c r="B13" s="23">
        <v>329</v>
      </c>
      <c r="C13" s="19" t="s">
        <v>15</v>
      </c>
      <c r="D13" s="43">
        <v>8548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8548</v>
      </c>
      <c r="O13" s="44">
        <f t="shared" si="2"/>
        <v>20.548076923076923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33572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33572</v>
      </c>
      <c r="O14" s="42">
        <f t="shared" si="2"/>
        <v>80.70192307692308</v>
      </c>
      <c r="P14" s="10"/>
    </row>
    <row r="15" spans="1:133">
      <c r="A15" s="12"/>
      <c r="B15" s="23">
        <v>335.12</v>
      </c>
      <c r="C15" s="19" t="s">
        <v>50</v>
      </c>
      <c r="D15" s="43">
        <v>5374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5374</v>
      </c>
      <c r="O15" s="44">
        <f t="shared" si="2"/>
        <v>12.91826923076923</v>
      </c>
      <c r="P15" s="9"/>
    </row>
    <row r="16" spans="1:133">
      <c r="A16" s="12"/>
      <c r="B16" s="23">
        <v>335.15</v>
      </c>
      <c r="C16" s="19" t="s">
        <v>51</v>
      </c>
      <c r="D16" s="43">
        <v>846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846</v>
      </c>
      <c r="O16" s="44">
        <f t="shared" si="2"/>
        <v>2.0336538461538463</v>
      </c>
      <c r="P16" s="9"/>
    </row>
    <row r="17" spans="1:119">
      <c r="A17" s="12"/>
      <c r="B17" s="23">
        <v>335.18</v>
      </c>
      <c r="C17" s="19" t="s">
        <v>52</v>
      </c>
      <c r="D17" s="43">
        <v>26546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26546</v>
      </c>
      <c r="O17" s="44">
        <f t="shared" si="2"/>
        <v>63.8125</v>
      </c>
      <c r="P17" s="9"/>
    </row>
    <row r="18" spans="1:119">
      <c r="A18" s="12"/>
      <c r="B18" s="23">
        <v>335.49</v>
      </c>
      <c r="C18" s="19" t="s">
        <v>20</v>
      </c>
      <c r="D18" s="43">
        <v>806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806</v>
      </c>
      <c r="O18" s="44">
        <f t="shared" si="2"/>
        <v>1.9375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SUM(D20:D20)</f>
        <v>474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474</v>
      </c>
      <c r="O19" s="42">
        <f t="shared" si="2"/>
        <v>1.1394230769230769</v>
      </c>
      <c r="P19" s="10"/>
    </row>
    <row r="20" spans="1:119" ht="15.75" thickBot="1">
      <c r="A20" s="12"/>
      <c r="B20" s="23">
        <v>361.1</v>
      </c>
      <c r="C20" s="19" t="s">
        <v>27</v>
      </c>
      <c r="D20" s="43">
        <v>474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474</v>
      </c>
      <c r="O20" s="44">
        <f t="shared" si="2"/>
        <v>1.1394230769230769</v>
      </c>
      <c r="P20" s="9"/>
    </row>
    <row r="21" spans="1:119" ht="16.5" thickBot="1">
      <c r="A21" s="13" t="s">
        <v>25</v>
      </c>
      <c r="B21" s="21"/>
      <c r="C21" s="20"/>
      <c r="D21" s="14">
        <f>SUM(D5,D10,D14,D19)</f>
        <v>336710</v>
      </c>
      <c r="E21" s="14">
        <f t="shared" ref="E21:M21" si="6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336710</v>
      </c>
      <c r="O21" s="36">
        <f t="shared" si="2"/>
        <v>809.39903846153845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53</v>
      </c>
      <c r="M23" s="45"/>
      <c r="N23" s="45"/>
      <c r="O23" s="40">
        <v>416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280511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280511</v>
      </c>
      <c r="O5" s="31">
        <f t="shared" ref="O5:O21" si="2">(N5/O$23)</f>
        <v>672.68824940047966</v>
      </c>
      <c r="P5" s="6"/>
    </row>
    <row r="6" spans="1:133">
      <c r="A6" s="12"/>
      <c r="B6" s="23">
        <v>311</v>
      </c>
      <c r="C6" s="19" t="s">
        <v>2</v>
      </c>
      <c r="D6" s="43">
        <v>201833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201833</v>
      </c>
      <c r="O6" s="44">
        <f t="shared" si="2"/>
        <v>484.01199040767386</v>
      </c>
      <c r="P6" s="9"/>
    </row>
    <row r="7" spans="1:133">
      <c r="A7" s="12"/>
      <c r="B7" s="23">
        <v>312.41000000000003</v>
      </c>
      <c r="C7" s="19" t="s">
        <v>10</v>
      </c>
      <c r="D7" s="43">
        <v>9491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9491</v>
      </c>
      <c r="O7" s="44">
        <f t="shared" si="2"/>
        <v>22.760191846522783</v>
      </c>
      <c r="P7" s="9"/>
    </row>
    <row r="8" spans="1:133">
      <c r="A8" s="12"/>
      <c r="B8" s="23">
        <v>312.60000000000002</v>
      </c>
      <c r="C8" s="19" t="s">
        <v>11</v>
      </c>
      <c r="D8" s="43">
        <v>46032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46032</v>
      </c>
      <c r="O8" s="44">
        <f t="shared" si="2"/>
        <v>110.38848920863309</v>
      </c>
      <c r="P8" s="9"/>
    </row>
    <row r="9" spans="1:133">
      <c r="A9" s="12"/>
      <c r="B9" s="23">
        <v>315</v>
      </c>
      <c r="C9" s="19" t="s">
        <v>12</v>
      </c>
      <c r="D9" s="43">
        <v>23155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23155</v>
      </c>
      <c r="O9" s="44">
        <f t="shared" si="2"/>
        <v>55.52757793764988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34995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34995</v>
      </c>
      <c r="O10" s="42">
        <f t="shared" si="2"/>
        <v>83.920863309352512</v>
      </c>
      <c r="P10" s="10"/>
    </row>
    <row r="11" spans="1:133">
      <c r="A11" s="12"/>
      <c r="B11" s="23">
        <v>322</v>
      </c>
      <c r="C11" s="19" t="s">
        <v>0</v>
      </c>
      <c r="D11" s="43">
        <v>24347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24347</v>
      </c>
      <c r="O11" s="44">
        <f t="shared" si="2"/>
        <v>58.386091127098318</v>
      </c>
      <c r="P11" s="9"/>
    </row>
    <row r="12" spans="1:133">
      <c r="A12" s="12"/>
      <c r="B12" s="23">
        <v>323.7</v>
      </c>
      <c r="C12" s="19" t="s">
        <v>14</v>
      </c>
      <c r="D12" s="43">
        <v>1973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1973</v>
      </c>
      <c r="O12" s="44">
        <f t="shared" si="2"/>
        <v>4.7314148681055155</v>
      </c>
      <c r="P12" s="9"/>
    </row>
    <row r="13" spans="1:133">
      <c r="A13" s="12"/>
      <c r="B13" s="23">
        <v>329</v>
      </c>
      <c r="C13" s="19" t="s">
        <v>15</v>
      </c>
      <c r="D13" s="43">
        <v>8675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8675</v>
      </c>
      <c r="O13" s="44">
        <f t="shared" si="2"/>
        <v>20.803357314148681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30367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30367</v>
      </c>
      <c r="O14" s="42">
        <f t="shared" si="2"/>
        <v>72.822541966426854</v>
      </c>
      <c r="P14" s="10"/>
    </row>
    <row r="15" spans="1:133">
      <c r="A15" s="12"/>
      <c r="B15" s="23">
        <v>335.12</v>
      </c>
      <c r="C15" s="19" t="s">
        <v>17</v>
      </c>
      <c r="D15" s="43">
        <v>3652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3652</v>
      </c>
      <c r="O15" s="44">
        <f t="shared" si="2"/>
        <v>8.7577937649880102</v>
      </c>
      <c r="P15" s="9"/>
    </row>
    <row r="16" spans="1:133">
      <c r="A16" s="12"/>
      <c r="B16" s="23">
        <v>335.15</v>
      </c>
      <c r="C16" s="19" t="s">
        <v>18</v>
      </c>
      <c r="D16" s="43">
        <v>1164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1164</v>
      </c>
      <c r="O16" s="44">
        <f t="shared" si="2"/>
        <v>2.7913669064748201</v>
      </c>
      <c r="P16" s="9"/>
    </row>
    <row r="17" spans="1:119">
      <c r="A17" s="12"/>
      <c r="B17" s="23">
        <v>335.18</v>
      </c>
      <c r="C17" s="19" t="s">
        <v>19</v>
      </c>
      <c r="D17" s="43">
        <v>24755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24755</v>
      </c>
      <c r="O17" s="44">
        <f t="shared" si="2"/>
        <v>59.364508393285369</v>
      </c>
      <c r="P17" s="9"/>
    </row>
    <row r="18" spans="1:119">
      <c r="A18" s="12"/>
      <c r="B18" s="23">
        <v>335.49</v>
      </c>
      <c r="C18" s="19" t="s">
        <v>20</v>
      </c>
      <c r="D18" s="43">
        <v>796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796</v>
      </c>
      <c r="O18" s="44">
        <f t="shared" si="2"/>
        <v>1.908872901678657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SUM(D20:D20)</f>
        <v>674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674</v>
      </c>
      <c r="O19" s="42">
        <f t="shared" si="2"/>
        <v>1.6163069544364508</v>
      </c>
      <c r="P19" s="10"/>
    </row>
    <row r="20" spans="1:119" ht="15.75" thickBot="1">
      <c r="A20" s="12"/>
      <c r="B20" s="23">
        <v>361.1</v>
      </c>
      <c r="C20" s="19" t="s">
        <v>27</v>
      </c>
      <c r="D20" s="43">
        <v>674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674</v>
      </c>
      <c r="O20" s="44">
        <f t="shared" si="2"/>
        <v>1.6163069544364508</v>
      </c>
      <c r="P20" s="9"/>
    </row>
    <row r="21" spans="1:119" ht="16.5" thickBot="1">
      <c r="A21" s="13" t="s">
        <v>25</v>
      </c>
      <c r="B21" s="21"/>
      <c r="C21" s="20"/>
      <c r="D21" s="14">
        <f>SUM(D5,D10,D14,D19)</f>
        <v>346547</v>
      </c>
      <c r="E21" s="14">
        <f t="shared" ref="E21:M21" si="6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346547</v>
      </c>
      <c r="O21" s="36">
        <f t="shared" si="2"/>
        <v>831.04796163069545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43</v>
      </c>
      <c r="M23" s="45"/>
      <c r="N23" s="45"/>
      <c r="O23" s="40">
        <v>417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273349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273349</v>
      </c>
      <c r="O5" s="31">
        <f t="shared" ref="O5:O22" si="2">(N5/O$24)</f>
        <v>657.08894230769226</v>
      </c>
      <c r="P5" s="6"/>
    </row>
    <row r="6" spans="1:133">
      <c r="A6" s="12"/>
      <c r="B6" s="23">
        <v>311</v>
      </c>
      <c r="C6" s="19" t="s">
        <v>2</v>
      </c>
      <c r="D6" s="43">
        <v>201470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201470</v>
      </c>
      <c r="O6" s="44">
        <f t="shared" si="2"/>
        <v>484.30288461538464</v>
      </c>
      <c r="P6" s="9"/>
    </row>
    <row r="7" spans="1:133">
      <c r="A7" s="12"/>
      <c r="B7" s="23">
        <v>312.41000000000003</v>
      </c>
      <c r="C7" s="19" t="s">
        <v>10</v>
      </c>
      <c r="D7" s="43">
        <v>9911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9911</v>
      </c>
      <c r="O7" s="44">
        <f t="shared" si="2"/>
        <v>23.82451923076923</v>
      </c>
      <c r="P7" s="9"/>
    </row>
    <row r="8" spans="1:133">
      <c r="A8" s="12"/>
      <c r="B8" s="23">
        <v>312.60000000000002</v>
      </c>
      <c r="C8" s="19" t="s">
        <v>11</v>
      </c>
      <c r="D8" s="43">
        <v>35246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35246</v>
      </c>
      <c r="O8" s="44">
        <f t="shared" si="2"/>
        <v>84.725961538461533</v>
      </c>
      <c r="P8" s="9"/>
    </row>
    <row r="9" spans="1:133">
      <c r="A9" s="12"/>
      <c r="B9" s="23">
        <v>315</v>
      </c>
      <c r="C9" s="19" t="s">
        <v>12</v>
      </c>
      <c r="D9" s="43">
        <v>26722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26722</v>
      </c>
      <c r="O9" s="44">
        <f t="shared" si="2"/>
        <v>64.23557692307692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66943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66943</v>
      </c>
      <c r="O10" s="42">
        <f t="shared" si="2"/>
        <v>160.92067307692307</v>
      </c>
      <c r="P10" s="10"/>
    </row>
    <row r="11" spans="1:133">
      <c r="A11" s="12"/>
      <c r="B11" s="23">
        <v>322</v>
      </c>
      <c r="C11" s="19" t="s">
        <v>0</v>
      </c>
      <c r="D11" s="43">
        <v>58227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58227</v>
      </c>
      <c r="O11" s="44">
        <f t="shared" si="2"/>
        <v>139.96875</v>
      </c>
      <c r="P11" s="9"/>
    </row>
    <row r="12" spans="1:133">
      <c r="A12" s="12"/>
      <c r="B12" s="23">
        <v>323.7</v>
      </c>
      <c r="C12" s="19" t="s">
        <v>14</v>
      </c>
      <c r="D12" s="43">
        <v>1573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1573</v>
      </c>
      <c r="O12" s="44">
        <f t="shared" si="2"/>
        <v>3.78125</v>
      </c>
      <c r="P12" s="9"/>
    </row>
    <row r="13" spans="1:133">
      <c r="A13" s="12"/>
      <c r="B13" s="23">
        <v>329</v>
      </c>
      <c r="C13" s="19" t="s">
        <v>15</v>
      </c>
      <c r="D13" s="43">
        <v>7143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7143</v>
      </c>
      <c r="O13" s="44">
        <f t="shared" si="2"/>
        <v>17.170673076923077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23253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23253</v>
      </c>
      <c r="O14" s="42">
        <f t="shared" si="2"/>
        <v>55.896634615384613</v>
      </c>
      <c r="P14" s="10"/>
    </row>
    <row r="15" spans="1:133">
      <c r="A15" s="12"/>
      <c r="B15" s="23">
        <v>335.12</v>
      </c>
      <c r="C15" s="19" t="s">
        <v>17</v>
      </c>
      <c r="D15" s="43">
        <v>3109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3109</v>
      </c>
      <c r="O15" s="44">
        <f t="shared" si="2"/>
        <v>7.4735576923076925</v>
      </c>
      <c r="P15" s="9"/>
    </row>
    <row r="16" spans="1:133">
      <c r="A16" s="12"/>
      <c r="B16" s="23">
        <v>335.15</v>
      </c>
      <c r="C16" s="19" t="s">
        <v>18</v>
      </c>
      <c r="D16" s="43">
        <v>210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210</v>
      </c>
      <c r="O16" s="44">
        <f t="shared" si="2"/>
        <v>0.50480769230769229</v>
      </c>
      <c r="P16" s="9"/>
    </row>
    <row r="17" spans="1:119">
      <c r="A17" s="12"/>
      <c r="B17" s="23">
        <v>335.18</v>
      </c>
      <c r="C17" s="19" t="s">
        <v>19</v>
      </c>
      <c r="D17" s="43">
        <v>19138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19138</v>
      </c>
      <c r="O17" s="44">
        <f t="shared" si="2"/>
        <v>46.004807692307693</v>
      </c>
      <c r="P17" s="9"/>
    </row>
    <row r="18" spans="1:119">
      <c r="A18" s="12"/>
      <c r="B18" s="23">
        <v>335.49</v>
      </c>
      <c r="C18" s="19" t="s">
        <v>20</v>
      </c>
      <c r="D18" s="43">
        <v>796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796</v>
      </c>
      <c r="O18" s="44">
        <f t="shared" si="2"/>
        <v>1.9134615384615385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SUM(D20:D21)</f>
        <v>5099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5099</v>
      </c>
      <c r="O19" s="42">
        <f t="shared" si="2"/>
        <v>12.257211538461538</v>
      </c>
      <c r="P19" s="10"/>
    </row>
    <row r="20" spans="1:119">
      <c r="A20" s="12"/>
      <c r="B20" s="23">
        <v>361.1</v>
      </c>
      <c r="C20" s="19" t="s">
        <v>27</v>
      </c>
      <c r="D20" s="43">
        <v>1884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1884</v>
      </c>
      <c r="O20" s="44">
        <f t="shared" si="2"/>
        <v>4.5288461538461542</v>
      </c>
      <c r="P20" s="9"/>
    </row>
    <row r="21" spans="1:119" ht="15.75" thickBot="1">
      <c r="A21" s="12"/>
      <c r="B21" s="23">
        <v>369.9</v>
      </c>
      <c r="C21" s="19" t="s">
        <v>40</v>
      </c>
      <c r="D21" s="43">
        <v>3215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3215</v>
      </c>
      <c r="O21" s="44">
        <f t="shared" si="2"/>
        <v>7.728365384615385</v>
      </c>
      <c r="P21" s="9"/>
    </row>
    <row r="22" spans="1:119" ht="16.5" thickBot="1">
      <c r="A22" s="13" t="s">
        <v>25</v>
      </c>
      <c r="B22" s="21"/>
      <c r="C22" s="20"/>
      <c r="D22" s="14">
        <f>SUM(D5,D10,D14,D19)</f>
        <v>368644</v>
      </c>
      <c r="E22" s="14">
        <f t="shared" ref="E22:M22" si="6">SUM(E5,E10,E14,E19)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368644</v>
      </c>
      <c r="O22" s="36">
        <f t="shared" si="2"/>
        <v>886.16346153846155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41</v>
      </c>
      <c r="M24" s="45"/>
      <c r="N24" s="45"/>
      <c r="O24" s="40">
        <v>416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289050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289050</v>
      </c>
      <c r="O5" s="31">
        <f t="shared" ref="O5:O21" si="2">(N5/O$23)</f>
        <v>696.50602409638554</v>
      </c>
      <c r="P5" s="6"/>
    </row>
    <row r="6" spans="1:133">
      <c r="A6" s="12"/>
      <c r="B6" s="23">
        <v>311</v>
      </c>
      <c r="C6" s="19" t="s">
        <v>2</v>
      </c>
      <c r="D6" s="43">
        <v>225686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225686</v>
      </c>
      <c r="O6" s="44">
        <f t="shared" si="2"/>
        <v>543.82168674698801</v>
      </c>
      <c r="P6" s="9"/>
    </row>
    <row r="7" spans="1:133">
      <c r="A7" s="12"/>
      <c r="B7" s="23">
        <v>312.41000000000003</v>
      </c>
      <c r="C7" s="19" t="s">
        <v>10</v>
      </c>
      <c r="D7" s="43">
        <v>7603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7603</v>
      </c>
      <c r="O7" s="44">
        <f t="shared" si="2"/>
        <v>18.320481927710844</v>
      </c>
      <c r="P7" s="9"/>
    </row>
    <row r="8" spans="1:133">
      <c r="A8" s="12"/>
      <c r="B8" s="23">
        <v>312.60000000000002</v>
      </c>
      <c r="C8" s="19" t="s">
        <v>11</v>
      </c>
      <c r="D8" s="43">
        <v>31568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31568</v>
      </c>
      <c r="O8" s="44">
        <f t="shared" si="2"/>
        <v>76.067469879518072</v>
      </c>
      <c r="P8" s="9"/>
    </row>
    <row r="9" spans="1:133">
      <c r="A9" s="12"/>
      <c r="B9" s="23">
        <v>315</v>
      </c>
      <c r="C9" s="19" t="s">
        <v>12</v>
      </c>
      <c r="D9" s="43">
        <v>24193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24193</v>
      </c>
      <c r="O9" s="44">
        <f t="shared" si="2"/>
        <v>58.296385542168672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37065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37065</v>
      </c>
      <c r="O10" s="42">
        <f t="shared" si="2"/>
        <v>89.313253012048193</v>
      </c>
      <c r="P10" s="10"/>
    </row>
    <row r="11" spans="1:133">
      <c r="A11" s="12"/>
      <c r="B11" s="23">
        <v>322</v>
      </c>
      <c r="C11" s="19" t="s">
        <v>0</v>
      </c>
      <c r="D11" s="43">
        <v>29213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29213</v>
      </c>
      <c r="O11" s="44">
        <f t="shared" si="2"/>
        <v>70.392771084337355</v>
      </c>
      <c r="P11" s="9"/>
    </row>
    <row r="12" spans="1:133">
      <c r="A12" s="12"/>
      <c r="B12" s="23">
        <v>323.7</v>
      </c>
      <c r="C12" s="19" t="s">
        <v>14</v>
      </c>
      <c r="D12" s="43">
        <v>1541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1541</v>
      </c>
      <c r="O12" s="44">
        <f t="shared" si="2"/>
        <v>3.7132530120481926</v>
      </c>
      <c r="P12" s="9"/>
    </row>
    <row r="13" spans="1:133">
      <c r="A13" s="12"/>
      <c r="B13" s="23">
        <v>329</v>
      </c>
      <c r="C13" s="19" t="s">
        <v>15</v>
      </c>
      <c r="D13" s="43">
        <v>6311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6311</v>
      </c>
      <c r="O13" s="44">
        <f t="shared" si="2"/>
        <v>15.20722891566265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21078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21078</v>
      </c>
      <c r="O14" s="42">
        <f t="shared" si="2"/>
        <v>50.790361445783134</v>
      </c>
      <c r="P14" s="10"/>
    </row>
    <row r="15" spans="1:133">
      <c r="A15" s="12"/>
      <c r="B15" s="23">
        <v>335.12</v>
      </c>
      <c r="C15" s="19" t="s">
        <v>17</v>
      </c>
      <c r="D15" s="43">
        <v>2389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2389</v>
      </c>
      <c r="O15" s="44">
        <f t="shared" si="2"/>
        <v>5.7566265060240962</v>
      </c>
      <c r="P15" s="9"/>
    </row>
    <row r="16" spans="1:133">
      <c r="A16" s="12"/>
      <c r="B16" s="23">
        <v>335.15</v>
      </c>
      <c r="C16" s="19" t="s">
        <v>18</v>
      </c>
      <c r="D16" s="43">
        <v>210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210</v>
      </c>
      <c r="O16" s="44">
        <f t="shared" si="2"/>
        <v>0.50602409638554213</v>
      </c>
      <c r="P16" s="9"/>
    </row>
    <row r="17" spans="1:119">
      <c r="A17" s="12"/>
      <c r="B17" s="23">
        <v>335.18</v>
      </c>
      <c r="C17" s="19" t="s">
        <v>19</v>
      </c>
      <c r="D17" s="43">
        <v>16957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16957</v>
      </c>
      <c r="O17" s="44">
        <f t="shared" si="2"/>
        <v>40.860240963855425</v>
      </c>
      <c r="P17" s="9"/>
    </row>
    <row r="18" spans="1:119">
      <c r="A18" s="12"/>
      <c r="B18" s="23">
        <v>335.49</v>
      </c>
      <c r="C18" s="19" t="s">
        <v>20</v>
      </c>
      <c r="D18" s="43">
        <v>1522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1522</v>
      </c>
      <c r="O18" s="44">
        <f t="shared" si="2"/>
        <v>3.6674698795180722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SUM(D20:D20)</f>
        <v>4478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4478</v>
      </c>
      <c r="O19" s="42">
        <f t="shared" si="2"/>
        <v>10.790361445783132</v>
      </c>
      <c r="P19" s="10"/>
    </row>
    <row r="20" spans="1:119" ht="15.75" thickBot="1">
      <c r="A20" s="12"/>
      <c r="B20" s="23">
        <v>361.1</v>
      </c>
      <c r="C20" s="19" t="s">
        <v>27</v>
      </c>
      <c r="D20" s="43">
        <v>4478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4478</v>
      </c>
      <c r="O20" s="44">
        <f t="shared" si="2"/>
        <v>10.790361445783132</v>
      </c>
      <c r="P20" s="9"/>
    </row>
    <row r="21" spans="1:119" ht="16.5" thickBot="1">
      <c r="A21" s="13" t="s">
        <v>25</v>
      </c>
      <c r="B21" s="21"/>
      <c r="C21" s="20"/>
      <c r="D21" s="14">
        <f>SUM(D5,D10,D14,D19)</f>
        <v>351671</v>
      </c>
      <c r="E21" s="14">
        <f t="shared" ref="E21:M21" si="6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351671</v>
      </c>
      <c r="O21" s="36">
        <f t="shared" si="2"/>
        <v>847.4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37</v>
      </c>
      <c r="M23" s="45"/>
      <c r="N23" s="45"/>
      <c r="O23" s="40">
        <v>415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thickBot="1">
      <c r="A25" s="49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A25:O25"/>
    <mergeCell ref="L23:N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303197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303197</v>
      </c>
      <c r="O5" s="31">
        <f t="shared" ref="O5:O21" si="2">(N5/O$23)</f>
        <v>899.69436201780411</v>
      </c>
      <c r="P5" s="6"/>
    </row>
    <row r="6" spans="1:133">
      <c r="A6" s="12"/>
      <c r="B6" s="23">
        <v>311</v>
      </c>
      <c r="C6" s="19" t="s">
        <v>2</v>
      </c>
      <c r="D6" s="43">
        <v>232528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232528</v>
      </c>
      <c r="O6" s="44">
        <f t="shared" si="2"/>
        <v>689.99406528189911</v>
      </c>
      <c r="P6" s="9"/>
    </row>
    <row r="7" spans="1:133">
      <c r="A7" s="12"/>
      <c r="B7" s="23">
        <v>312.41000000000003</v>
      </c>
      <c r="C7" s="19" t="s">
        <v>10</v>
      </c>
      <c r="D7" s="43">
        <v>9836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9836</v>
      </c>
      <c r="O7" s="44">
        <f t="shared" si="2"/>
        <v>29.186943620178042</v>
      </c>
      <c r="P7" s="9"/>
    </row>
    <row r="8" spans="1:133">
      <c r="A8" s="12"/>
      <c r="B8" s="23">
        <v>312.60000000000002</v>
      </c>
      <c r="C8" s="19" t="s">
        <v>11</v>
      </c>
      <c r="D8" s="43">
        <v>31800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31800</v>
      </c>
      <c r="O8" s="44">
        <f t="shared" si="2"/>
        <v>94.362017804154306</v>
      </c>
      <c r="P8" s="9"/>
    </row>
    <row r="9" spans="1:133">
      <c r="A9" s="12"/>
      <c r="B9" s="23">
        <v>315</v>
      </c>
      <c r="C9" s="19" t="s">
        <v>12</v>
      </c>
      <c r="D9" s="43">
        <v>29033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29033</v>
      </c>
      <c r="O9" s="44">
        <f t="shared" si="2"/>
        <v>86.151335311572694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37508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37508</v>
      </c>
      <c r="O10" s="42">
        <f t="shared" si="2"/>
        <v>111.29970326409496</v>
      </c>
      <c r="P10" s="10"/>
    </row>
    <row r="11" spans="1:133">
      <c r="A11" s="12"/>
      <c r="B11" s="23">
        <v>322</v>
      </c>
      <c r="C11" s="19" t="s">
        <v>0</v>
      </c>
      <c r="D11" s="43">
        <v>31298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31298</v>
      </c>
      <c r="O11" s="44">
        <f t="shared" si="2"/>
        <v>92.872403560830861</v>
      </c>
      <c r="P11" s="9"/>
    </row>
    <row r="12" spans="1:133">
      <c r="A12" s="12"/>
      <c r="B12" s="23">
        <v>323.7</v>
      </c>
      <c r="C12" s="19" t="s">
        <v>14</v>
      </c>
      <c r="D12" s="43">
        <v>1725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1725</v>
      </c>
      <c r="O12" s="44">
        <f t="shared" si="2"/>
        <v>5.1186943620178038</v>
      </c>
      <c r="P12" s="9"/>
    </row>
    <row r="13" spans="1:133">
      <c r="A13" s="12"/>
      <c r="B13" s="23">
        <v>329</v>
      </c>
      <c r="C13" s="19" t="s">
        <v>15</v>
      </c>
      <c r="D13" s="43">
        <v>4485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4485</v>
      </c>
      <c r="O13" s="44">
        <f t="shared" si="2"/>
        <v>13.308605341246292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21698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21698</v>
      </c>
      <c r="O14" s="42">
        <f t="shared" si="2"/>
        <v>64.385756676557861</v>
      </c>
      <c r="P14" s="10"/>
    </row>
    <row r="15" spans="1:133">
      <c r="A15" s="12"/>
      <c r="B15" s="23">
        <v>335.12</v>
      </c>
      <c r="C15" s="19" t="s">
        <v>17</v>
      </c>
      <c r="D15" s="43">
        <v>2579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2579</v>
      </c>
      <c r="O15" s="44">
        <f t="shared" si="2"/>
        <v>7.6528189910979227</v>
      </c>
      <c r="P15" s="9"/>
    </row>
    <row r="16" spans="1:133">
      <c r="A16" s="12"/>
      <c r="B16" s="23">
        <v>335.15</v>
      </c>
      <c r="C16" s="19" t="s">
        <v>18</v>
      </c>
      <c r="D16" s="43">
        <v>211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211</v>
      </c>
      <c r="O16" s="44">
        <f t="shared" si="2"/>
        <v>0.62611275964391688</v>
      </c>
      <c r="P16" s="9"/>
    </row>
    <row r="17" spans="1:119">
      <c r="A17" s="12"/>
      <c r="B17" s="23">
        <v>335.18</v>
      </c>
      <c r="C17" s="19" t="s">
        <v>19</v>
      </c>
      <c r="D17" s="43">
        <v>17386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17386</v>
      </c>
      <c r="O17" s="44">
        <f t="shared" si="2"/>
        <v>51.590504451038576</v>
      </c>
      <c r="P17" s="9"/>
    </row>
    <row r="18" spans="1:119">
      <c r="A18" s="12"/>
      <c r="B18" s="23">
        <v>335.49</v>
      </c>
      <c r="C18" s="19" t="s">
        <v>20</v>
      </c>
      <c r="D18" s="43">
        <v>1522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1522</v>
      </c>
      <c r="O18" s="44">
        <f t="shared" si="2"/>
        <v>4.5163204747774479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SUM(D20:D20)</f>
        <v>6632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6632</v>
      </c>
      <c r="O19" s="42">
        <f t="shared" si="2"/>
        <v>19.679525222551927</v>
      </c>
      <c r="P19" s="10"/>
    </row>
    <row r="20" spans="1:119" ht="15.75" thickBot="1">
      <c r="A20" s="12"/>
      <c r="B20" s="23">
        <v>361.1</v>
      </c>
      <c r="C20" s="19" t="s">
        <v>27</v>
      </c>
      <c r="D20" s="43">
        <v>6632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6632</v>
      </c>
      <c r="O20" s="44">
        <f t="shared" si="2"/>
        <v>19.679525222551927</v>
      </c>
      <c r="P20" s="9"/>
    </row>
    <row r="21" spans="1:119" ht="16.5" thickBot="1">
      <c r="A21" s="13" t="s">
        <v>25</v>
      </c>
      <c r="B21" s="21"/>
      <c r="C21" s="20"/>
      <c r="D21" s="14">
        <f>SUM(D5,D10,D14,D19)</f>
        <v>369035</v>
      </c>
      <c r="E21" s="14">
        <f t="shared" ref="E21:M21" si="6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369035</v>
      </c>
      <c r="O21" s="36">
        <f t="shared" si="2"/>
        <v>1095.0593471810089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34</v>
      </c>
      <c r="M23" s="45"/>
      <c r="N23" s="45"/>
      <c r="O23" s="40">
        <v>337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thickBot="1">
      <c r="A25" s="49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298959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298959</v>
      </c>
      <c r="O5" s="31">
        <f t="shared" ref="O5:O22" si="2">(N5/O$24)</f>
        <v>980.19344262295078</v>
      </c>
      <c r="P5" s="6"/>
    </row>
    <row r="6" spans="1:133">
      <c r="A6" s="12"/>
      <c r="B6" s="23">
        <v>311</v>
      </c>
      <c r="C6" s="19" t="s">
        <v>2</v>
      </c>
      <c r="D6" s="43">
        <v>234452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234452</v>
      </c>
      <c r="O6" s="44">
        <f t="shared" si="2"/>
        <v>768.69508196721313</v>
      </c>
      <c r="P6" s="9"/>
    </row>
    <row r="7" spans="1:133">
      <c r="A7" s="12"/>
      <c r="B7" s="23">
        <v>312.41000000000003</v>
      </c>
      <c r="C7" s="19" t="s">
        <v>10</v>
      </c>
      <c r="D7" s="43">
        <v>3962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3962</v>
      </c>
      <c r="O7" s="44">
        <f t="shared" si="2"/>
        <v>12.99016393442623</v>
      </c>
      <c r="P7" s="9"/>
    </row>
    <row r="8" spans="1:133">
      <c r="A8" s="12"/>
      <c r="B8" s="23">
        <v>312.60000000000002</v>
      </c>
      <c r="C8" s="19" t="s">
        <v>11</v>
      </c>
      <c r="D8" s="43">
        <v>34645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34645</v>
      </c>
      <c r="O8" s="44">
        <f t="shared" si="2"/>
        <v>113.59016393442623</v>
      </c>
      <c r="P8" s="9"/>
    </row>
    <row r="9" spans="1:133">
      <c r="A9" s="12"/>
      <c r="B9" s="23">
        <v>315</v>
      </c>
      <c r="C9" s="19" t="s">
        <v>12</v>
      </c>
      <c r="D9" s="43">
        <v>25900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25900</v>
      </c>
      <c r="O9" s="44">
        <f t="shared" si="2"/>
        <v>84.918032786885249</v>
      </c>
      <c r="P9" s="9"/>
    </row>
    <row r="10" spans="1:133" ht="15.75">
      <c r="A10" s="27" t="s">
        <v>45</v>
      </c>
      <c r="B10" s="28"/>
      <c r="C10" s="29"/>
      <c r="D10" s="30">
        <f t="shared" ref="D10:M10" si="3">SUM(D11:D13)</f>
        <v>45327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45327</v>
      </c>
      <c r="O10" s="42">
        <f t="shared" si="2"/>
        <v>148.61311475409835</v>
      </c>
      <c r="P10" s="10"/>
    </row>
    <row r="11" spans="1:133">
      <c r="A11" s="12"/>
      <c r="B11" s="23">
        <v>322</v>
      </c>
      <c r="C11" s="19" t="s">
        <v>0</v>
      </c>
      <c r="D11" s="43">
        <v>38903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38903</v>
      </c>
      <c r="O11" s="44">
        <f t="shared" si="2"/>
        <v>127.55081967213114</v>
      </c>
      <c r="P11" s="9"/>
    </row>
    <row r="12" spans="1:133">
      <c r="A12" s="12"/>
      <c r="B12" s="23">
        <v>323.7</v>
      </c>
      <c r="C12" s="19" t="s">
        <v>14</v>
      </c>
      <c r="D12" s="43">
        <v>1804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1804</v>
      </c>
      <c r="O12" s="44">
        <f t="shared" si="2"/>
        <v>5.9147540983606559</v>
      </c>
      <c r="P12" s="9"/>
    </row>
    <row r="13" spans="1:133">
      <c r="A13" s="12"/>
      <c r="B13" s="23">
        <v>329</v>
      </c>
      <c r="C13" s="19" t="s">
        <v>46</v>
      </c>
      <c r="D13" s="43">
        <v>4620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4620</v>
      </c>
      <c r="O13" s="44">
        <f t="shared" si="2"/>
        <v>15.147540983606557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24805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24805</v>
      </c>
      <c r="O14" s="42">
        <f t="shared" si="2"/>
        <v>81.327868852459019</v>
      </c>
      <c r="P14" s="10"/>
    </row>
    <row r="15" spans="1:133">
      <c r="A15" s="12"/>
      <c r="B15" s="23">
        <v>335.12</v>
      </c>
      <c r="C15" s="19" t="s">
        <v>17</v>
      </c>
      <c r="D15" s="43">
        <v>3503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3503</v>
      </c>
      <c r="O15" s="44">
        <f t="shared" si="2"/>
        <v>11.485245901639344</v>
      </c>
      <c r="P15" s="9"/>
    </row>
    <row r="16" spans="1:133">
      <c r="A16" s="12"/>
      <c r="B16" s="23">
        <v>335.15</v>
      </c>
      <c r="C16" s="19" t="s">
        <v>18</v>
      </c>
      <c r="D16" s="43">
        <v>211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211</v>
      </c>
      <c r="O16" s="44">
        <f t="shared" si="2"/>
        <v>0.69180327868852454</v>
      </c>
      <c r="P16" s="9"/>
    </row>
    <row r="17" spans="1:119">
      <c r="A17" s="12"/>
      <c r="B17" s="23">
        <v>335.18</v>
      </c>
      <c r="C17" s="19" t="s">
        <v>19</v>
      </c>
      <c r="D17" s="43">
        <v>19569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19569</v>
      </c>
      <c r="O17" s="44">
        <f t="shared" si="2"/>
        <v>64.160655737704914</v>
      </c>
      <c r="P17" s="9"/>
    </row>
    <row r="18" spans="1:119">
      <c r="A18" s="12"/>
      <c r="B18" s="23">
        <v>335.49</v>
      </c>
      <c r="C18" s="19" t="s">
        <v>20</v>
      </c>
      <c r="D18" s="43">
        <v>1522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1522</v>
      </c>
      <c r="O18" s="44">
        <f t="shared" si="2"/>
        <v>4.9901639344262296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SUM(D20:D21)</f>
        <v>23637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23637</v>
      </c>
      <c r="O19" s="42">
        <f t="shared" si="2"/>
        <v>77.498360655737699</v>
      </c>
      <c r="P19" s="10"/>
    </row>
    <row r="20" spans="1:119">
      <c r="A20" s="12"/>
      <c r="B20" s="23">
        <v>361.1</v>
      </c>
      <c r="C20" s="19" t="s">
        <v>27</v>
      </c>
      <c r="D20" s="43">
        <v>23544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23544</v>
      </c>
      <c r="O20" s="44">
        <f t="shared" si="2"/>
        <v>77.193442622950826</v>
      </c>
      <c r="P20" s="9"/>
    </row>
    <row r="21" spans="1:119" ht="15.75" thickBot="1">
      <c r="A21" s="12"/>
      <c r="B21" s="23">
        <v>369.9</v>
      </c>
      <c r="C21" s="19" t="s">
        <v>40</v>
      </c>
      <c r="D21" s="43">
        <v>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93</v>
      </c>
      <c r="O21" s="44">
        <f t="shared" si="2"/>
        <v>0.30491803278688523</v>
      </c>
      <c r="P21" s="9"/>
    </row>
    <row r="22" spans="1:119" ht="16.5" thickBot="1">
      <c r="A22" s="13" t="s">
        <v>25</v>
      </c>
      <c r="B22" s="21"/>
      <c r="C22" s="20"/>
      <c r="D22" s="14">
        <f>SUM(D5,D10,D14,D19)</f>
        <v>392728</v>
      </c>
      <c r="E22" s="14">
        <f t="shared" ref="E22:M22" si="6">SUM(E5,E10,E14,E19)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392728</v>
      </c>
      <c r="O22" s="36">
        <f t="shared" si="2"/>
        <v>1287.6327868852459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47</v>
      </c>
      <c r="M24" s="45"/>
      <c r="N24" s="45"/>
      <c r="O24" s="40">
        <v>305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5"/>
      <c r="M3" s="66"/>
      <c r="N3" s="34"/>
      <c r="O3" s="35"/>
      <c r="P3" s="67" t="s">
        <v>71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72</v>
      </c>
      <c r="N4" s="33" t="s">
        <v>9</v>
      </c>
      <c r="O4" s="33" t="s">
        <v>73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74</v>
      </c>
      <c r="B5" s="24"/>
      <c r="C5" s="24"/>
      <c r="D5" s="25">
        <f t="shared" ref="D5:N5" si="0">SUM(D6:D10)</f>
        <v>917756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4" si="1">SUM(D5:N5)</f>
        <v>917756</v>
      </c>
      <c r="P5" s="31">
        <f t="shared" ref="P5:P24" si="2">(O5/P$26)</f>
        <v>1771.7297297297298</v>
      </c>
      <c r="Q5" s="6"/>
    </row>
    <row r="6" spans="1:134">
      <c r="A6" s="12"/>
      <c r="B6" s="23">
        <v>311</v>
      </c>
      <c r="C6" s="19" t="s">
        <v>2</v>
      </c>
      <c r="D6" s="43">
        <v>824547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824547</v>
      </c>
      <c r="P6" s="44">
        <f t="shared" si="2"/>
        <v>1591.7895752895754</v>
      </c>
      <c r="Q6" s="9"/>
    </row>
    <row r="7" spans="1:134">
      <c r="A7" s="12"/>
      <c r="B7" s="23">
        <v>312.41000000000003</v>
      </c>
      <c r="C7" s="19" t="s">
        <v>75</v>
      </c>
      <c r="D7" s="43">
        <v>11022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11022</v>
      </c>
      <c r="P7" s="44">
        <f t="shared" si="2"/>
        <v>21.277992277992279</v>
      </c>
      <c r="Q7" s="9"/>
    </row>
    <row r="8" spans="1:134">
      <c r="A8" s="12"/>
      <c r="B8" s="23">
        <v>312.63</v>
      </c>
      <c r="C8" s="19" t="s">
        <v>76</v>
      </c>
      <c r="D8" s="43">
        <v>68831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68831</v>
      </c>
      <c r="P8" s="44">
        <f t="shared" si="2"/>
        <v>132.87837837837839</v>
      </c>
      <c r="Q8" s="9"/>
    </row>
    <row r="9" spans="1:134">
      <c r="A9" s="12"/>
      <c r="B9" s="23">
        <v>315.10000000000002</v>
      </c>
      <c r="C9" s="19" t="s">
        <v>77</v>
      </c>
      <c r="D9" s="43">
        <v>12656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12656</v>
      </c>
      <c r="P9" s="44">
        <f t="shared" si="2"/>
        <v>24.432432432432432</v>
      </c>
      <c r="Q9" s="9"/>
    </row>
    <row r="10" spans="1:134">
      <c r="A10" s="12"/>
      <c r="B10" s="23">
        <v>316</v>
      </c>
      <c r="C10" s="19" t="s">
        <v>78</v>
      </c>
      <c r="D10" s="43">
        <v>700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700</v>
      </c>
      <c r="P10" s="44">
        <f t="shared" si="2"/>
        <v>1.3513513513513513</v>
      </c>
      <c r="Q10" s="9"/>
    </row>
    <row r="11" spans="1:134" ht="15.75">
      <c r="A11" s="27" t="s">
        <v>13</v>
      </c>
      <c r="B11" s="28"/>
      <c r="C11" s="29"/>
      <c r="D11" s="30">
        <f t="shared" ref="D11:N11" si="3">SUM(D12:D15)</f>
        <v>187730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187730</v>
      </c>
      <c r="P11" s="42">
        <f t="shared" si="2"/>
        <v>362.41312741312743</v>
      </c>
      <c r="Q11" s="10"/>
    </row>
    <row r="12" spans="1:134">
      <c r="A12" s="12"/>
      <c r="B12" s="23">
        <v>322</v>
      </c>
      <c r="C12" s="19" t="s">
        <v>79</v>
      </c>
      <c r="D12" s="43">
        <v>172669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172669</v>
      </c>
      <c r="P12" s="44">
        <f t="shared" si="2"/>
        <v>333.33783783783781</v>
      </c>
      <c r="Q12" s="9"/>
    </row>
    <row r="13" spans="1:134">
      <c r="A13" s="12"/>
      <c r="B13" s="23">
        <v>323.7</v>
      </c>
      <c r="C13" s="19" t="s">
        <v>14</v>
      </c>
      <c r="D13" s="43">
        <v>4006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4006</v>
      </c>
      <c r="P13" s="44">
        <f t="shared" si="2"/>
        <v>7.7335907335907335</v>
      </c>
      <c r="Q13" s="9"/>
    </row>
    <row r="14" spans="1:134">
      <c r="A14" s="12"/>
      <c r="B14" s="23">
        <v>329.1</v>
      </c>
      <c r="C14" s="19" t="s">
        <v>80</v>
      </c>
      <c r="D14" s="43">
        <v>3310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3310</v>
      </c>
      <c r="P14" s="44">
        <f t="shared" si="2"/>
        <v>6.3899613899613898</v>
      </c>
      <c r="Q14" s="9"/>
    </row>
    <row r="15" spans="1:134">
      <c r="A15" s="12"/>
      <c r="B15" s="23">
        <v>329.5</v>
      </c>
      <c r="C15" s="19" t="s">
        <v>81</v>
      </c>
      <c r="D15" s="43">
        <v>7745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7745</v>
      </c>
      <c r="P15" s="44">
        <f t="shared" si="2"/>
        <v>14.951737451737452</v>
      </c>
      <c r="Q15" s="9"/>
    </row>
    <row r="16" spans="1:134" ht="15.75">
      <c r="A16" s="27" t="s">
        <v>82</v>
      </c>
      <c r="B16" s="28"/>
      <c r="C16" s="29"/>
      <c r="D16" s="30">
        <f t="shared" ref="D16:N16" si="4">SUM(D17:D20)</f>
        <v>57470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4"/>
        <v>0</v>
      </c>
      <c r="O16" s="41">
        <f t="shared" si="1"/>
        <v>57470</v>
      </c>
      <c r="P16" s="42">
        <f t="shared" si="2"/>
        <v>110.94594594594595</v>
      </c>
      <c r="Q16" s="10"/>
    </row>
    <row r="17" spans="1:120">
      <c r="A17" s="12"/>
      <c r="B17" s="23">
        <v>332</v>
      </c>
      <c r="C17" s="19" t="s">
        <v>68</v>
      </c>
      <c r="D17" s="43">
        <v>9153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9153</v>
      </c>
      <c r="P17" s="44">
        <f t="shared" si="2"/>
        <v>17.66988416988417</v>
      </c>
      <c r="Q17" s="9"/>
    </row>
    <row r="18" spans="1:120">
      <c r="A18" s="12"/>
      <c r="B18" s="23">
        <v>335.125</v>
      </c>
      <c r="C18" s="19" t="s">
        <v>83</v>
      </c>
      <c r="D18" s="43">
        <v>9828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9828</v>
      </c>
      <c r="P18" s="44">
        <f t="shared" si="2"/>
        <v>18.972972972972972</v>
      </c>
      <c r="Q18" s="9"/>
    </row>
    <row r="19" spans="1:120">
      <c r="A19" s="12"/>
      <c r="B19" s="23">
        <v>335.15</v>
      </c>
      <c r="C19" s="19" t="s">
        <v>51</v>
      </c>
      <c r="D19" s="43">
        <v>846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846</v>
      </c>
      <c r="P19" s="44">
        <f t="shared" si="2"/>
        <v>1.6332046332046333</v>
      </c>
      <c r="Q19" s="9"/>
    </row>
    <row r="20" spans="1:120">
      <c r="A20" s="12"/>
      <c r="B20" s="23">
        <v>335.18</v>
      </c>
      <c r="C20" s="19" t="s">
        <v>84</v>
      </c>
      <c r="D20" s="43">
        <v>37643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37643</v>
      </c>
      <c r="P20" s="44">
        <f t="shared" si="2"/>
        <v>72.66988416988417</v>
      </c>
      <c r="Q20" s="9"/>
    </row>
    <row r="21" spans="1:120" ht="15.75">
      <c r="A21" s="27" t="s">
        <v>3</v>
      </c>
      <c r="B21" s="28"/>
      <c r="C21" s="29"/>
      <c r="D21" s="30">
        <f t="shared" ref="D21:N21" si="5">SUM(D22:D23)</f>
        <v>1840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5"/>
        <v>0</v>
      </c>
      <c r="O21" s="30">
        <f t="shared" si="1"/>
        <v>1840</v>
      </c>
      <c r="P21" s="42">
        <f t="shared" si="2"/>
        <v>3.5521235521235521</v>
      </c>
      <c r="Q21" s="10"/>
    </row>
    <row r="22" spans="1:120">
      <c r="A22" s="12"/>
      <c r="B22" s="23">
        <v>361.1</v>
      </c>
      <c r="C22" s="19" t="s">
        <v>27</v>
      </c>
      <c r="D22" s="43">
        <v>1008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1008</v>
      </c>
      <c r="P22" s="44">
        <f t="shared" si="2"/>
        <v>1.9459459459459461</v>
      </c>
      <c r="Q22" s="9"/>
    </row>
    <row r="23" spans="1:120" ht="15.75" thickBot="1">
      <c r="A23" s="12"/>
      <c r="B23" s="23">
        <v>369.9</v>
      </c>
      <c r="C23" s="19" t="s">
        <v>40</v>
      </c>
      <c r="D23" s="43">
        <v>832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832</v>
      </c>
      <c r="P23" s="44">
        <f t="shared" si="2"/>
        <v>1.6061776061776061</v>
      </c>
      <c r="Q23" s="9"/>
    </row>
    <row r="24" spans="1:120" ht="16.5" thickBot="1">
      <c r="A24" s="13" t="s">
        <v>25</v>
      </c>
      <c r="B24" s="21"/>
      <c r="C24" s="20"/>
      <c r="D24" s="14">
        <f>SUM(D5,D11,D16,D21)</f>
        <v>1164796</v>
      </c>
      <c r="E24" s="14">
        <f t="shared" ref="E24:N24" si="6">SUM(E5,E11,E16,E21)</f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14">
        <f t="shared" si="1"/>
        <v>1164796</v>
      </c>
      <c r="P24" s="36">
        <f t="shared" si="2"/>
        <v>2248.6409266409269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5" t="s">
        <v>85</v>
      </c>
      <c r="N26" s="45"/>
      <c r="O26" s="45"/>
      <c r="P26" s="40">
        <v>518</v>
      </c>
    </row>
    <row r="27" spans="1:120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20" ht="15.75" customHeight="1" thickBot="1">
      <c r="A28" s="49" t="s">
        <v>38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781751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781751</v>
      </c>
      <c r="O5" s="31">
        <f t="shared" ref="O5:O22" si="2">(N5/O$24)</f>
        <v>1826.5210280373831</v>
      </c>
      <c r="P5" s="6"/>
    </row>
    <row r="6" spans="1:133">
      <c r="A6" s="12"/>
      <c r="B6" s="23">
        <v>311</v>
      </c>
      <c r="C6" s="19" t="s">
        <v>2</v>
      </c>
      <c r="D6" s="43">
        <v>699344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699344</v>
      </c>
      <c r="O6" s="44">
        <f t="shared" si="2"/>
        <v>1633.981308411215</v>
      </c>
      <c r="P6" s="9"/>
    </row>
    <row r="7" spans="1:133">
      <c r="A7" s="12"/>
      <c r="B7" s="23">
        <v>312.41000000000003</v>
      </c>
      <c r="C7" s="19" t="s">
        <v>10</v>
      </c>
      <c r="D7" s="43">
        <v>10478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10478</v>
      </c>
      <c r="O7" s="44">
        <f t="shared" si="2"/>
        <v>24.481308411214954</v>
      </c>
      <c r="P7" s="9"/>
    </row>
    <row r="8" spans="1:133">
      <c r="A8" s="12"/>
      <c r="B8" s="23">
        <v>312.60000000000002</v>
      </c>
      <c r="C8" s="19" t="s">
        <v>11</v>
      </c>
      <c r="D8" s="43">
        <v>59624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59624</v>
      </c>
      <c r="O8" s="44">
        <f t="shared" si="2"/>
        <v>139.30841121495328</v>
      </c>
      <c r="P8" s="9"/>
    </row>
    <row r="9" spans="1:133">
      <c r="A9" s="12"/>
      <c r="B9" s="23">
        <v>315</v>
      </c>
      <c r="C9" s="19" t="s">
        <v>49</v>
      </c>
      <c r="D9" s="43">
        <v>12305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12305</v>
      </c>
      <c r="O9" s="44">
        <f t="shared" si="2"/>
        <v>28.75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102160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102160</v>
      </c>
      <c r="O10" s="42">
        <f t="shared" si="2"/>
        <v>238.69158878504672</v>
      </c>
      <c r="P10" s="10"/>
    </row>
    <row r="11" spans="1:133">
      <c r="A11" s="12"/>
      <c r="B11" s="23">
        <v>322</v>
      </c>
      <c r="C11" s="19" t="s">
        <v>0</v>
      </c>
      <c r="D11" s="43">
        <v>83042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83042</v>
      </c>
      <c r="O11" s="44">
        <f t="shared" si="2"/>
        <v>194.02336448598132</v>
      </c>
      <c r="P11" s="9"/>
    </row>
    <row r="12" spans="1:133">
      <c r="A12" s="12"/>
      <c r="B12" s="23">
        <v>323.7</v>
      </c>
      <c r="C12" s="19" t="s">
        <v>14</v>
      </c>
      <c r="D12" s="43">
        <v>3832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3832</v>
      </c>
      <c r="O12" s="44">
        <f t="shared" si="2"/>
        <v>8.9532710280373831</v>
      </c>
      <c r="P12" s="9"/>
    </row>
    <row r="13" spans="1:133">
      <c r="A13" s="12"/>
      <c r="B13" s="23">
        <v>329</v>
      </c>
      <c r="C13" s="19" t="s">
        <v>15</v>
      </c>
      <c r="D13" s="43">
        <v>15286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15286</v>
      </c>
      <c r="O13" s="44">
        <f t="shared" si="2"/>
        <v>35.714953271028037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55262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55262</v>
      </c>
      <c r="O14" s="42">
        <f t="shared" si="2"/>
        <v>129.11682242990653</v>
      </c>
      <c r="P14" s="10"/>
    </row>
    <row r="15" spans="1:133">
      <c r="A15" s="12"/>
      <c r="B15" s="23">
        <v>332</v>
      </c>
      <c r="C15" s="19" t="s">
        <v>68</v>
      </c>
      <c r="D15" s="43">
        <v>14717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14717</v>
      </c>
      <c r="O15" s="44">
        <f t="shared" si="2"/>
        <v>34.385514018691588</v>
      </c>
      <c r="P15" s="9"/>
    </row>
    <row r="16" spans="1:133">
      <c r="A16" s="12"/>
      <c r="B16" s="23">
        <v>335.12</v>
      </c>
      <c r="C16" s="19" t="s">
        <v>50</v>
      </c>
      <c r="D16" s="43">
        <v>7956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7956</v>
      </c>
      <c r="O16" s="44">
        <f t="shared" si="2"/>
        <v>18.588785046728972</v>
      </c>
      <c r="P16" s="9"/>
    </row>
    <row r="17" spans="1:119">
      <c r="A17" s="12"/>
      <c r="B17" s="23">
        <v>335.15</v>
      </c>
      <c r="C17" s="19" t="s">
        <v>51</v>
      </c>
      <c r="D17" s="43">
        <v>846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846</v>
      </c>
      <c r="O17" s="44">
        <f t="shared" si="2"/>
        <v>1.9766355140186915</v>
      </c>
      <c r="P17" s="9"/>
    </row>
    <row r="18" spans="1:119">
      <c r="A18" s="12"/>
      <c r="B18" s="23">
        <v>335.18</v>
      </c>
      <c r="C18" s="19" t="s">
        <v>52</v>
      </c>
      <c r="D18" s="43">
        <v>31743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31743</v>
      </c>
      <c r="O18" s="44">
        <f t="shared" si="2"/>
        <v>74.165887850467286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SUM(D20:D21)</f>
        <v>7112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7112</v>
      </c>
      <c r="O19" s="42">
        <f t="shared" si="2"/>
        <v>16.616822429906541</v>
      </c>
      <c r="P19" s="10"/>
    </row>
    <row r="20" spans="1:119">
      <c r="A20" s="12"/>
      <c r="B20" s="23">
        <v>361.1</v>
      </c>
      <c r="C20" s="19" t="s">
        <v>27</v>
      </c>
      <c r="D20" s="43">
        <v>6503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6503</v>
      </c>
      <c r="O20" s="44">
        <f t="shared" si="2"/>
        <v>15.19392523364486</v>
      </c>
      <c r="P20" s="9"/>
    </row>
    <row r="21" spans="1:119" ht="15.75" thickBot="1">
      <c r="A21" s="12"/>
      <c r="B21" s="23">
        <v>369.9</v>
      </c>
      <c r="C21" s="19" t="s">
        <v>40</v>
      </c>
      <c r="D21" s="43">
        <v>609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609</v>
      </c>
      <c r="O21" s="44">
        <f t="shared" si="2"/>
        <v>1.4228971962616823</v>
      </c>
      <c r="P21" s="9"/>
    </row>
    <row r="22" spans="1:119" ht="16.5" thickBot="1">
      <c r="A22" s="13" t="s">
        <v>25</v>
      </c>
      <c r="B22" s="21"/>
      <c r="C22" s="20"/>
      <c r="D22" s="14">
        <f>SUM(D5,D10,D14,D19)</f>
        <v>946285</v>
      </c>
      <c r="E22" s="14">
        <f t="shared" ref="E22:M22" si="6">SUM(E5,E10,E14,E19)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946285</v>
      </c>
      <c r="O22" s="36">
        <f t="shared" si="2"/>
        <v>2210.9462616822429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69</v>
      </c>
      <c r="M24" s="45"/>
      <c r="N24" s="45"/>
      <c r="O24" s="40">
        <v>428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666235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666235</v>
      </c>
      <c r="O5" s="31">
        <f t="shared" ref="O5:O20" si="2">(N5/O$22)</f>
        <v>1567.6117647058823</v>
      </c>
      <c r="P5" s="6"/>
    </row>
    <row r="6" spans="1:133">
      <c r="A6" s="12"/>
      <c r="B6" s="23">
        <v>311</v>
      </c>
      <c r="C6" s="19" t="s">
        <v>2</v>
      </c>
      <c r="D6" s="43">
        <v>579828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579828</v>
      </c>
      <c r="O6" s="44">
        <f t="shared" si="2"/>
        <v>1364.3011764705882</v>
      </c>
      <c r="P6" s="9"/>
    </row>
    <row r="7" spans="1:133">
      <c r="A7" s="12"/>
      <c r="B7" s="23">
        <v>312.10000000000002</v>
      </c>
      <c r="C7" s="19" t="s">
        <v>55</v>
      </c>
      <c r="D7" s="43">
        <v>10880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10880</v>
      </c>
      <c r="O7" s="44">
        <f t="shared" si="2"/>
        <v>25.6</v>
      </c>
      <c r="P7" s="9"/>
    </row>
    <row r="8" spans="1:133">
      <c r="A8" s="12"/>
      <c r="B8" s="23">
        <v>312.60000000000002</v>
      </c>
      <c r="C8" s="19" t="s">
        <v>11</v>
      </c>
      <c r="D8" s="43">
        <v>60652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60652</v>
      </c>
      <c r="O8" s="44">
        <f t="shared" si="2"/>
        <v>142.71058823529413</v>
      </c>
      <c r="P8" s="9"/>
    </row>
    <row r="9" spans="1:133">
      <c r="A9" s="12"/>
      <c r="B9" s="23">
        <v>315</v>
      </c>
      <c r="C9" s="19" t="s">
        <v>49</v>
      </c>
      <c r="D9" s="43">
        <v>14875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14875</v>
      </c>
      <c r="O9" s="44">
        <f t="shared" si="2"/>
        <v>35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109861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109861</v>
      </c>
      <c r="O10" s="42">
        <f t="shared" si="2"/>
        <v>258.4964705882353</v>
      </c>
      <c r="P10" s="10"/>
    </row>
    <row r="11" spans="1:133">
      <c r="A11" s="12"/>
      <c r="B11" s="23">
        <v>322</v>
      </c>
      <c r="C11" s="19" t="s">
        <v>0</v>
      </c>
      <c r="D11" s="43">
        <v>93026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93026</v>
      </c>
      <c r="O11" s="44">
        <f t="shared" si="2"/>
        <v>218.88470588235293</v>
      </c>
      <c r="P11" s="9"/>
    </row>
    <row r="12" spans="1:133">
      <c r="A12" s="12"/>
      <c r="B12" s="23">
        <v>323.7</v>
      </c>
      <c r="C12" s="19" t="s">
        <v>14</v>
      </c>
      <c r="D12" s="43">
        <v>3854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3854</v>
      </c>
      <c r="O12" s="44">
        <f t="shared" si="2"/>
        <v>9.0682352941176472</v>
      </c>
      <c r="P12" s="9"/>
    </row>
    <row r="13" spans="1:133">
      <c r="A13" s="12"/>
      <c r="B13" s="23">
        <v>329</v>
      </c>
      <c r="C13" s="19" t="s">
        <v>15</v>
      </c>
      <c r="D13" s="43">
        <v>12981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12981</v>
      </c>
      <c r="O13" s="44">
        <f t="shared" si="2"/>
        <v>30.543529411764705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42087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42087</v>
      </c>
      <c r="O14" s="42">
        <f t="shared" si="2"/>
        <v>99.02823529411765</v>
      </c>
      <c r="P14" s="10"/>
    </row>
    <row r="15" spans="1:133">
      <c r="A15" s="12"/>
      <c r="B15" s="23">
        <v>335.12</v>
      </c>
      <c r="C15" s="19" t="s">
        <v>50</v>
      </c>
      <c r="D15" s="43">
        <v>8880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8880</v>
      </c>
      <c r="O15" s="44">
        <f t="shared" si="2"/>
        <v>20.894117647058824</v>
      </c>
      <c r="P15" s="9"/>
    </row>
    <row r="16" spans="1:133">
      <c r="A16" s="12"/>
      <c r="B16" s="23">
        <v>335.15</v>
      </c>
      <c r="C16" s="19" t="s">
        <v>51</v>
      </c>
      <c r="D16" s="43">
        <v>846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846</v>
      </c>
      <c r="O16" s="44">
        <f t="shared" si="2"/>
        <v>1.9905882352941175</v>
      </c>
      <c r="P16" s="9"/>
    </row>
    <row r="17" spans="1:119">
      <c r="A17" s="12"/>
      <c r="B17" s="23">
        <v>335.18</v>
      </c>
      <c r="C17" s="19" t="s">
        <v>52</v>
      </c>
      <c r="D17" s="43">
        <v>32361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32361</v>
      </c>
      <c r="O17" s="44">
        <f t="shared" si="2"/>
        <v>76.143529411764703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SUM(D19:D19)</f>
        <v>18252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18252</v>
      </c>
      <c r="O18" s="42">
        <f t="shared" si="2"/>
        <v>42.945882352941176</v>
      </c>
      <c r="P18" s="10"/>
    </row>
    <row r="19" spans="1:119" ht="15.75" thickBot="1">
      <c r="A19" s="12"/>
      <c r="B19" s="23">
        <v>361.1</v>
      </c>
      <c r="C19" s="19" t="s">
        <v>27</v>
      </c>
      <c r="D19" s="43">
        <v>18252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18252</v>
      </c>
      <c r="O19" s="44">
        <f t="shared" si="2"/>
        <v>42.945882352941176</v>
      </c>
      <c r="P19" s="9"/>
    </row>
    <row r="20" spans="1:119" ht="16.5" thickBot="1">
      <c r="A20" s="13" t="s">
        <v>25</v>
      </c>
      <c r="B20" s="21"/>
      <c r="C20" s="20"/>
      <c r="D20" s="14">
        <f>SUM(D5,D10,D14,D18)</f>
        <v>836435</v>
      </c>
      <c r="E20" s="14">
        <f t="shared" ref="E20:M20" si="6">SUM(E5,E10,E14,E18)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836435</v>
      </c>
      <c r="O20" s="36">
        <f t="shared" si="2"/>
        <v>1968.0823529411764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66</v>
      </c>
      <c r="M22" s="45"/>
      <c r="N22" s="45"/>
      <c r="O22" s="40">
        <v>425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38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1012386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1012386</v>
      </c>
      <c r="O5" s="31">
        <f t="shared" ref="O5:O20" si="2">(N5/O$22)</f>
        <v>2393.3475177304963</v>
      </c>
      <c r="P5" s="6"/>
    </row>
    <row r="6" spans="1:133">
      <c r="A6" s="12"/>
      <c r="B6" s="23">
        <v>311</v>
      </c>
      <c r="C6" s="19" t="s">
        <v>2</v>
      </c>
      <c r="D6" s="43">
        <v>913980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913980</v>
      </c>
      <c r="O6" s="44">
        <f t="shared" si="2"/>
        <v>2160.7092198581558</v>
      </c>
      <c r="P6" s="9"/>
    </row>
    <row r="7" spans="1:133">
      <c r="A7" s="12"/>
      <c r="B7" s="23">
        <v>312.10000000000002</v>
      </c>
      <c r="C7" s="19" t="s">
        <v>55</v>
      </c>
      <c r="D7" s="43">
        <v>12998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12998</v>
      </c>
      <c r="O7" s="44">
        <f t="shared" si="2"/>
        <v>30.728132387706857</v>
      </c>
      <c r="P7" s="9"/>
    </row>
    <row r="8" spans="1:133">
      <c r="A8" s="12"/>
      <c r="B8" s="23">
        <v>312.60000000000002</v>
      </c>
      <c r="C8" s="19" t="s">
        <v>11</v>
      </c>
      <c r="D8" s="43">
        <v>65462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65462</v>
      </c>
      <c r="O8" s="44">
        <f t="shared" si="2"/>
        <v>154.75650118203311</v>
      </c>
      <c r="P8" s="9"/>
    </row>
    <row r="9" spans="1:133">
      <c r="A9" s="12"/>
      <c r="B9" s="23">
        <v>315</v>
      </c>
      <c r="C9" s="19" t="s">
        <v>49</v>
      </c>
      <c r="D9" s="43">
        <v>19946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19946</v>
      </c>
      <c r="O9" s="44">
        <f t="shared" si="2"/>
        <v>47.153664302600475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118428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118428</v>
      </c>
      <c r="O10" s="42">
        <f t="shared" si="2"/>
        <v>279.97163120567376</v>
      </c>
      <c r="P10" s="10"/>
    </row>
    <row r="11" spans="1:133">
      <c r="A11" s="12"/>
      <c r="B11" s="23">
        <v>322</v>
      </c>
      <c r="C11" s="19" t="s">
        <v>0</v>
      </c>
      <c r="D11" s="43">
        <v>86146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86146</v>
      </c>
      <c r="O11" s="44">
        <f t="shared" si="2"/>
        <v>203.65484633569739</v>
      </c>
      <c r="P11" s="9"/>
    </row>
    <row r="12" spans="1:133">
      <c r="A12" s="12"/>
      <c r="B12" s="23">
        <v>323.7</v>
      </c>
      <c r="C12" s="19" t="s">
        <v>14</v>
      </c>
      <c r="D12" s="43">
        <v>3917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3917</v>
      </c>
      <c r="O12" s="44">
        <f t="shared" si="2"/>
        <v>9.2600472813238763</v>
      </c>
      <c r="P12" s="9"/>
    </row>
    <row r="13" spans="1:133">
      <c r="A13" s="12"/>
      <c r="B13" s="23">
        <v>329</v>
      </c>
      <c r="C13" s="19" t="s">
        <v>15</v>
      </c>
      <c r="D13" s="43">
        <v>28365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28365</v>
      </c>
      <c r="O13" s="44">
        <f t="shared" si="2"/>
        <v>67.056737588652481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43425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43425</v>
      </c>
      <c r="O14" s="42">
        <f t="shared" si="2"/>
        <v>102.65957446808511</v>
      </c>
      <c r="P14" s="10"/>
    </row>
    <row r="15" spans="1:133">
      <c r="A15" s="12"/>
      <c r="B15" s="23">
        <v>335.12</v>
      </c>
      <c r="C15" s="19" t="s">
        <v>50</v>
      </c>
      <c r="D15" s="43">
        <v>8368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8368</v>
      </c>
      <c r="O15" s="44">
        <f t="shared" si="2"/>
        <v>19.782505910165483</v>
      </c>
      <c r="P15" s="9"/>
    </row>
    <row r="16" spans="1:133">
      <c r="A16" s="12"/>
      <c r="B16" s="23">
        <v>335.15</v>
      </c>
      <c r="C16" s="19" t="s">
        <v>51</v>
      </c>
      <c r="D16" s="43">
        <v>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895</v>
      </c>
      <c r="O16" s="44">
        <f t="shared" si="2"/>
        <v>2.1158392434988178</v>
      </c>
      <c r="P16" s="9"/>
    </row>
    <row r="17" spans="1:119">
      <c r="A17" s="12"/>
      <c r="B17" s="23">
        <v>335.18</v>
      </c>
      <c r="C17" s="19" t="s">
        <v>52</v>
      </c>
      <c r="D17" s="43">
        <v>34162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34162</v>
      </c>
      <c r="O17" s="44">
        <f t="shared" si="2"/>
        <v>80.761229314420802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SUM(D19:D19)</f>
        <v>5684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5684</v>
      </c>
      <c r="O18" s="42">
        <f t="shared" si="2"/>
        <v>13.437352245862884</v>
      </c>
      <c r="P18" s="10"/>
    </row>
    <row r="19" spans="1:119" ht="15.75" thickBot="1">
      <c r="A19" s="12"/>
      <c r="B19" s="23">
        <v>361.1</v>
      </c>
      <c r="C19" s="19" t="s">
        <v>27</v>
      </c>
      <c r="D19" s="43">
        <v>5684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5684</v>
      </c>
      <c r="O19" s="44">
        <f t="shared" si="2"/>
        <v>13.437352245862884</v>
      </c>
      <c r="P19" s="9"/>
    </row>
    <row r="20" spans="1:119" ht="16.5" thickBot="1">
      <c r="A20" s="13" t="s">
        <v>25</v>
      </c>
      <c r="B20" s="21"/>
      <c r="C20" s="20"/>
      <c r="D20" s="14">
        <f>SUM(D5,D10,D14,D18)</f>
        <v>1179923</v>
      </c>
      <c r="E20" s="14">
        <f t="shared" ref="E20:M20" si="6">SUM(E5,E10,E14,E18)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1179923</v>
      </c>
      <c r="O20" s="36">
        <f t="shared" si="2"/>
        <v>2789.4160756501183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64</v>
      </c>
      <c r="M22" s="45"/>
      <c r="N22" s="45"/>
      <c r="O22" s="40">
        <v>423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38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559376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559376</v>
      </c>
      <c r="O5" s="31">
        <f t="shared" ref="O5:O21" si="2">(N5/O$23)</f>
        <v>1335.0262529832935</v>
      </c>
      <c r="P5" s="6"/>
    </row>
    <row r="6" spans="1:133">
      <c r="A6" s="12"/>
      <c r="B6" s="23">
        <v>311</v>
      </c>
      <c r="C6" s="19" t="s">
        <v>2</v>
      </c>
      <c r="D6" s="43">
        <v>473174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473174</v>
      </c>
      <c r="O6" s="44">
        <f t="shared" si="2"/>
        <v>1129.2935560859189</v>
      </c>
      <c r="P6" s="9"/>
    </row>
    <row r="7" spans="1:133">
      <c r="A7" s="12"/>
      <c r="B7" s="23">
        <v>312.10000000000002</v>
      </c>
      <c r="C7" s="19" t="s">
        <v>55</v>
      </c>
      <c r="D7" s="43">
        <v>11407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11407</v>
      </c>
      <c r="O7" s="44">
        <f t="shared" si="2"/>
        <v>27.224343675417661</v>
      </c>
      <c r="P7" s="9"/>
    </row>
    <row r="8" spans="1:133">
      <c r="A8" s="12"/>
      <c r="B8" s="23">
        <v>312.60000000000002</v>
      </c>
      <c r="C8" s="19" t="s">
        <v>11</v>
      </c>
      <c r="D8" s="43">
        <v>56831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56831</v>
      </c>
      <c r="O8" s="44">
        <f t="shared" si="2"/>
        <v>135.63484486873509</v>
      </c>
      <c r="P8" s="9"/>
    </row>
    <row r="9" spans="1:133">
      <c r="A9" s="12"/>
      <c r="B9" s="23">
        <v>315</v>
      </c>
      <c r="C9" s="19" t="s">
        <v>49</v>
      </c>
      <c r="D9" s="43">
        <v>17964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17964</v>
      </c>
      <c r="O9" s="44">
        <f t="shared" si="2"/>
        <v>42.873508353221958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106477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106477</v>
      </c>
      <c r="O10" s="42">
        <f t="shared" si="2"/>
        <v>254.12171837708831</v>
      </c>
      <c r="P10" s="10"/>
    </row>
    <row r="11" spans="1:133">
      <c r="A11" s="12"/>
      <c r="B11" s="23">
        <v>322</v>
      </c>
      <c r="C11" s="19" t="s">
        <v>0</v>
      </c>
      <c r="D11" s="43">
        <v>88886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88886</v>
      </c>
      <c r="O11" s="44">
        <f t="shared" si="2"/>
        <v>212.13842482100239</v>
      </c>
      <c r="P11" s="9"/>
    </row>
    <row r="12" spans="1:133">
      <c r="A12" s="12"/>
      <c r="B12" s="23">
        <v>323.7</v>
      </c>
      <c r="C12" s="19" t="s">
        <v>14</v>
      </c>
      <c r="D12" s="43">
        <v>3810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3810</v>
      </c>
      <c r="O12" s="44">
        <f t="shared" si="2"/>
        <v>9.0930787589498809</v>
      </c>
      <c r="P12" s="9"/>
    </row>
    <row r="13" spans="1:133">
      <c r="A13" s="12"/>
      <c r="B13" s="23">
        <v>329</v>
      </c>
      <c r="C13" s="19" t="s">
        <v>15</v>
      </c>
      <c r="D13" s="43">
        <v>13781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13781</v>
      </c>
      <c r="O13" s="44">
        <f t="shared" si="2"/>
        <v>32.890214797136039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40346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40346</v>
      </c>
      <c r="O14" s="42">
        <f t="shared" si="2"/>
        <v>96.291169451073984</v>
      </c>
      <c r="P14" s="10"/>
    </row>
    <row r="15" spans="1:133">
      <c r="A15" s="12"/>
      <c r="B15" s="23">
        <v>335.12</v>
      </c>
      <c r="C15" s="19" t="s">
        <v>50</v>
      </c>
      <c r="D15" s="43">
        <v>7926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7926</v>
      </c>
      <c r="O15" s="44">
        <f t="shared" si="2"/>
        <v>18.916467780429596</v>
      </c>
      <c r="P15" s="9"/>
    </row>
    <row r="16" spans="1:133">
      <c r="A16" s="12"/>
      <c r="B16" s="23">
        <v>335.15</v>
      </c>
      <c r="C16" s="19" t="s">
        <v>51</v>
      </c>
      <c r="D16" s="43">
        <v>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895</v>
      </c>
      <c r="O16" s="44">
        <f t="shared" si="2"/>
        <v>2.1360381861575179</v>
      </c>
      <c r="P16" s="9"/>
    </row>
    <row r="17" spans="1:119">
      <c r="A17" s="12"/>
      <c r="B17" s="23">
        <v>335.18</v>
      </c>
      <c r="C17" s="19" t="s">
        <v>52</v>
      </c>
      <c r="D17" s="43">
        <v>30458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30458</v>
      </c>
      <c r="O17" s="44">
        <f t="shared" si="2"/>
        <v>72.692124105011928</v>
      </c>
      <c r="P17" s="9"/>
    </row>
    <row r="18" spans="1:119">
      <c r="A18" s="12"/>
      <c r="B18" s="23">
        <v>335.49</v>
      </c>
      <c r="C18" s="19" t="s">
        <v>20</v>
      </c>
      <c r="D18" s="43">
        <v>1067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1067</v>
      </c>
      <c r="O18" s="44">
        <f t="shared" si="2"/>
        <v>2.5465393794749405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SUM(D20:D20)</f>
        <v>257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257</v>
      </c>
      <c r="O19" s="42">
        <f t="shared" si="2"/>
        <v>0.61336515513126488</v>
      </c>
      <c r="P19" s="10"/>
    </row>
    <row r="20" spans="1:119" ht="15.75" thickBot="1">
      <c r="A20" s="12"/>
      <c r="B20" s="23">
        <v>361.1</v>
      </c>
      <c r="C20" s="19" t="s">
        <v>27</v>
      </c>
      <c r="D20" s="43">
        <v>257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257</v>
      </c>
      <c r="O20" s="44">
        <f t="shared" si="2"/>
        <v>0.61336515513126488</v>
      </c>
      <c r="P20" s="9"/>
    </row>
    <row r="21" spans="1:119" ht="16.5" thickBot="1">
      <c r="A21" s="13" t="s">
        <v>25</v>
      </c>
      <c r="B21" s="21"/>
      <c r="C21" s="20"/>
      <c r="D21" s="14">
        <f>SUM(D5,D10,D14,D19)</f>
        <v>706456</v>
      </c>
      <c r="E21" s="14">
        <f t="shared" ref="E21:M21" si="6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706456</v>
      </c>
      <c r="O21" s="36">
        <f t="shared" si="2"/>
        <v>1686.0525059665872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62</v>
      </c>
      <c r="M23" s="45"/>
      <c r="N23" s="45"/>
      <c r="O23" s="40">
        <v>419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339710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339710</v>
      </c>
      <c r="O5" s="31">
        <f t="shared" ref="O5:O21" si="2">(N5/O$23)</f>
        <v>818.57831325301208</v>
      </c>
      <c r="P5" s="6"/>
    </row>
    <row r="6" spans="1:133">
      <c r="A6" s="12"/>
      <c r="B6" s="23">
        <v>311</v>
      </c>
      <c r="C6" s="19" t="s">
        <v>2</v>
      </c>
      <c r="D6" s="43">
        <v>253567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253567</v>
      </c>
      <c r="O6" s="44">
        <f t="shared" si="2"/>
        <v>611.00481927710848</v>
      </c>
      <c r="P6" s="9"/>
    </row>
    <row r="7" spans="1:133">
      <c r="A7" s="12"/>
      <c r="B7" s="23">
        <v>312.10000000000002</v>
      </c>
      <c r="C7" s="19" t="s">
        <v>55</v>
      </c>
      <c r="D7" s="43">
        <v>13892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13892</v>
      </c>
      <c r="O7" s="44">
        <f t="shared" si="2"/>
        <v>33.474698795180721</v>
      </c>
      <c r="P7" s="9"/>
    </row>
    <row r="8" spans="1:133">
      <c r="A8" s="12"/>
      <c r="B8" s="23">
        <v>312.60000000000002</v>
      </c>
      <c r="C8" s="19" t="s">
        <v>11</v>
      </c>
      <c r="D8" s="43">
        <v>55385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55385</v>
      </c>
      <c r="O8" s="44">
        <f t="shared" si="2"/>
        <v>133.45783132530121</v>
      </c>
      <c r="P8" s="9"/>
    </row>
    <row r="9" spans="1:133">
      <c r="A9" s="12"/>
      <c r="B9" s="23">
        <v>315</v>
      </c>
      <c r="C9" s="19" t="s">
        <v>49</v>
      </c>
      <c r="D9" s="43">
        <v>16866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16866</v>
      </c>
      <c r="O9" s="44">
        <f t="shared" si="2"/>
        <v>40.640963855421688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135394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135394</v>
      </c>
      <c r="O10" s="42">
        <f t="shared" si="2"/>
        <v>326.25060240963853</v>
      </c>
      <c r="P10" s="10"/>
    </row>
    <row r="11" spans="1:133">
      <c r="A11" s="12"/>
      <c r="B11" s="23">
        <v>322</v>
      </c>
      <c r="C11" s="19" t="s">
        <v>0</v>
      </c>
      <c r="D11" s="43">
        <v>114220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114220</v>
      </c>
      <c r="O11" s="44">
        <f t="shared" si="2"/>
        <v>275.22891566265059</v>
      </c>
      <c r="P11" s="9"/>
    </row>
    <row r="12" spans="1:133">
      <c r="A12" s="12"/>
      <c r="B12" s="23">
        <v>323.7</v>
      </c>
      <c r="C12" s="19" t="s">
        <v>14</v>
      </c>
      <c r="D12" s="43">
        <v>3419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3419</v>
      </c>
      <c r="O12" s="44">
        <f t="shared" si="2"/>
        <v>8.2385542168674704</v>
      </c>
      <c r="P12" s="9"/>
    </row>
    <row r="13" spans="1:133">
      <c r="A13" s="12"/>
      <c r="B13" s="23">
        <v>329</v>
      </c>
      <c r="C13" s="19" t="s">
        <v>15</v>
      </c>
      <c r="D13" s="43">
        <v>17755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17755</v>
      </c>
      <c r="O13" s="44">
        <f t="shared" si="2"/>
        <v>42.783132530120483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35804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35804</v>
      </c>
      <c r="O14" s="42">
        <f t="shared" si="2"/>
        <v>86.274698795180726</v>
      </c>
      <c r="P14" s="10"/>
    </row>
    <row r="15" spans="1:133">
      <c r="A15" s="12"/>
      <c r="B15" s="23">
        <v>335.12</v>
      </c>
      <c r="C15" s="19" t="s">
        <v>50</v>
      </c>
      <c r="D15" s="43">
        <v>6854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6854</v>
      </c>
      <c r="O15" s="44">
        <f t="shared" si="2"/>
        <v>16.515662650602408</v>
      </c>
      <c r="P15" s="9"/>
    </row>
    <row r="16" spans="1:133">
      <c r="A16" s="12"/>
      <c r="B16" s="23">
        <v>335.15</v>
      </c>
      <c r="C16" s="19" t="s">
        <v>51</v>
      </c>
      <c r="D16" s="43">
        <v>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895</v>
      </c>
      <c r="O16" s="44">
        <f t="shared" si="2"/>
        <v>2.1566265060240966</v>
      </c>
      <c r="P16" s="9"/>
    </row>
    <row r="17" spans="1:119">
      <c r="A17" s="12"/>
      <c r="B17" s="23">
        <v>335.18</v>
      </c>
      <c r="C17" s="19" t="s">
        <v>52</v>
      </c>
      <c r="D17" s="43">
        <v>27174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27174</v>
      </c>
      <c r="O17" s="44">
        <f t="shared" si="2"/>
        <v>65.479518072289153</v>
      </c>
      <c r="P17" s="9"/>
    </row>
    <row r="18" spans="1:119">
      <c r="A18" s="12"/>
      <c r="B18" s="23">
        <v>335.49</v>
      </c>
      <c r="C18" s="19" t="s">
        <v>20</v>
      </c>
      <c r="D18" s="43">
        <v>881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881</v>
      </c>
      <c r="O18" s="44">
        <f t="shared" si="2"/>
        <v>2.1228915662650603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SUM(D20:D20)</f>
        <v>212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212</v>
      </c>
      <c r="O19" s="42">
        <f t="shared" si="2"/>
        <v>0.51084337349397591</v>
      </c>
      <c r="P19" s="10"/>
    </row>
    <row r="20" spans="1:119" ht="15.75" thickBot="1">
      <c r="A20" s="12"/>
      <c r="B20" s="23">
        <v>361.1</v>
      </c>
      <c r="C20" s="19" t="s">
        <v>27</v>
      </c>
      <c r="D20" s="43">
        <v>212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212</v>
      </c>
      <c r="O20" s="44">
        <f t="shared" si="2"/>
        <v>0.51084337349397591</v>
      </c>
      <c r="P20" s="9"/>
    </row>
    <row r="21" spans="1:119" ht="16.5" thickBot="1">
      <c r="A21" s="13" t="s">
        <v>25</v>
      </c>
      <c r="B21" s="21"/>
      <c r="C21" s="20"/>
      <c r="D21" s="14">
        <f>SUM(D5,D10,D14,D19)</f>
        <v>511120</v>
      </c>
      <c r="E21" s="14">
        <f t="shared" ref="E21:M21" si="6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511120</v>
      </c>
      <c r="O21" s="36">
        <f t="shared" si="2"/>
        <v>1231.6144578313254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60</v>
      </c>
      <c r="M23" s="45"/>
      <c r="N23" s="45"/>
      <c r="O23" s="40">
        <v>415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261708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261708</v>
      </c>
      <c r="O5" s="31">
        <f t="shared" ref="O5:O21" si="2">(N5/O$23)</f>
        <v>636.7591240875912</v>
      </c>
      <c r="P5" s="6"/>
    </row>
    <row r="6" spans="1:133">
      <c r="A6" s="12"/>
      <c r="B6" s="23">
        <v>311</v>
      </c>
      <c r="C6" s="19" t="s">
        <v>2</v>
      </c>
      <c r="D6" s="43">
        <v>177788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177788</v>
      </c>
      <c r="O6" s="44">
        <f t="shared" si="2"/>
        <v>432.57420924574211</v>
      </c>
      <c r="P6" s="9"/>
    </row>
    <row r="7" spans="1:133">
      <c r="A7" s="12"/>
      <c r="B7" s="23">
        <v>312.10000000000002</v>
      </c>
      <c r="C7" s="19" t="s">
        <v>55</v>
      </c>
      <c r="D7" s="43">
        <v>11229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11229</v>
      </c>
      <c r="O7" s="44">
        <f t="shared" si="2"/>
        <v>27.321167883211679</v>
      </c>
      <c r="P7" s="9"/>
    </row>
    <row r="8" spans="1:133">
      <c r="A8" s="12"/>
      <c r="B8" s="23">
        <v>312.60000000000002</v>
      </c>
      <c r="C8" s="19" t="s">
        <v>11</v>
      </c>
      <c r="D8" s="43">
        <v>54272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54272</v>
      </c>
      <c r="O8" s="44">
        <f t="shared" si="2"/>
        <v>132.04866180048663</v>
      </c>
      <c r="P8" s="9"/>
    </row>
    <row r="9" spans="1:133">
      <c r="A9" s="12"/>
      <c r="B9" s="23">
        <v>315</v>
      </c>
      <c r="C9" s="19" t="s">
        <v>49</v>
      </c>
      <c r="D9" s="43">
        <v>18419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18419</v>
      </c>
      <c r="O9" s="44">
        <f t="shared" si="2"/>
        <v>44.81508515815085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69562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69562</v>
      </c>
      <c r="O10" s="42">
        <f t="shared" si="2"/>
        <v>169.25060827250607</v>
      </c>
      <c r="P10" s="10"/>
    </row>
    <row r="11" spans="1:133">
      <c r="A11" s="12"/>
      <c r="B11" s="23">
        <v>322</v>
      </c>
      <c r="C11" s="19" t="s">
        <v>0</v>
      </c>
      <c r="D11" s="43">
        <v>57388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57388</v>
      </c>
      <c r="O11" s="44">
        <f t="shared" si="2"/>
        <v>139.6301703163017</v>
      </c>
      <c r="P11" s="9"/>
    </row>
    <row r="12" spans="1:133">
      <c r="A12" s="12"/>
      <c r="B12" s="23">
        <v>323.7</v>
      </c>
      <c r="C12" s="19" t="s">
        <v>14</v>
      </c>
      <c r="D12" s="43">
        <v>2216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2216</v>
      </c>
      <c r="O12" s="44">
        <f t="shared" si="2"/>
        <v>5.3917274939172746</v>
      </c>
      <c r="P12" s="9"/>
    </row>
    <row r="13" spans="1:133">
      <c r="A13" s="12"/>
      <c r="B13" s="23">
        <v>329</v>
      </c>
      <c r="C13" s="19" t="s">
        <v>15</v>
      </c>
      <c r="D13" s="43">
        <v>9958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9958</v>
      </c>
      <c r="O13" s="44">
        <f t="shared" si="2"/>
        <v>24.228710462287104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38116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38116</v>
      </c>
      <c r="O14" s="42">
        <f t="shared" si="2"/>
        <v>92.739659367396598</v>
      </c>
      <c r="P14" s="10"/>
    </row>
    <row r="15" spans="1:133">
      <c r="A15" s="12"/>
      <c r="B15" s="23">
        <v>335.12</v>
      </c>
      <c r="C15" s="19" t="s">
        <v>50</v>
      </c>
      <c r="D15" s="43">
        <v>7216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7216</v>
      </c>
      <c r="O15" s="44">
        <f t="shared" si="2"/>
        <v>17.557177615571778</v>
      </c>
      <c r="P15" s="9"/>
    </row>
    <row r="16" spans="1:133">
      <c r="A16" s="12"/>
      <c r="B16" s="23">
        <v>335.15</v>
      </c>
      <c r="C16" s="19" t="s">
        <v>51</v>
      </c>
      <c r="D16" s="43">
        <v>919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919</v>
      </c>
      <c r="O16" s="44">
        <f t="shared" si="2"/>
        <v>2.2360097323600971</v>
      </c>
      <c r="P16" s="9"/>
    </row>
    <row r="17" spans="1:119">
      <c r="A17" s="12"/>
      <c r="B17" s="23">
        <v>335.18</v>
      </c>
      <c r="C17" s="19" t="s">
        <v>52</v>
      </c>
      <c r="D17" s="43">
        <v>29126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29126</v>
      </c>
      <c r="O17" s="44">
        <f t="shared" si="2"/>
        <v>70.866180048661803</v>
      </c>
      <c r="P17" s="9"/>
    </row>
    <row r="18" spans="1:119">
      <c r="A18" s="12"/>
      <c r="B18" s="23">
        <v>335.49</v>
      </c>
      <c r="C18" s="19" t="s">
        <v>20</v>
      </c>
      <c r="D18" s="43">
        <v>855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855</v>
      </c>
      <c r="O18" s="44">
        <f t="shared" si="2"/>
        <v>2.0802919708029197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SUM(D20:D20)</f>
        <v>317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317</v>
      </c>
      <c r="O19" s="42">
        <f t="shared" si="2"/>
        <v>0.77128953771289532</v>
      </c>
      <c r="P19" s="10"/>
    </row>
    <row r="20" spans="1:119" ht="15.75" thickBot="1">
      <c r="A20" s="12"/>
      <c r="B20" s="23">
        <v>361.1</v>
      </c>
      <c r="C20" s="19" t="s">
        <v>27</v>
      </c>
      <c r="D20" s="43">
        <v>317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317</v>
      </c>
      <c r="O20" s="44">
        <f t="shared" si="2"/>
        <v>0.77128953771289532</v>
      </c>
      <c r="P20" s="9"/>
    </row>
    <row r="21" spans="1:119" ht="16.5" thickBot="1">
      <c r="A21" s="13" t="s">
        <v>25</v>
      </c>
      <c r="B21" s="21"/>
      <c r="C21" s="20"/>
      <c r="D21" s="14">
        <f>SUM(D5,D10,D14,D19)</f>
        <v>369703</v>
      </c>
      <c r="E21" s="14">
        <f t="shared" ref="E21:M21" si="6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369703</v>
      </c>
      <c r="O21" s="36">
        <f t="shared" si="2"/>
        <v>899.5206812652068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58</v>
      </c>
      <c r="M23" s="45"/>
      <c r="N23" s="45"/>
      <c r="O23" s="40">
        <v>411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29</v>
      </c>
      <c r="F4" s="32" t="s">
        <v>30</v>
      </c>
      <c r="G4" s="32" t="s">
        <v>31</v>
      </c>
      <c r="H4" s="32" t="s">
        <v>5</v>
      </c>
      <c r="I4" s="32" t="s">
        <v>6</v>
      </c>
      <c r="J4" s="33" t="s">
        <v>32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257248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257248</v>
      </c>
      <c r="O5" s="31">
        <f t="shared" ref="O5:O21" si="2">(N5/O$23)</f>
        <v>625.90754257907543</v>
      </c>
      <c r="P5" s="6"/>
    </row>
    <row r="6" spans="1:133">
      <c r="A6" s="12"/>
      <c r="B6" s="23">
        <v>311</v>
      </c>
      <c r="C6" s="19" t="s">
        <v>2</v>
      </c>
      <c r="D6" s="43">
        <v>177549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177549</v>
      </c>
      <c r="O6" s="44">
        <f t="shared" si="2"/>
        <v>431.99270072992698</v>
      </c>
      <c r="P6" s="9"/>
    </row>
    <row r="7" spans="1:133">
      <c r="A7" s="12"/>
      <c r="B7" s="23">
        <v>312.10000000000002</v>
      </c>
      <c r="C7" s="19" t="s">
        <v>55</v>
      </c>
      <c r="D7" s="43">
        <v>9903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9903</v>
      </c>
      <c r="O7" s="44">
        <f t="shared" si="2"/>
        <v>24.094890510948904</v>
      </c>
      <c r="P7" s="9"/>
    </row>
    <row r="8" spans="1:133">
      <c r="A8" s="12"/>
      <c r="B8" s="23">
        <v>312.60000000000002</v>
      </c>
      <c r="C8" s="19" t="s">
        <v>11</v>
      </c>
      <c r="D8" s="43">
        <v>51237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51237</v>
      </c>
      <c r="O8" s="44">
        <f t="shared" si="2"/>
        <v>124.66423357664233</v>
      </c>
      <c r="P8" s="9"/>
    </row>
    <row r="9" spans="1:133">
      <c r="A9" s="12"/>
      <c r="B9" s="23">
        <v>315</v>
      </c>
      <c r="C9" s="19" t="s">
        <v>49</v>
      </c>
      <c r="D9" s="43">
        <v>18559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18559</v>
      </c>
      <c r="O9" s="44">
        <f t="shared" si="2"/>
        <v>45.155717761557177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142101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142101</v>
      </c>
      <c r="O10" s="42">
        <f t="shared" si="2"/>
        <v>345.74452554744528</v>
      </c>
      <c r="P10" s="10"/>
    </row>
    <row r="11" spans="1:133">
      <c r="A11" s="12"/>
      <c r="B11" s="23">
        <v>322</v>
      </c>
      <c r="C11" s="19" t="s">
        <v>0</v>
      </c>
      <c r="D11" s="43">
        <v>87719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87719</v>
      </c>
      <c r="O11" s="44">
        <f t="shared" si="2"/>
        <v>213.42822384428223</v>
      </c>
      <c r="P11" s="9"/>
    </row>
    <row r="12" spans="1:133">
      <c r="A12" s="12"/>
      <c r="B12" s="23">
        <v>323.7</v>
      </c>
      <c r="C12" s="19" t="s">
        <v>14</v>
      </c>
      <c r="D12" s="43">
        <v>1818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1818</v>
      </c>
      <c r="O12" s="44">
        <f t="shared" si="2"/>
        <v>4.4233576642335768</v>
      </c>
      <c r="P12" s="9"/>
    </row>
    <row r="13" spans="1:133">
      <c r="A13" s="12"/>
      <c r="B13" s="23">
        <v>329</v>
      </c>
      <c r="C13" s="19" t="s">
        <v>15</v>
      </c>
      <c r="D13" s="43">
        <v>52564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52564</v>
      </c>
      <c r="O13" s="44">
        <f t="shared" si="2"/>
        <v>127.89294403892944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35840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35840</v>
      </c>
      <c r="O14" s="42">
        <f t="shared" si="2"/>
        <v>87.201946472019458</v>
      </c>
      <c r="P14" s="10"/>
    </row>
    <row r="15" spans="1:133">
      <c r="A15" s="12"/>
      <c r="B15" s="23">
        <v>335.12</v>
      </c>
      <c r="C15" s="19" t="s">
        <v>50</v>
      </c>
      <c r="D15" s="43">
        <v>6296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6296</v>
      </c>
      <c r="O15" s="44">
        <f t="shared" si="2"/>
        <v>15.318734793187348</v>
      </c>
      <c r="P15" s="9"/>
    </row>
    <row r="16" spans="1:133">
      <c r="A16" s="12"/>
      <c r="B16" s="23">
        <v>335.15</v>
      </c>
      <c r="C16" s="19" t="s">
        <v>51</v>
      </c>
      <c r="D16" s="43">
        <v>846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846</v>
      </c>
      <c r="O16" s="44">
        <f t="shared" si="2"/>
        <v>2.0583941605839415</v>
      </c>
      <c r="P16" s="9"/>
    </row>
    <row r="17" spans="1:119">
      <c r="A17" s="12"/>
      <c r="B17" s="23">
        <v>335.18</v>
      </c>
      <c r="C17" s="19" t="s">
        <v>52</v>
      </c>
      <c r="D17" s="43">
        <v>27868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27868</v>
      </c>
      <c r="O17" s="44">
        <f t="shared" si="2"/>
        <v>67.805352798053534</v>
      </c>
      <c r="P17" s="9"/>
    </row>
    <row r="18" spans="1:119">
      <c r="A18" s="12"/>
      <c r="B18" s="23">
        <v>335.49</v>
      </c>
      <c r="C18" s="19" t="s">
        <v>20</v>
      </c>
      <c r="D18" s="43">
        <v>830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830</v>
      </c>
      <c r="O18" s="44">
        <f t="shared" si="2"/>
        <v>2.0194647201946472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SUM(D20:D20)</f>
        <v>366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366</v>
      </c>
      <c r="O19" s="42">
        <f t="shared" si="2"/>
        <v>0.89051094890510951</v>
      </c>
      <c r="P19" s="10"/>
    </row>
    <row r="20" spans="1:119" ht="15.75" thickBot="1">
      <c r="A20" s="12"/>
      <c r="B20" s="23">
        <v>361.1</v>
      </c>
      <c r="C20" s="19" t="s">
        <v>27</v>
      </c>
      <c r="D20" s="43">
        <v>366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366</v>
      </c>
      <c r="O20" s="44">
        <f t="shared" si="2"/>
        <v>0.89051094890510951</v>
      </c>
      <c r="P20" s="9"/>
    </row>
    <row r="21" spans="1:119" ht="16.5" thickBot="1">
      <c r="A21" s="13" t="s">
        <v>25</v>
      </c>
      <c r="B21" s="21"/>
      <c r="C21" s="20"/>
      <c r="D21" s="14">
        <f>SUM(D5,D10,D14,D19)</f>
        <v>435555</v>
      </c>
      <c r="E21" s="14">
        <f t="shared" ref="E21:M21" si="6">SUM(E5,E10,E14,E19)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435555</v>
      </c>
      <c r="O21" s="36">
        <f t="shared" si="2"/>
        <v>1059.7445255474452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56</v>
      </c>
      <c r="M23" s="45"/>
      <c r="N23" s="45"/>
      <c r="O23" s="40">
        <v>411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2024-03-14T20:58:44Z</cp:lastPrinted>
  <dcterms:created xsi:type="dcterms:W3CDTF">2000-08-31T21:26:31Z</dcterms:created>
  <dcterms:modified xsi:type="dcterms:W3CDTF">2024-03-14T20:58:53Z</dcterms:modified>
</cp:coreProperties>
</file>