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'2008'!$A$1:$O$28</definedName>
    <definedName name="_xlnm.Print_Area" localSheetId="12">'2009'!$A$1:$O$28</definedName>
    <definedName name="_xlnm.Print_Area" localSheetId="11">'2010'!$A$1:$O$28</definedName>
    <definedName name="_xlnm.Print_Area" localSheetId="10">'2011'!$A$1:$O$28</definedName>
    <definedName name="_xlnm.Print_Area" localSheetId="9">'2012'!$A$1:$O$28</definedName>
    <definedName name="_xlnm.Print_Area" localSheetId="8">'2013'!$A$1:$O$27</definedName>
    <definedName name="_xlnm.Print_Area" localSheetId="7">'2014'!$A$1:$O$28</definedName>
    <definedName name="_xlnm.Print_Area" localSheetId="6">'2015'!$A$1:$O$27</definedName>
    <definedName name="_xlnm.Print_Area" localSheetId="5">'2016'!$A$1:$O$27</definedName>
    <definedName name="_xlnm.Print_Area" localSheetId="4">'2017'!$A$1:$O$29</definedName>
    <definedName name="_xlnm.Print_Area" localSheetId="3">'2018'!$A$1:$O$30</definedName>
    <definedName name="_xlnm.Print_Area" localSheetId="2">'2019'!$A$1:$O$28</definedName>
    <definedName name="_xlnm.Print_Area" localSheetId="1">'2020'!$A$1:$O$30</definedName>
    <definedName name="_xlnm.Print_Area" localSheetId="0">'2021'!$A$1:$P$27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<sst xmlns="http://schemas.openxmlformats.org/spreadsheetml/2006/main" count="562" uniqueCount="95">
  <si>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</si>
  <si>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</si>
  <si>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</si>
  <si>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</si>
  <si>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</si>
  <si>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</si>
  <si>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</si>
  <si>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</si>
  <si>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</si>
  <si>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</si>
  <si>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</si>
  <si>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First Local Option Fuel Tax (1 to 6 Cents)</t>
  </si>
  <si>
    <t>Discretionary Sales Surtaxes</t>
  </si>
  <si>
    <t>Communications Services Taxes</t>
  </si>
  <si>
    <t>Permits, Fees, and Special Assessments</t>
  </si>
  <si>
    <t>Other Permits, Fees, and Special Assessments</t>
  </si>
  <si>
    <t>Intergovernmental Revenue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</si>
  <si>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</si>
  <si>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</si>
  <si>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</si>
  <si>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</si>
  <si>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</si>
  <si>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</si>
  <si>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</si>
  <si>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</si>
  <si>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</si>
  <si>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Public Safety - Protective Inspection Fees</t>
  </si>
  <si>
    <t>Total - All Account Codes</t>
  </si>
  <si>
    <t>Local Fiscal Year Ended September 30, 2009</t>
  </si>
  <si>
    <t>Interest and Other Earnings - Interest</t>
  </si>
  <si>
    <t>Contributions and Donations from Private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</si>
  <si>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</si>
  <si>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</si>
  <si>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</si>
  <si>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</si>
  <si>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</si>
  <si>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</si>
  <si>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</si>
  <si>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Local Fiscal Year Ended September 30, 2010</t>
  </si>
  <si>
    <t>Other General Taxes</t>
  </si>
  <si>
    <t>2010 Municipal Census Population:</t>
  </si>
  <si>
    <t>Ocean Breeze Revenues Reported by Account Code and Fund Type</t>
  </si>
  <si>
    <t>Compiled from data obtained from the Florida Department of Financial Services, Division of Accounting and Auditing, Bureau of Local Government.</t>
  </si>
  <si>
    <t>Local Fiscal Year Ended September 30, 2011</t>
  </si>
  <si>
    <t>Public Safety - Other Public Safety Charges and Fees</t>
  </si>
  <si>
    <t>2011 Municipal Population:</t>
  </si>
  <si>
    <t>Local Fiscal Year Ended September 30, 2012</t>
  </si>
  <si>
    <t>2012 Municipal Population:</t>
  </si>
  <si>
    <t>Local Fiscal Year Ended September 30, 2008</t>
  </si>
  <si>
    <t>Special Act Fuel Tax (Section 206.61, F.S.)</t>
  </si>
  <si>
    <t>Permits and Franchise Fees</t>
  </si>
  <si>
    <t>Other Permits and Fees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</si>
  <si>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</si>
  <si>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</si>
  <si>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</si>
  <si>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</si>
  <si>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</si>
  <si>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</si>
  <si>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</si>
  <si>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2013 Municipal Population:</t>
  </si>
  <si>
    <t>Local Fiscal Year Ended September 30, 2014</t>
  </si>
  <si>
    <t>Interest and Other Earnings - Dividends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</si>
  <si>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</si>
  <si>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</si>
  <si>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</si>
  <si>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</si>
  <si>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</si>
  <si>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</si>
  <si>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State Grant - Physical Environment - Other Physical Environment</t>
  </si>
  <si>
    <t>2017 Municipal Population:</t>
  </si>
  <si>
    <t>Local Fiscal Year Ended September 30, 2018</t>
  </si>
  <si>
    <t>Grants from Other Local Units - Physical Environment</t>
  </si>
  <si>
    <t>2018 Municipal Population:</t>
  </si>
  <si>
    <t>Local Fiscal Year Ended September 30, 2019</t>
  </si>
  <si>
    <t>2019 Municipal Population:</t>
  </si>
  <si>
    <t>Local Fiscal Year Ended September 30, 2020</t>
  </si>
  <si>
    <t>Second Local Option Fuel Tax (1 to 5 Cents)</t>
  </si>
  <si>
    <t>Federal Grant - General Government</t>
  </si>
  <si>
    <t>Other Sources</t>
  </si>
  <si>
    <t>Non-Operating - Inter-Fund Group Transfers In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</si>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</sst>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2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8" ht="24" thickBot="1">
      <c r="A2" s="55" t="s">
        <v>81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8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5"/>
      <c r="M3" s="66"/>
      <c r="N3" s="34"/>
      <c r="O3" s="35"/>
      <c r="P3" s="67" t="s">
        <v>82</v>
      </c>
      <c r="Q3" s="11"/>
      <c r="R3"/>
    </row>
    <row r="4" spans="1:134" ht="32.25" customHeight="1" thickBot="1">
      <c r="A4" s="61"/>
      <c r="B4" s="62"/>
      <c r="C4" s="63"/>
      <c r="D4" s="32" t="s">
        <v>4</v>
      </c>
      <c r="E4" s="32" t="s">
        <v>32</v>
      </c>
      <c r="F4" s="32" t="s">
        <v>33</v>
      </c>
      <c r="G4" s="32" t="s">
        <v>34</v>
      </c>
      <c r="H4" s="32" t="s">
        <v>5</v>
      </c>
      <c r="I4" s="32" t="s">
        <v>6</v>
      </c>
      <c r="J4" s="33" t="s">
        <v>35</v>
      </c>
      <c r="K4" s="33" t="s">
        <v>7</v>
      </c>
      <c r="L4" s="33" t="s">
        <v>8</v>
      </c>
      <c r="M4" s="33" t="s">
        <v>83</v>
      </c>
      <c r="N4" s="33" t="s">
        <v>9</v>
      </c>
      <c r="O4" s="33" t="s">
        <v>84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85</v>
      </c>
      <c r="B5" s="24"/>
      <c r="C5" s="24"/>
      <c r="D5" s="25">
        <f>SUM(D6:D10)</f>
        <v>141672</v>
      </c>
      <c r="E5" s="25">
        <f>SUM(E6:E10)</f>
        <v>0</v>
      </c>
      <c r="F5" s="25">
        <f>SUM(F6:F10)</f>
        <v>0</v>
      </c>
      <c r="G5" s="25">
        <f>SUM(G6:G10)</f>
        <v>0</v>
      </c>
      <c r="H5" s="25">
        <f>SUM(H6:H10)</f>
        <v>0</v>
      </c>
      <c r="I5" s="25">
        <f>SUM(I6:I10)</f>
        <v>0</v>
      </c>
      <c r="J5" s="25">
        <f>SUM(J6:J10)</f>
        <v>0</v>
      </c>
      <c r="K5" s="25">
        <f>SUM(K6:K10)</f>
        <v>0</v>
      </c>
      <c r="L5" s="25">
        <f>SUM(L6:L10)</f>
        <v>0</v>
      </c>
      <c r="M5" s="25">
        <f>SUM(M6:M10)</f>
        <v>0</v>
      </c>
      <c r="N5" s="25">
        <f>SUM(N6:N10)</f>
        <v>0</v>
      </c>
      <c r="O5" s="26">
        <f>SUM(D5:N5)</f>
        <v>141672</v>
      </c>
      <c r="P5" s="31">
        <f>(O5/P$25)</f>
        <v>435.9138461538462</v>
      </c>
      <c r="Q5" s="6"/>
    </row>
    <row r="6" spans="1:17" ht="15">
      <c r="A6" s="12"/>
      <c r="B6" s="23">
        <v>311</v>
      </c>
      <c r="C6" s="19" t="s">
        <v>2</v>
      </c>
      <c r="D6" s="43">
        <v>128845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128845</v>
      </c>
      <c r="P6" s="44">
        <f>(O6/P$25)</f>
        <v>396.44615384615383</v>
      </c>
      <c r="Q6" s="9"/>
    </row>
    <row r="7" spans="1:17" ht="15">
      <c r="A7" s="12"/>
      <c r="B7" s="23">
        <v>312.41</v>
      </c>
      <c r="C7" s="19" t="s">
        <v>86</v>
      </c>
      <c r="D7" s="43">
        <v>3396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3396</v>
      </c>
      <c r="P7" s="44">
        <f>(O7/P$25)</f>
        <v>10.44923076923077</v>
      </c>
      <c r="Q7" s="9"/>
    </row>
    <row r="8" spans="1:17" ht="15">
      <c r="A8" s="12"/>
      <c r="B8" s="23">
        <v>312.43</v>
      </c>
      <c r="C8" s="19" t="s">
        <v>87</v>
      </c>
      <c r="D8" s="43">
        <v>2477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2477</v>
      </c>
      <c r="P8" s="44">
        <f>(O8/P$25)</f>
        <v>7.621538461538462</v>
      </c>
      <c r="Q8" s="9"/>
    </row>
    <row r="9" spans="1:17" ht="15">
      <c r="A9" s="12"/>
      <c r="B9" s="23">
        <v>315.1</v>
      </c>
      <c r="C9" s="19" t="s">
        <v>88</v>
      </c>
      <c r="D9" s="43">
        <v>2711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2711</v>
      </c>
      <c r="P9" s="44">
        <f>(O9/P$25)</f>
        <v>8.34153846153846</v>
      </c>
      <c r="Q9" s="9"/>
    </row>
    <row r="10" spans="1:17" ht="15">
      <c r="A10" s="12"/>
      <c r="B10" s="23">
        <v>319.9</v>
      </c>
      <c r="C10" s="19" t="s">
        <v>39</v>
      </c>
      <c r="D10" s="43">
        <v>4243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4243</v>
      </c>
      <c r="P10" s="44">
        <f>(O10/P$25)</f>
        <v>13.055384615384616</v>
      </c>
      <c r="Q10" s="9"/>
    </row>
    <row r="11" spans="1:17" ht="15.75">
      <c r="A11" s="27" t="s">
        <v>14</v>
      </c>
      <c r="B11" s="28"/>
      <c r="C11" s="29"/>
      <c r="D11" s="30">
        <f>SUM(D12:D13)</f>
        <v>239651</v>
      </c>
      <c r="E11" s="30">
        <f>SUM(E12:E13)</f>
        <v>0</v>
      </c>
      <c r="F11" s="30">
        <f>SUM(F12:F13)</f>
        <v>0</v>
      </c>
      <c r="G11" s="30">
        <f>SUM(G12:G13)</f>
        <v>0</v>
      </c>
      <c r="H11" s="30">
        <f>SUM(H12:H13)</f>
        <v>0</v>
      </c>
      <c r="I11" s="30">
        <f>SUM(I12:I13)</f>
        <v>0</v>
      </c>
      <c r="J11" s="30">
        <f>SUM(J12:J13)</f>
        <v>0</v>
      </c>
      <c r="K11" s="30">
        <f>SUM(K12:K13)</f>
        <v>0</v>
      </c>
      <c r="L11" s="30">
        <f>SUM(L12:L13)</f>
        <v>0</v>
      </c>
      <c r="M11" s="30">
        <f>SUM(M12:M13)</f>
        <v>0</v>
      </c>
      <c r="N11" s="30">
        <f>SUM(N12:N13)</f>
        <v>0</v>
      </c>
      <c r="O11" s="41">
        <f>SUM(D11:N11)</f>
        <v>239651</v>
      </c>
      <c r="P11" s="42">
        <f>(O11/P$25)</f>
        <v>737.3876923076923</v>
      </c>
      <c r="Q11" s="10"/>
    </row>
    <row r="12" spans="1:17" ht="15">
      <c r="A12" s="12"/>
      <c r="B12" s="23">
        <v>322</v>
      </c>
      <c r="C12" s="19" t="s">
        <v>89</v>
      </c>
      <c r="D12" s="43">
        <v>217723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217723</v>
      </c>
      <c r="P12" s="44">
        <f>(O12/P$25)</f>
        <v>669.9169230769231</v>
      </c>
      <c r="Q12" s="9"/>
    </row>
    <row r="13" spans="1:17" ht="15">
      <c r="A13" s="12"/>
      <c r="B13" s="23">
        <v>329.5</v>
      </c>
      <c r="C13" s="19" t="s">
        <v>90</v>
      </c>
      <c r="D13" s="43">
        <v>21928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21928</v>
      </c>
      <c r="P13" s="44">
        <f>(O13/P$25)</f>
        <v>67.47076923076924</v>
      </c>
      <c r="Q13" s="9"/>
    </row>
    <row r="14" spans="1:17" ht="15.75">
      <c r="A14" s="27" t="s">
        <v>91</v>
      </c>
      <c r="B14" s="28"/>
      <c r="C14" s="29"/>
      <c r="D14" s="30">
        <f>SUM(D15:D18)</f>
        <v>59791</v>
      </c>
      <c r="E14" s="30">
        <f>SUM(E15:E18)</f>
        <v>0</v>
      </c>
      <c r="F14" s="30">
        <f>SUM(F15:F18)</f>
        <v>0</v>
      </c>
      <c r="G14" s="30">
        <f>SUM(G15:G18)</f>
        <v>0</v>
      </c>
      <c r="H14" s="30">
        <f>SUM(H15:H18)</f>
        <v>0</v>
      </c>
      <c r="I14" s="30">
        <f>SUM(I15:I18)</f>
        <v>0</v>
      </c>
      <c r="J14" s="30">
        <f>SUM(J15:J18)</f>
        <v>0</v>
      </c>
      <c r="K14" s="30">
        <f>SUM(K15:K18)</f>
        <v>0</v>
      </c>
      <c r="L14" s="30">
        <f>SUM(L15:L18)</f>
        <v>0</v>
      </c>
      <c r="M14" s="30">
        <f>SUM(M15:M18)</f>
        <v>0</v>
      </c>
      <c r="N14" s="30">
        <f>SUM(N15:N18)</f>
        <v>0</v>
      </c>
      <c r="O14" s="41">
        <f>SUM(D14:N14)</f>
        <v>59791</v>
      </c>
      <c r="P14" s="42">
        <f>(O14/P$25)</f>
        <v>183.97230769230768</v>
      </c>
      <c r="Q14" s="10"/>
    </row>
    <row r="15" spans="1:17" ht="15">
      <c r="A15" s="12"/>
      <c r="B15" s="23">
        <v>335.125</v>
      </c>
      <c r="C15" s="19" t="s">
        <v>92</v>
      </c>
      <c r="D15" s="43">
        <v>14844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14844</v>
      </c>
      <c r="P15" s="44">
        <f>(O15/P$25)</f>
        <v>45.673846153846156</v>
      </c>
      <c r="Q15" s="9"/>
    </row>
    <row r="16" spans="1:17" ht="15">
      <c r="A16" s="12"/>
      <c r="B16" s="23">
        <v>335.14</v>
      </c>
      <c r="C16" s="19" t="s">
        <v>56</v>
      </c>
      <c r="D16" s="43">
        <v>2711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2711</v>
      </c>
      <c r="P16" s="44">
        <f>(O16/P$25)</f>
        <v>8.34153846153846</v>
      </c>
      <c r="Q16" s="9"/>
    </row>
    <row r="17" spans="1:17" ht="15">
      <c r="A17" s="12"/>
      <c r="B17" s="23">
        <v>335.15</v>
      </c>
      <c r="C17" s="19" t="s">
        <v>57</v>
      </c>
      <c r="D17" s="43">
        <v>2154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2154</v>
      </c>
      <c r="P17" s="44">
        <f>(O17/P$25)</f>
        <v>6.627692307692308</v>
      </c>
      <c r="Q17" s="9"/>
    </row>
    <row r="18" spans="1:17" ht="15">
      <c r="A18" s="12"/>
      <c r="B18" s="23">
        <v>335.18</v>
      </c>
      <c r="C18" s="19" t="s">
        <v>93</v>
      </c>
      <c r="D18" s="43">
        <v>40082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40082</v>
      </c>
      <c r="P18" s="44">
        <f>(O18/P$25)</f>
        <v>123.32923076923078</v>
      </c>
      <c r="Q18" s="9"/>
    </row>
    <row r="19" spans="1:17" ht="15.75">
      <c r="A19" s="27" t="s">
        <v>25</v>
      </c>
      <c r="B19" s="28"/>
      <c r="C19" s="29"/>
      <c r="D19" s="30">
        <f>SUM(D20:D20)</f>
        <v>180</v>
      </c>
      <c r="E19" s="30">
        <f>SUM(E20:E20)</f>
        <v>0</v>
      </c>
      <c r="F19" s="30">
        <f>SUM(F20:F20)</f>
        <v>0</v>
      </c>
      <c r="G19" s="30">
        <f>SUM(G20:G20)</f>
        <v>0</v>
      </c>
      <c r="H19" s="30">
        <f>SUM(H20:H20)</f>
        <v>0</v>
      </c>
      <c r="I19" s="30">
        <f>SUM(I20:I20)</f>
        <v>0</v>
      </c>
      <c r="J19" s="30">
        <f>SUM(J20:J20)</f>
        <v>0</v>
      </c>
      <c r="K19" s="30">
        <f>SUM(K20:K20)</f>
        <v>0</v>
      </c>
      <c r="L19" s="30">
        <f>SUM(L20:L20)</f>
        <v>0</v>
      </c>
      <c r="M19" s="30">
        <f>SUM(M20:M20)</f>
        <v>0</v>
      </c>
      <c r="N19" s="30">
        <f>SUM(N20:N20)</f>
        <v>0</v>
      </c>
      <c r="O19" s="30">
        <f>SUM(D19:N19)</f>
        <v>180</v>
      </c>
      <c r="P19" s="42">
        <f>(O19/P$25)</f>
        <v>0.5538461538461539</v>
      </c>
      <c r="Q19" s="10"/>
    </row>
    <row r="20" spans="1:17" ht="15">
      <c r="A20" s="12"/>
      <c r="B20" s="23">
        <v>342.5</v>
      </c>
      <c r="C20" s="19" t="s">
        <v>26</v>
      </c>
      <c r="D20" s="43">
        <v>180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180</v>
      </c>
      <c r="P20" s="44">
        <f>(O20/P$25)</f>
        <v>0.5538461538461539</v>
      </c>
      <c r="Q20" s="9"/>
    </row>
    <row r="21" spans="1:17" ht="15.75">
      <c r="A21" s="27" t="s">
        <v>3</v>
      </c>
      <c r="B21" s="28"/>
      <c r="C21" s="29"/>
      <c r="D21" s="30">
        <f>SUM(D22:D22)</f>
        <v>604</v>
      </c>
      <c r="E21" s="30">
        <f>SUM(E22:E22)</f>
        <v>0</v>
      </c>
      <c r="F21" s="30">
        <f>SUM(F22:F22)</f>
        <v>0</v>
      </c>
      <c r="G21" s="30">
        <f>SUM(G22:G22)</f>
        <v>0</v>
      </c>
      <c r="H21" s="30">
        <f>SUM(H22:H22)</f>
        <v>0</v>
      </c>
      <c r="I21" s="30">
        <f>SUM(I22:I22)</f>
        <v>0</v>
      </c>
      <c r="J21" s="30">
        <f>SUM(J22:J22)</f>
        <v>0</v>
      </c>
      <c r="K21" s="30">
        <f>SUM(K22:K22)</f>
        <v>0</v>
      </c>
      <c r="L21" s="30">
        <f>SUM(L22:L22)</f>
        <v>0</v>
      </c>
      <c r="M21" s="30">
        <f>SUM(M22:M22)</f>
        <v>0</v>
      </c>
      <c r="N21" s="30">
        <f>SUM(N22:N22)</f>
        <v>0</v>
      </c>
      <c r="O21" s="30">
        <f>SUM(D21:N21)</f>
        <v>604</v>
      </c>
      <c r="P21" s="42">
        <f>(O21/P$25)</f>
        <v>1.8584615384615384</v>
      </c>
      <c r="Q21" s="10"/>
    </row>
    <row r="22" spans="1:17" ht="15.75" thickBot="1">
      <c r="A22" s="12"/>
      <c r="B22" s="23">
        <v>361.1</v>
      </c>
      <c r="C22" s="19" t="s">
        <v>29</v>
      </c>
      <c r="D22" s="43">
        <v>604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604</v>
      </c>
      <c r="P22" s="44">
        <f>(O22/P$25)</f>
        <v>1.8584615384615384</v>
      </c>
      <c r="Q22" s="9"/>
    </row>
    <row r="23" spans="1:120" ht="16.5" thickBot="1">
      <c r="A23" s="13" t="s">
        <v>27</v>
      </c>
      <c r="B23" s="21"/>
      <c r="C23" s="20"/>
      <c r="D23" s="14">
        <f>SUM(D5,D11,D14,D19,D21)</f>
        <v>441898</v>
      </c>
      <c r="E23" s="14">
        <f aca="true" t="shared" si="0" ref="E23:N23">SUM(E5,E11,E14,E19,E21)</f>
        <v>0</v>
      </c>
      <c r="F23" s="14">
        <f t="shared" si="0"/>
        <v>0</v>
      </c>
      <c r="G23" s="14">
        <f t="shared" si="0"/>
        <v>0</v>
      </c>
      <c r="H23" s="14">
        <f t="shared" si="0"/>
        <v>0</v>
      </c>
      <c r="I23" s="14">
        <f t="shared" si="0"/>
        <v>0</v>
      </c>
      <c r="J23" s="14">
        <f t="shared" si="0"/>
        <v>0</v>
      </c>
      <c r="K23" s="14">
        <f t="shared" si="0"/>
        <v>0</v>
      </c>
      <c r="L23" s="14">
        <f t="shared" si="0"/>
        <v>0</v>
      </c>
      <c r="M23" s="14">
        <f t="shared" si="0"/>
        <v>0</v>
      </c>
      <c r="N23" s="14">
        <f t="shared" si="0"/>
        <v>0</v>
      </c>
      <c r="O23" s="14">
        <f>SUM(D23:N23)</f>
        <v>441898</v>
      </c>
      <c r="P23" s="36">
        <f>(O23/P$25)</f>
        <v>1359.686153846154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6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8"/>
    </row>
    <row r="25" spans="1:16" ht="15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45" t="s">
        <v>94</v>
      </c>
      <c r="N25" s="45"/>
      <c r="O25" s="45"/>
      <c r="P25" s="40">
        <v>325</v>
      </c>
    </row>
    <row r="26" spans="1:16" ht="1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8"/>
    </row>
    <row r="27" spans="1:16" ht="15.75" customHeight="1" thickBot="1">
      <c r="A27" s="49" t="s">
        <v>42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</row>
  </sheetData>
  <sheetProtection/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32</v>
      </c>
      <c r="F4" s="32" t="s">
        <v>33</v>
      </c>
      <c r="G4" s="32" t="s">
        <v>34</v>
      </c>
      <c r="H4" s="32" t="s">
        <v>5</v>
      </c>
      <c r="I4" s="32" t="s">
        <v>6</v>
      </c>
      <c r="J4" s="33" t="s">
        <v>35</v>
      </c>
      <c r="K4" s="33" t="s">
        <v>7</v>
      </c>
      <c r="L4" s="33" t="s">
        <v>8</v>
      </c>
      <c r="M4" s="33" t="s">
        <v>9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SUM(D6:D10)</f>
        <v>129012</v>
      </c>
      <c r="E5" s="25">
        <f t="shared" si="0"/>
        <v>21395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4">SUM(D5:M5)</f>
        <v>150407</v>
      </c>
      <c r="O5" s="31">
        <f aca="true" t="shared" si="2" ref="O5:O24">(N5/O$26)</f>
        <v>464.2191358024691</v>
      </c>
      <c r="P5" s="6"/>
    </row>
    <row r="6" spans="1:16" ht="15">
      <c r="A6" s="12"/>
      <c r="B6" s="23">
        <v>311</v>
      </c>
      <c r="C6" s="19" t="s">
        <v>2</v>
      </c>
      <c r="D6" s="43">
        <v>120778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120778</v>
      </c>
      <c r="O6" s="44">
        <f t="shared" si="2"/>
        <v>372.7716049382716</v>
      </c>
      <c r="P6" s="9"/>
    </row>
    <row r="7" spans="1:16" ht="15">
      <c r="A7" s="12"/>
      <c r="B7" s="23">
        <v>312.1</v>
      </c>
      <c r="C7" s="19" t="s">
        <v>10</v>
      </c>
      <c r="D7" s="43">
        <v>0</v>
      </c>
      <c r="E7" s="43">
        <v>6740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6740</v>
      </c>
      <c r="O7" s="44">
        <f t="shared" si="2"/>
        <v>20.80246913580247</v>
      </c>
      <c r="P7" s="9"/>
    </row>
    <row r="8" spans="1:16" ht="15">
      <c r="A8" s="12"/>
      <c r="B8" s="23">
        <v>312.6</v>
      </c>
      <c r="C8" s="19" t="s">
        <v>12</v>
      </c>
      <c r="D8" s="43">
        <v>0</v>
      </c>
      <c r="E8" s="43">
        <v>9118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9118</v>
      </c>
      <c r="O8" s="44">
        <f t="shared" si="2"/>
        <v>28.141975308641975</v>
      </c>
      <c r="P8" s="9"/>
    </row>
    <row r="9" spans="1:16" ht="15">
      <c r="A9" s="12"/>
      <c r="B9" s="23">
        <v>315</v>
      </c>
      <c r="C9" s="19" t="s">
        <v>13</v>
      </c>
      <c r="D9" s="43">
        <v>8234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8234</v>
      </c>
      <c r="O9" s="44">
        <f t="shared" si="2"/>
        <v>25.41358024691358</v>
      </c>
      <c r="P9" s="9"/>
    </row>
    <row r="10" spans="1:16" ht="15">
      <c r="A10" s="12"/>
      <c r="B10" s="23">
        <v>319</v>
      </c>
      <c r="C10" s="19" t="s">
        <v>39</v>
      </c>
      <c r="D10" s="43">
        <v>0</v>
      </c>
      <c r="E10" s="43">
        <v>5537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5537</v>
      </c>
      <c r="O10" s="44">
        <f t="shared" si="2"/>
        <v>17.089506172839506</v>
      </c>
      <c r="P10" s="9"/>
    </row>
    <row r="11" spans="1:16" ht="15.75">
      <c r="A11" s="27" t="s">
        <v>14</v>
      </c>
      <c r="B11" s="28"/>
      <c r="C11" s="29"/>
      <c r="D11" s="30">
        <f aca="true" t="shared" si="3" ref="D11:M11">SUM(D12:D13)</f>
        <v>5561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5561</v>
      </c>
      <c r="O11" s="42">
        <f t="shared" si="2"/>
        <v>17.16358024691358</v>
      </c>
      <c r="P11" s="10"/>
    </row>
    <row r="12" spans="1:16" ht="15">
      <c r="A12" s="12"/>
      <c r="B12" s="23">
        <v>322</v>
      </c>
      <c r="C12" s="19" t="s">
        <v>0</v>
      </c>
      <c r="D12" s="43">
        <v>4163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4163</v>
      </c>
      <c r="O12" s="44">
        <f t="shared" si="2"/>
        <v>12.848765432098766</v>
      </c>
      <c r="P12" s="9"/>
    </row>
    <row r="13" spans="1:16" ht="15">
      <c r="A13" s="12"/>
      <c r="B13" s="23">
        <v>329</v>
      </c>
      <c r="C13" s="19" t="s">
        <v>15</v>
      </c>
      <c r="D13" s="43">
        <v>1398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1398</v>
      </c>
      <c r="O13" s="44">
        <f t="shared" si="2"/>
        <v>4.314814814814815</v>
      </c>
      <c r="P13" s="9"/>
    </row>
    <row r="14" spans="1:16" ht="15.75">
      <c r="A14" s="27" t="s">
        <v>16</v>
      </c>
      <c r="B14" s="28"/>
      <c r="C14" s="29"/>
      <c r="D14" s="30">
        <f aca="true" t="shared" si="4" ref="D14:M14">SUM(D15:D18)</f>
        <v>47361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47361</v>
      </c>
      <c r="O14" s="42">
        <f t="shared" si="2"/>
        <v>146.17592592592592</v>
      </c>
      <c r="P14" s="10"/>
    </row>
    <row r="15" spans="1:16" ht="15">
      <c r="A15" s="12"/>
      <c r="B15" s="23">
        <v>335.12</v>
      </c>
      <c r="C15" s="19" t="s">
        <v>17</v>
      </c>
      <c r="D15" s="43">
        <v>14411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14411</v>
      </c>
      <c r="O15" s="44">
        <f t="shared" si="2"/>
        <v>44.47839506172839</v>
      </c>
      <c r="P15" s="9"/>
    </row>
    <row r="16" spans="1:16" ht="15">
      <c r="A16" s="12"/>
      <c r="B16" s="23">
        <v>335.14</v>
      </c>
      <c r="C16" s="19" t="s">
        <v>18</v>
      </c>
      <c r="D16" s="43">
        <v>2106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2106</v>
      </c>
      <c r="O16" s="44">
        <f t="shared" si="2"/>
        <v>6.5</v>
      </c>
      <c r="P16" s="9"/>
    </row>
    <row r="17" spans="1:16" ht="15">
      <c r="A17" s="12"/>
      <c r="B17" s="23">
        <v>335.15</v>
      </c>
      <c r="C17" s="19" t="s">
        <v>19</v>
      </c>
      <c r="D17" s="43">
        <v>734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734</v>
      </c>
      <c r="O17" s="44">
        <f t="shared" si="2"/>
        <v>2.265432098765432</v>
      </c>
      <c r="P17" s="9"/>
    </row>
    <row r="18" spans="1:16" ht="15">
      <c r="A18" s="12"/>
      <c r="B18" s="23">
        <v>335.18</v>
      </c>
      <c r="C18" s="19" t="s">
        <v>20</v>
      </c>
      <c r="D18" s="43">
        <v>30110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30110</v>
      </c>
      <c r="O18" s="44">
        <f t="shared" si="2"/>
        <v>92.9320987654321</v>
      </c>
      <c r="P18" s="9"/>
    </row>
    <row r="19" spans="1:16" ht="15.75">
      <c r="A19" s="27" t="s">
        <v>25</v>
      </c>
      <c r="B19" s="28"/>
      <c r="C19" s="29"/>
      <c r="D19" s="30">
        <f aca="true" t="shared" si="5" ref="D19:M19">SUM(D20:D21)</f>
        <v>120</v>
      </c>
      <c r="E19" s="30">
        <f t="shared" si="5"/>
        <v>12663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12783</v>
      </c>
      <c r="O19" s="42">
        <f t="shared" si="2"/>
        <v>39.4537037037037</v>
      </c>
      <c r="P19" s="10"/>
    </row>
    <row r="20" spans="1:16" ht="15">
      <c r="A20" s="12"/>
      <c r="B20" s="23">
        <v>342.5</v>
      </c>
      <c r="C20" s="19" t="s">
        <v>26</v>
      </c>
      <c r="D20" s="43">
        <v>120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120</v>
      </c>
      <c r="O20" s="44">
        <f t="shared" si="2"/>
        <v>0.37037037037037035</v>
      </c>
      <c r="P20" s="9"/>
    </row>
    <row r="21" spans="1:16" ht="15">
      <c r="A21" s="12"/>
      <c r="B21" s="23">
        <v>342.9</v>
      </c>
      <c r="C21" s="19" t="s">
        <v>44</v>
      </c>
      <c r="D21" s="43">
        <v>0</v>
      </c>
      <c r="E21" s="43">
        <v>12663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12663</v>
      </c>
      <c r="O21" s="44">
        <f t="shared" si="2"/>
        <v>39.083333333333336</v>
      </c>
      <c r="P21" s="9"/>
    </row>
    <row r="22" spans="1:16" ht="15.75">
      <c r="A22" s="27" t="s">
        <v>3</v>
      </c>
      <c r="B22" s="28"/>
      <c r="C22" s="29"/>
      <c r="D22" s="30">
        <f aca="true" t="shared" si="6" ref="D22:M22">SUM(D23:D23)</f>
        <v>368</v>
      </c>
      <c r="E22" s="30">
        <f t="shared" si="6"/>
        <v>265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633</v>
      </c>
      <c r="O22" s="42">
        <f t="shared" si="2"/>
        <v>1.9537037037037037</v>
      </c>
      <c r="P22" s="10"/>
    </row>
    <row r="23" spans="1:16" ht="15.75" thickBot="1">
      <c r="A23" s="12"/>
      <c r="B23" s="23">
        <v>361.1</v>
      </c>
      <c r="C23" s="19" t="s">
        <v>29</v>
      </c>
      <c r="D23" s="43">
        <v>368</v>
      </c>
      <c r="E23" s="43">
        <v>265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633</v>
      </c>
      <c r="O23" s="44">
        <f t="shared" si="2"/>
        <v>1.9537037037037037</v>
      </c>
      <c r="P23" s="9"/>
    </row>
    <row r="24" spans="1:119" ht="16.5" thickBot="1">
      <c r="A24" s="13" t="s">
        <v>27</v>
      </c>
      <c r="B24" s="21"/>
      <c r="C24" s="20"/>
      <c r="D24" s="14">
        <f>SUM(D5,D11,D14,D19,D22)</f>
        <v>182422</v>
      </c>
      <c r="E24" s="14">
        <f aca="true" t="shared" si="7" ref="E24:M24">SUM(E5,E11,E14,E19,E22)</f>
        <v>34323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216745</v>
      </c>
      <c r="O24" s="36">
        <f t="shared" si="2"/>
        <v>668.966049382716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47</v>
      </c>
      <c r="M26" s="45"/>
      <c r="N26" s="45"/>
      <c r="O26" s="40">
        <v>324</v>
      </c>
    </row>
    <row r="27" spans="1:15" ht="1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5" ht="15.75" customHeight="1" thickBot="1">
      <c r="A28" s="49" t="s">
        <v>42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32</v>
      </c>
      <c r="F4" s="32" t="s">
        <v>33</v>
      </c>
      <c r="G4" s="32" t="s">
        <v>34</v>
      </c>
      <c r="H4" s="32" t="s">
        <v>5</v>
      </c>
      <c r="I4" s="32" t="s">
        <v>6</v>
      </c>
      <c r="J4" s="33" t="s">
        <v>35</v>
      </c>
      <c r="K4" s="33" t="s">
        <v>7</v>
      </c>
      <c r="L4" s="33" t="s">
        <v>8</v>
      </c>
      <c r="M4" s="33" t="s">
        <v>9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SUM(D6:D10)</f>
        <v>64766</v>
      </c>
      <c r="E5" s="25">
        <f t="shared" si="0"/>
        <v>43144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4">SUM(D5:M5)</f>
        <v>107910</v>
      </c>
      <c r="O5" s="31">
        <f aca="true" t="shared" si="2" ref="O5:O24">(N5/O$26)</f>
        <v>337.21875</v>
      </c>
      <c r="P5" s="6"/>
    </row>
    <row r="6" spans="1:16" ht="15">
      <c r="A6" s="12"/>
      <c r="B6" s="23">
        <v>311</v>
      </c>
      <c r="C6" s="19" t="s">
        <v>2</v>
      </c>
      <c r="D6" s="43">
        <v>56989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56989</v>
      </c>
      <c r="O6" s="44">
        <f t="shared" si="2"/>
        <v>178.090625</v>
      </c>
      <c r="P6" s="9"/>
    </row>
    <row r="7" spans="1:16" ht="15">
      <c r="A7" s="12"/>
      <c r="B7" s="23">
        <v>312.1</v>
      </c>
      <c r="C7" s="19" t="s">
        <v>10</v>
      </c>
      <c r="D7" s="43">
        <v>0</v>
      </c>
      <c r="E7" s="43">
        <v>6876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6876</v>
      </c>
      <c r="O7" s="44">
        <f t="shared" si="2"/>
        <v>21.4875</v>
      </c>
      <c r="P7" s="9"/>
    </row>
    <row r="8" spans="1:16" ht="15">
      <c r="A8" s="12"/>
      <c r="B8" s="23">
        <v>312.6</v>
      </c>
      <c r="C8" s="19" t="s">
        <v>12</v>
      </c>
      <c r="D8" s="43">
        <v>0</v>
      </c>
      <c r="E8" s="43">
        <v>30532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30532</v>
      </c>
      <c r="O8" s="44">
        <f t="shared" si="2"/>
        <v>95.4125</v>
      </c>
      <c r="P8" s="9"/>
    </row>
    <row r="9" spans="1:16" ht="15">
      <c r="A9" s="12"/>
      <c r="B9" s="23">
        <v>315</v>
      </c>
      <c r="C9" s="19" t="s">
        <v>13</v>
      </c>
      <c r="D9" s="43">
        <v>7777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7777</v>
      </c>
      <c r="O9" s="44">
        <f t="shared" si="2"/>
        <v>24.303125</v>
      </c>
      <c r="P9" s="9"/>
    </row>
    <row r="10" spans="1:16" ht="15">
      <c r="A10" s="12"/>
      <c r="B10" s="23">
        <v>319</v>
      </c>
      <c r="C10" s="19" t="s">
        <v>39</v>
      </c>
      <c r="D10" s="43">
        <v>0</v>
      </c>
      <c r="E10" s="43">
        <v>5736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5736</v>
      </c>
      <c r="O10" s="44">
        <f t="shared" si="2"/>
        <v>17.925</v>
      </c>
      <c r="P10" s="9"/>
    </row>
    <row r="11" spans="1:16" ht="15.75">
      <c r="A11" s="27" t="s">
        <v>14</v>
      </c>
      <c r="B11" s="28"/>
      <c r="C11" s="29"/>
      <c r="D11" s="30">
        <f aca="true" t="shared" si="3" ref="D11:M11">SUM(D12:D13)</f>
        <v>6551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6551</v>
      </c>
      <c r="O11" s="42">
        <f t="shared" si="2"/>
        <v>20.471875</v>
      </c>
      <c r="P11" s="10"/>
    </row>
    <row r="12" spans="1:16" ht="15">
      <c r="A12" s="12"/>
      <c r="B12" s="23">
        <v>322</v>
      </c>
      <c r="C12" s="19" t="s">
        <v>0</v>
      </c>
      <c r="D12" s="43">
        <v>5057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5057</v>
      </c>
      <c r="O12" s="44">
        <f t="shared" si="2"/>
        <v>15.803125</v>
      </c>
      <c r="P12" s="9"/>
    </row>
    <row r="13" spans="1:16" ht="15">
      <c r="A13" s="12"/>
      <c r="B13" s="23">
        <v>329</v>
      </c>
      <c r="C13" s="19" t="s">
        <v>15</v>
      </c>
      <c r="D13" s="43">
        <v>1494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1494</v>
      </c>
      <c r="O13" s="44">
        <f t="shared" si="2"/>
        <v>4.66875</v>
      </c>
      <c r="P13" s="9"/>
    </row>
    <row r="14" spans="1:16" ht="15.75">
      <c r="A14" s="27" t="s">
        <v>16</v>
      </c>
      <c r="B14" s="28"/>
      <c r="C14" s="29"/>
      <c r="D14" s="30">
        <f aca="true" t="shared" si="4" ref="D14:M14">SUM(D15:D18)</f>
        <v>51202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51202</v>
      </c>
      <c r="O14" s="42">
        <f t="shared" si="2"/>
        <v>160.00625</v>
      </c>
      <c r="P14" s="10"/>
    </row>
    <row r="15" spans="1:16" ht="15">
      <c r="A15" s="12"/>
      <c r="B15" s="23">
        <v>335.12</v>
      </c>
      <c r="C15" s="19" t="s">
        <v>17</v>
      </c>
      <c r="D15" s="43">
        <v>14211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14211</v>
      </c>
      <c r="O15" s="44">
        <f t="shared" si="2"/>
        <v>44.409375</v>
      </c>
      <c r="P15" s="9"/>
    </row>
    <row r="16" spans="1:16" ht="15">
      <c r="A16" s="12"/>
      <c r="B16" s="23">
        <v>335.14</v>
      </c>
      <c r="C16" s="19" t="s">
        <v>18</v>
      </c>
      <c r="D16" s="43">
        <v>2492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2492</v>
      </c>
      <c r="O16" s="44">
        <f t="shared" si="2"/>
        <v>7.7875</v>
      </c>
      <c r="P16" s="9"/>
    </row>
    <row r="17" spans="1:16" ht="15">
      <c r="A17" s="12"/>
      <c r="B17" s="23">
        <v>335.15</v>
      </c>
      <c r="C17" s="19" t="s">
        <v>19</v>
      </c>
      <c r="D17" s="43">
        <v>808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808</v>
      </c>
      <c r="O17" s="44">
        <f t="shared" si="2"/>
        <v>2.525</v>
      </c>
      <c r="P17" s="9"/>
    </row>
    <row r="18" spans="1:16" ht="15">
      <c r="A18" s="12"/>
      <c r="B18" s="23">
        <v>335.18</v>
      </c>
      <c r="C18" s="19" t="s">
        <v>20</v>
      </c>
      <c r="D18" s="43">
        <v>33691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33691</v>
      </c>
      <c r="O18" s="44">
        <f t="shared" si="2"/>
        <v>105.284375</v>
      </c>
      <c r="P18" s="9"/>
    </row>
    <row r="19" spans="1:16" ht="15.75">
      <c r="A19" s="27" t="s">
        <v>25</v>
      </c>
      <c r="B19" s="28"/>
      <c r="C19" s="29"/>
      <c r="D19" s="30">
        <f aca="true" t="shared" si="5" ref="D19:M19">SUM(D20:D21)</f>
        <v>7627</v>
      </c>
      <c r="E19" s="30">
        <f t="shared" si="5"/>
        <v>12219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19846</v>
      </c>
      <c r="O19" s="42">
        <f t="shared" si="2"/>
        <v>62.01875</v>
      </c>
      <c r="P19" s="10"/>
    </row>
    <row r="20" spans="1:16" ht="15">
      <c r="A20" s="12"/>
      <c r="B20" s="23">
        <v>342.5</v>
      </c>
      <c r="C20" s="19" t="s">
        <v>26</v>
      </c>
      <c r="D20" s="43">
        <v>7627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7627</v>
      </c>
      <c r="O20" s="44">
        <f t="shared" si="2"/>
        <v>23.834375</v>
      </c>
      <c r="P20" s="9"/>
    </row>
    <row r="21" spans="1:16" ht="15">
      <c r="A21" s="12"/>
      <c r="B21" s="23">
        <v>342.9</v>
      </c>
      <c r="C21" s="19" t="s">
        <v>44</v>
      </c>
      <c r="D21" s="43">
        <v>0</v>
      </c>
      <c r="E21" s="43">
        <v>12219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12219</v>
      </c>
      <c r="O21" s="44">
        <f t="shared" si="2"/>
        <v>38.184375</v>
      </c>
      <c r="P21" s="9"/>
    </row>
    <row r="22" spans="1:16" ht="15.75">
      <c r="A22" s="27" t="s">
        <v>3</v>
      </c>
      <c r="B22" s="28"/>
      <c r="C22" s="29"/>
      <c r="D22" s="30">
        <f aca="true" t="shared" si="6" ref="D22:M22">SUM(D23:D23)</f>
        <v>521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521</v>
      </c>
      <c r="O22" s="42">
        <f t="shared" si="2"/>
        <v>1.628125</v>
      </c>
      <c r="P22" s="10"/>
    </row>
    <row r="23" spans="1:16" ht="15.75" thickBot="1">
      <c r="A23" s="12"/>
      <c r="B23" s="23">
        <v>361.1</v>
      </c>
      <c r="C23" s="19" t="s">
        <v>29</v>
      </c>
      <c r="D23" s="43">
        <v>521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521</v>
      </c>
      <c r="O23" s="44">
        <f t="shared" si="2"/>
        <v>1.628125</v>
      </c>
      <c r="P23" s="9"/>
    </row>
    <row r="24" spans="1:119" ht="16.5" thickBot="1">
      <c r="A24" s="13" t="s">
        <v>27</v>
      </c>
      <c r="B24" s="21"/>
      <c r="C24" s="20"/>
      <c r="D24" s="14">
        <f>SUM(D5,D11,D14,D19,D22)</f>
        <v>130667</v>
      </c>
      <c r="E24" s="14">
        <f aca="true" t="shared" si="7" ref="E24:M24">SUM(E5,E11,E14,E19,E22)</f>
        <v>55363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186030</v>
      </c>
      <c r="O24" s="36">
        <f t="shared" si="2"/>
        <v>581.34375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45</v>
      </c>
      <c r="M26" s="45"/>
      <c r="N26" s="45"/>
      <c r="O26" s="40">
        <v>320</v>
      </c>
    </row>
    <row r="27" spans="1:15" ht="1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5" ht="15.75" customHeight="1" thickBot="1">
      <c r="A28" s="49" t="s">
        <v>42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38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32</v>
      </c>
      <c r="F4" s="32" t="s">
        <v>33</v>
      </c>
      <c r="G4" s="32" t="s">
        <v>34</v>
      </c>
      <c r="H4" s="32" t="s">
        <v>5</v>
      </c>
      <c r="I4" s="32" t="s">
        <v>6</v>
      </c>
      <c r="J4" s="33" t="s">
        <v>35</v>
      </c>
      <c r="K4" s="33" t="s">
        <v>7</v>
      </c>
      <c r="L4" s="33" t="s">
        <v>8</v>
      </c>
      <c r="M4" s="33" t="s">
        <v>9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SUM(D6:D10)</f>
        <v>56336</v>
      </c>
      <c r="E5" s="25">
        <f t="shared" si="0"/>
        <v>41946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4">SUM(D5:M5)</f>
        <v>98282</v>
      </c>
      <c r="O5" s="31">
        <f aca="true" t="shared" si="2" ref="O5:O24">(N5/O$26)</f>
        <v>276.8507042253521</v>
      </c>
      <c r="P5" s="6"/>
    </row>
    <row r="6" spans="1:16" ht="15">
      <c r="A6" s="12"/>
      <c r="B6" s="23">
        <v>311</v>
      </c>
      <c r="C6" s="19" t="s">
        <v>2</v>
      </c>
      <c r="D6" s="43">
        <v>48035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48035</v>
      </c>
      <c r="O6" s="44">
        <f t="shared" si="2"/>
        <v>135.30985915492957</v>
      </c>
      <c r="P6" s="9"/>
    </row>
    <row r="7" spans="1:16" ht="15">
      <c r="A7" s="12"/>
      <c r="B7" s="23">
        <v>312.1</v>
      </c>
      <c r="C7" s="19" t="s">
        <v>10</v>
      </c>
      <c r="D7" s="43">
        <v>0</v>
      </c>
      <c r="E7" s="43">
        <v>6916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6916</v>
      </c>
      <c r="O7" s="44">
        <f t="shared" si="2"/>
        <v>19.48169014084507</v>
      </c>
      <c r="P7" s="9"/>
    </row>
    <row r="8" spans="1:16" ht="15">
      <c r="A8" s="12"/>
      <c r="B8" s="23">
        <v>312.6</v>
      </c>
      <c r="C8" s="19" t="s">
        <v>12</v>
      </c>
      <c r="D8" s="43">
        <v>0</v>
      </c>
      <c r="E8" s="43">
        <v>29263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29263</v>
      </c>
      <c r="O8" s="44">
        <f t="shared" si="2"/>
        <v>82.43098591549295</v>
      </c>
      <c r="P8" s="9"/>
    </row>
    <row r="9" spans="1:16" ht="15">
      <c r="A9" s="12"/>
      <c r="B9" s="23">
        <v>315</v>
      </c>
      <c r="C9" s="19" t="s">
        <v>13</v>
      </c>
      <c r="D9" s="43">
        <v>8301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8301</v>
      </c>
      <c r="O9" s="44">
        <f t="shared" si="2"/>
        <v>23.383098591549295</v>
      </c>
      <c r="P9" s="9"/>
    </row>
    <row r="10" spans="1:16" ht="15">
      <c r="A10" s="12"/>
      <c r="B10" s="23">
        <v>319</v>
      </c>
      <c r="C10" s="19" t="s">
        <v>39</v>
      </c>
      <c r="D10" s="43">
        <v>0</v>
      </c>
      <c r="E10" s="43">
        <v>5767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5767</v>
      </c>
      <c r="O10" s="44">
        <f t="shared" si="2"/>
        <v>16.24507042253521</v>
      </c>
      <c r="P10" s="9"/>
    </row>
    <row r="11" spans="1:16" ht="15.75">
      <c r="A11" s="27" t="s">
        <v>14</v>
      </c>
      <c r="B11" s="28"/>
      <c r="C11" s="29"/>
      <c r="D11" s="30">
        <f aca="true" t="shared" si="3" ref="D11:M11">SUM(D12:D13)</f>
        <v>3570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3570</v>
      </c>
      <c r="O11" s="42">
        <f t="shared" si="2"/>
        <v>10.056338028169014</v>
      </c>
      <c r="P11" s="10"/>
    </row>
    <row r="12" spans="1:16" ht="15">
      <c r="A12" s="12"/>
      <c r="B12" s="23">
        <v>322</v>
      </c>
      <c r="C12" s="19" t="s">
        <v>0</v>
      </c>
      <c r="D12" s="43">
        <v>2421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2421</v>
      </c>
      <c r="O12" s="44">
        <f t="shared" si="2"/>
        <v>6.819718309859155</v>
      </c>
      <c r="P12" s="9"/>
    </row>
    <row r="13" spans="1:16" ht="15">
      <c r="A13" s="12"/>
      <c r="B13" s="23">
        <v>329</v>
      </c>
      <c r="C13" s="19" t="s">
        <v>15</v>
      </c>
      <c r="D13" s="43">
        <v>1149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1149</v>
      </c>
      <c r="O13" s="44">
        <f t="shared" si="2"/>
        <v>3.2366197183098593</v>
      </c>
      <c r="P13" s="9"/>
    </row>
    <row r="14" spans="1:16" ht="15.75">
      <c r="A14" s="27" t="s">
        <v>16</v>
      </c>
      <c r="B14" s="28"/>
      <c r="C14" s="29"/>
      <c r="D14" s="30">
        <f aca="true" t="shared" si="4" ref="D14:M14">SUM(D15:D18)</f>
        <v>53096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53096</v>
      </c>
      <c r="O14" s="42">
        <f t="shared" si="2"/>
        <v>149.56619718309858</v>
      </c>
      <c r="P14" s="10"/>
    </row>
    <row r="15" spans="1:16" ht="15">
      <c r="A15" s="12"/>
      <c r="B15" s="23">
        <v>335.12</v>
      </c>
      <c r="C15" s="19" t="s">
        <v>17</v>
      </c>
      <c r="D15" s="43">
        <v>14099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14099</v>
      </c>
      <c r="O15" s="44">
        <f t="shared" si="2"/>
        <v>39.71549295774648</v>
      </c>
      <c r="P15" s="9"/>
    </row>
    <row r="16" spans="1:16" ht="15">
      <c r="A16" s="12"/>
      <c r="B16" s="23">
        <v>335.14</v>
      </c>
      <c r="C16" s="19" t="s">
        <v>18</v>
      </c>
      <c r="D16" s="43">
        <v>2768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2768</v>
      </c>
      <c r="O16" s="44">
        <f t="shared" si="2"/>
        <v>7.79718309859155</v>
      </c>
      <c r="P16" s="9"/>
    </row>
    <row r="17" spans="1:16" ht="15">
      <c r="A17" s="12"/>
      <c r="B17" s="23">
        <v>335.15</v>
      </c>
      <c r="C17" s="19" t="s">
        <v>19</v>
      </c>
      <c r="D17" s="43">
        <v>734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734</v>
      </c>
      <c r="O17" s="44">
        <f t="shared" si="2"/>
        <v>2.067605633802817</v>
      </c>
      <c r="P17" s="9"/>
    </row>
    <row r="18" spans="1:16" ht="15">
      <c r="A18" s="12"/>
      <c r="B18" s="23">
        <v>335.18</v>
      </c>
      <c r="C18" s="19" t="s">
        <v>20</v>
      </c>
      <c r="D18" s="43">
        <v>35495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35495</v>
      </c>
      <c r="O18" s="44">
        <f t="shared" si="2"/>
        <v>99.98591549295774</v>
      </c>
      <c r="P18" s="9"/>
    </row>
    <row r="19" spans="1:16" ht="15.75">
      <c r="A19" s="27" t="s">
        <v>25</v>
      </c>
      <c r="B19" s="28"/>
      <c r="C19" s="29"/>
      <c r="D19" s="30">
        <f aca="true" t="shared" si="5" ref="D19:M19">SUM(D20:D20)</f>
        <v>31179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31179</v>
      </c>
      <c r="O19" s="42">
        <f t="shared" si="2"/>
        <v>87.82816901408451</v>
      </c>
      <c r="P19" s="10"/>
    </row>
    <row r="20" spans="1:16" ht="15">
      <c r="A20" s="12"/>
      <c r="B20" s="23">
        <v>342.5</v>
      </c>
      <c r="C20" s="19" t="s">
        <v>26</v>
      </c>
      <c r="D20" s="43">
        <v>31179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31179</v>
      </c>
      <c r="O20" s="44">
        <f t="shared" si="2"/>
        <v>87.82816901408451</v>
      </c>
      <c r="P20" s="9"/>
    </row>
    <row r="21" spans="1:16" ht="15.75">
      <c r="A21" s="27" t="s">
        <v>3</v>
      </c>
      <c r="B21" s="28"/>
      <c r="C21" s="29"/>
      <c r="D21" s="30">
        <f aca="true" t="shared" si="6" ref="D21:M21">SUM(D22:D23)</f>
        <v>2397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2397</v>
      </c>
      <c r="O21" s="42">
        <f t="shared" si="2"/>
        <v>6.752112676056338</v>
      </c>
      <c r="P21" s="10"/>
    </row>
    <row r="22" spans="1:16" ht="15">
      <c r="A22" s="12"/>
      <c r="B22" s="23">
        <v>361.1</v>
      </c>
      <c r="C22" s="19" t="s">
        <v>29</v>
      </c>
      <c r="D22" s="43">
        <v>709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709</v>
      </c>
      <c r="O22" s="44">
        <f t="shared" si="2"/>
        <v>1.9971830985915493</v>
      </c>
      <c r="P22" s="9"/>
    </row>
    <row r="23" spans="1:16" ht="15.75" thickBot="1">
      <c r="A23" s="12"/>
      <c r="B23" s="23">
        <v>366</v>
      </c>
      <c r="C23" s="19" t="s">
        <v>30</v>
      </c>
      <c r="D23" s="43">
        <v>1688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1688</v>
      </c>
      <c r="O23" s="44">
        <f t="shared" si="2"/>
        <v>4.754929577464789</v>
      </c>
      <c r="P23" s="9"/>
    </row>
    <row r="24" spans="1:119" ht="16.5" thickBot="1">
      <c r="A24" s="13" t="s">
        <v>27</v>
      </c>
      <c r="B24" s="21"/>
      <c r="C24" s="20"/>
      <c r="D24" s="14">
        <f>SUM(D5,D11,D14,D19,D21)</f>
        <v>146578</v>
      </c>
      <c r="E24" s="14">
        <f aca="true" t="shared" si="7" ref="E24:M24">SUM(E5,E11,E14,E19,E21)</f>
        <v>41946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188524</v>
      </c>
      <c r="O24" s="36">
        <f t="shared" si="2"/>
        <v>531.0535211267605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40</v>
      </c>
      <c r="M26" s="45"/>
      <c r="N26" s="45"/>
      <c r="O26" s="40">
        <v>355</v>
      </c>
    </row>
    <row r="27" spans="1:15" ht="1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5" ht="15.75" thickBot="1">
      <c r="A28" s="49" t="s">
        <v>42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sheetProtection/>
  <mergeCells count="10">
    <mergeCell ref="A28:O28"/>
    <mergeCell ref="L26:N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32</v>
      </c>
      <c r="F4" s="32" t="s">
        <v>33</v>
      </c>
      <c r="G4" s="32" t="s">
        <v>34</v>
      </c>
      <c r="H4" s="32" t="s">
        <v>5</v>
      </c>
      <c r="I4" s="32" t="s">
        <v>6</v>
      </c>
      <c r="J4" s="33" t="s">
        <v>35</v>
      </c>
      <c r="K4" s="33" t="s">
        <v>7</v>
      </c>
      <c r="L4" s="33" t="s">
        <v>8</v>
      </c>
      <c r="M4" s="33" t="s">
        <v>9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SUM(D6:D10)</f>
        <v>68654</v>
      </c>
      <c r="E5" s="25">
        <f t="shared" si="0"/>
        <v>43179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4">SUM(D5:M5)</f>
        <v>111833</v>
      </c>
      <c r="O5" s="31">
        <f aca="true" t="shared" si="2" ref="O5:O24">(N5/O$26)</f>
        <v>272.0997566909976</v>
      </c>
      <c r="P5" s="6"/>
    </row>
    <row r="6" spans="1:16" ht="15">
      <c r="A6" s="12"/>
      <c r="B6" s="23">
        <v>311</v>
      </c>
      <c r="C6" s="19" t="s">
        <v>2</v>
      </c>
      <c r="D6" s="43">
        <v>55989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55989</v>
      </c>
      <c r="O6" s="44">
        <f t="shared" si="2"/>
        <v>136.22627737226279</v>
      </c>
      <c r="P6" s="9"/>
    </row>
    <row r="7" spans="1:16" ht="15">
      <c r="A7" s="12"/>
      <c r="B7" s="23">
        <v>312.1</v>
      </c>
      <c r="C7" s="19" t="s">
        <v>10</v>
      </c>
      <c r="D7" s="43">
        <v>0</v>
      </c>
      <c r="E7" s="43">
        <v>7003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7003</v>
      </c>
      <c r="O7" s="44">
        <f t="shared" si="2"/>
        <v>17.038929440389296</v>
      </c>
      <c r="P7" s="9"/>
    </row>
    <row r="8" spans="1:16" ht="15">
      <c r="A8" s="12"/>
      <c r="B8" s="23">
        <v>312.41</v>
      </c>
      <c r="C8" s="19" t="s">
        <v>11</v>
      </c>
      <c r="D8" s="43">
        <v>0</v>
      </c>
      <c r="E8" s="43">
        <v>5714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5714</v>
      </c>
      <c r="O8" s="44">
        <f t="shared" si="2"/>
        <v>13.902676399026763</v>
      </c>
      <c r="P8" s="9"/>
    </row>
    <row r="9" spans="1:16" ht="15">
      <c r="A9" s="12"/>
      <c r="B9" s="23">
        <v>312.6</v>
      </c>
      <c r="C9" s="19" t="s">
        <v>12</v>
      </c>
      <c r="D9" s="43">
        <v>0</v>
      </c>
      <c r="E9" s="43">
        <v>30462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30462</v>
      </c>
      <c r="O9" s="44">
        <f t="shared" si="2"/>
        <v>74.11678832116789</v>
      </c>
      <c r="P9" s="9"/>
    </row>
    <row r="10" spans="1:16" ht="15">
      <c r="A10" s="12"/>
      <c r="B10" s="23">
        <v>315</v>
      </c>
      <c r="C10" s="19" t="s">
        <v>13</v>
      </c>
      <c r="D10" s="43">
        <v>12665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12665</v>
      </c>
      <c r="O10" s="44">
        <f t="shared" si="2"/>
        <v>30.81508515815085</v>
      </c>
      <c r="P10" s="9"/>
    </row>
    <row r="11" spans="1:16" ht="15.75">
      <c r="A11" s="27" t="s">
        <v>14</v>
      </c>
      <c r="B11" s="28"/>
      <c r="C11" s="29"/>
      <c r="D11" s="30">
        <f aca="true" t="shared" si="3" ref="D11:M11">SUM(D12:D13)</f>
        <v>48133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48133</v>
      </c>
      <c r="O11" s="42">
        <f t="shared" si="2"/>
        <v>117.11192214111922</v>
      </c>
      <c r="P11" s="10"/>
    </row>
    <row r="12" spans="1:16" ht="15">
      <c r="A12" s="12"/>
      <c r="B12" s="23">
        <v>322</v>
      </c>
      <c r="C12" s="19" t="s">
        <v>0</v>
      </c>
      <c r="D12" s="43">
        <v>47926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47926</v>
      </c>
      <c r="O12" s="44">
        <f t="shared" si="2"/>
        <v>116.60827250608273</v>
      </c>
      <c r="P12" s="9"/>
    </row>
    <row r="13" spans="1:16" ht="15">
      <c r="A13" s="12"/>
      <c r="B13" s="23">
        <v>329</v>
      </c>
      <c r="C13" s="19" t="s">
        <v>15</v>
      </c>
      <c r="D13" s="43">
        <v>207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207</v>
      </c>
      <c r="O13" s="44">
        <f t="shared" si="2"/>
        <v>0.5036496350364964</v>
      </c>
      <c r="P13" s="9"/>
    </row>
    <row r="14" spans="1:16" ht="15.75">
      <c r="A14" s="27" t="s">
        <v>16</v>
      </c>
      <c r="B14" s="28"/>
      <c r="C14" s="29"/>
      <c r="D14" s="30">
        <f aca="true" t="shared" si="4" ref="D14:M14">SUM(D15:D18)</f>
        <v>51142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51142</v>
      </c>
      <c r="O14" s="42">
        <f t="shared" si="2"/>
        <v>124.4330900243309</v>
      </c>
      <c r="P14" s="10"/>
    </row>
    <row r="15" spans="1:16" ht="15">
      <c r="A15" s="12"/>
      <c r="B15" s="23">
        <v>335.12</v>
      </c>
      <c r="C15" s="19" t="s">
        <v>17</v>
      </c>
      <c r="D15" s="43">
        <v>14242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14242</v>
      </c>
      <c r="O15" s="44">
        <f t="shared" si="2"/>
        <v>34.65206812652068</v>
      </c>
      <c r="P15" s="9"/>
    </row>
    <row r="16" spans="1:16" ht="15">
      <c r="A16" s="12"/>
      <c r="B16" s="23">
        <v>335.14</v>
      </c>
      <c r="C16" s="19" t="s">
        <v>18</v>
      </c>
      <c r="D16" s="43">
        <v>4192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4192</v>
      </c>
      <c r="O16" s="44">
        <f t="shared" si="2"/>
        <v>10.199513381995134</v>
      </c>
      <c r="P16" s="9"/>
    </row>
    <row r="17" spans="1:16" ht="15">
      <c r="A17" s="12"/>
      <c r="B17" s="23">
        <v>335.15</v>
      </c>
      <c r="C17" s="19" t="s">
        <v>19</v>
      </c>
      <c r="D17" s="43">
        <v>1430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1430</v>
      </c>
      <c r="O17" s="44">
        <f t="shared" si="2"/>
        <v>3.4793187347931873</v>
      </c>
      <c r="P17" s="9"/>
    </row>
    <row r="18" spans="1:16" ht="15">
      <c r="A18" s="12"/>
      <c r="B18" s="23">
        <v>335.18</v>
      </c>
      <c r="C18" s="19" t="s">
        <v>20</v>
      </c>
      <c r="D18" s="43">
        <v>31278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31278</v>
      </c>
      <c r="O18" s="44">
        <f t="shared" si="2"/>
        <v>76.10218978102189</v>
      </c>
      <c r="P18" s="9"/>
    </row>
    <row r="19" spans="1:16" ht="15.75">
      <c r="A19" s="27" t="s">
        <v>25</v>
      </c>
      <c r="B19" s="28"/>
      <c r="C19" s="29"/>
      <c r="D19" s="30">
        <f aca="true" t="shared" si="5" ref="D19:M19">SUM(D20:D20)</f>
        <v>13340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13340</v>
      </c>
      <c r="O19" s="42">
        <f t="shared" si="2"/>
        <v>32.45742092457421</v>
      </c>
      <c r="P19" s="10"/>
    </row>
    <row r="20" spans="1:16" ht="15">
      <c r="A20" s="12"/>
      <c r="B20" s="23">
        <v>342.5</v>
      </c>
      <c r="C20" s="19" t="s">
        <v>26</v>
      </c>
      <c r="D20" s="43">
        <v>13340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13340</v>
      </c>
      <c r="O20" s="44">
        <f t="shared" si="2"/>
        <v>32.45742092457421</v>
      </c>
      <c r="P20" s="9"/>
    </row>
    <row r="21" spans="1:16" ht="15.75">
      <c r="A21" s="27" t="s">
        <v>3</v>
      </c>
      <c r="B21" s="28"/>
      <c r="C21" s="29"/>
      <c r="D21" s="30">
        <f aca="true" t="shared" si="6" ref="D21:M21">SUM(D22:D23)</f>
        <v>5182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5182</v>
      </c>
      <c r="O21" s="42">
        <f t="shared" si="2"/>
        <v>12.608272506082725</v>
      </c>
      <c r="P21" s="10"/>
    </row>
    <row r="22" spans="1:16" ht="15">
      <c r="A22" s="12"/>
      <c r="B22" s="23">
        <v>361.1</v>
      </c>
      <c r="C22" s="19" t="s">
        <v>29</v>
      </c>
      <c r="D22" s="43">
        <v>2682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2682</v>
      </c>
      <c r="O22" s="44">
        <f t="shared" si="2"/>
        <v>6.525547445255475</v>
      </c>
      <c r="P22" s="9"/>
    </row>
    <row r="23" spans="1:16" ht="15.75" thickBot="1">
      <c r="A23" s="12"/>
      <c r="B23" s="23">
        <v>366</v>
      </c>
      <c r="C23" s="19" t="s">
        <v>30</v>
      </c>
      <c r="D23" s="43">
        <v>2500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2500</v>
      </c>
      <c r="O23" s="44">
        <f t="shared" si="2"/>
        <v>6.082725060827251</v>
      </c>
      <c r="P23" s="9"/>
    </row>
    <row r="24" spans="1:119" ht="16.5" thickBot="1">
      <c r="A24" s="13" t="s">
        <v>27</v>
      </c>
      <c r="B24" s="21"/>
      <c r="C24" s="20"/>
      <c r="D24" s="14">
        <f>SUM(D5,D11,D14,D19,D21)</f>
        <v>186451</v>
      </c>
      <c r="E24" s="14">
        <f aca="true" t="shared" si="7" ref="E24:M24">SUM(E5,E11,E14,E19,E21)</f>
        <v>43179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229630</v>
      </c>
      <c r="O24" s="36">
        <f t="shared" si="2"/>
        <v>558.7104622871046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37</v>
      </c>
      <c r="M26" s="45"/>
      <c r="N26" s="45"/>
      <c r="O26" s="40">
        <v>411</v>
      </c>
    </row>
    <row r="27" spans="1:15" ht="1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5" ht="15.75" thickBot="1">
      <c r="A28" s="49" t="s">
        <v>42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sheetProtection/>
  <mergeCells count="10">
    <mergeCell ref="A28:O28"/>
    <mergeCell ref="A27:O27"/>
    <mergeCell ref="L26:N2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32</v>
      </c>
      <c r="F4" s="32" t="s">
        <v>33</v>
      </c>
      <c r="G4" s="32" t="s">
        <v>34</v>
      </c>
      <c r="H4" s="32" t="s">
        <v>5</v>
      </c>
      <c r="I4" s="32" t="s">
        <v>6</v>
      </c>
      <c r="J4" s="33" t="s">
        <v>35</v>
      </c>
      <c r="K4" s="33" t="s">
        <v>7</v>
      </c>
      <c r="L4" s="33" t="s">
        <v>8</v>
      </c>
      <c r="M4" s="33" t="s">
        <v>9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SUM(D6:D10)</f>
        <v>64291</v>
      </c>
      <c r="E5" s="25">
        <f t="shared" si="0"/>
        <v>47669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4">SUM(D5:M5)</f>
        <v>111960</v>
      </c>
      <c r="O5" s="31">
        <f aca="true" t="shared" si="2" ref="O5:O24">(N5/O$26)</f>
        <v>272.40875912408757</v>
      </c>
      <c r="P5" s="6"/>
    </row>
    <row r="6" spans="1:16" ht="15">
      <c r="A6" s="12"/>
      <c r="B6" s="23">
        <v>311</v>
      </c>
      <c r="C6" s="19" t="s">
        <v>2</v>
      </c>
      <c r="D6" s="43">
        <v>55329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55329</v>
      </c>
      <c r="O6" s="44">
        <f t="shared" si="2"/>
        <v>134.62043795620437</v>
      </c>
      <c r="P6" s="9"/>
    </row>
    <row r="7" spans="1:16" ht="15">
      <c r="A7" s="12"/>
      <c r="B7" s="23">
        <v>312.1</v>
      </c>
      <c r="C7" s="19" t="s">
        <v>10</v>
      </c>
      <c r="D7" s="43">
        <v>0</v>
      </c>
      <c r="E7" s="43">
        <v>7065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7065</v>
      </c>
      <c r="O7" s="44">
        <f t="shared" si="2"/>
        <v>17.18978102189781</v>
      </c>
      <c r="P7" s="9"/>
    </row>
    <row r="8" spans="1:16" ht="15">
      <c r="A8" s="12"/>
      <c r="B8" s="23">
        <v>312.2</v>
      </c>
      <c r="C8" s="19" t="s">
        <v>49</v>
      </c>
      <c r="D8" s="43">
        <v>0</v>
      </c>
      <c r="E8" s="43">
        <v>5595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5595</v>
      </c>
      <c r="O8" s="44">
        <f t="shared" si="2"/>
        <v>13.613138686131387</v>
      </c>
      <c r="P8" s="9"/>
    </row>
    <row r="9" spans="1:16" ht="15">
      <c r="A9" s="12"/>
      <c r="B9" s="23">
        <v>312.6</v>
      </c>
      <c r="C9" s="19" t="s">
        <v>12</v>
      </c>
      <c r="D9" s="43">
        <v>0</v>
      </c>
      <c r="E9" s="43">
        <v>35009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35009</v>
      </c>
      <c r="O9" s="44">
        <f t="shared" si="2"/>
        <v>85.18004866180048</v>
      </c>
      <c r="P9" s="9"/>
    </row>
    <row r="10" spans="1:16" ht="15">
      <c r="A10" s="12"/>
      <c r="B10" s="23">
        <v>315</v>
      </c>
      <c r="C10" s="19" t="s">
        <v>13</v>
      </c>
      <c r="D10" s="43">
        <v>8962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8962</v>
      </c>
      <c r="O10" s="44">
        <f t="shared" si="2"/>
        <v>21.805352798053526</v>
      </c>
      <c r="P10" s="9"/>
    </row>
    <row r="11" spans="1:16" ht="15.75">
      <c r="A11" s="27" t="s">
        <v>50</v>
      </c>
      <c r="B11" s="28"/>
      <c r="C11" s="29"/>
      <c r="D11" s="30">
        <f aca="true" t="shared" si="3" ref="D11:M11">SUM(D12:D13)</f>
        <v>1656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1656</v>
      </c>
      <c r="O11" s="42">
        <f t="shared" si="2"/>
        <v>4.029197080291971</v>
      </c>
      <c r="P11" s="10"/>
    </row>
    <row r="12" spans="1:16" ht="15">
      <c r="A12" s="12"/>
      <c r="B12" s="23">
        <v>322</v>
      </c>
      <c r="C12" s="19" t="s">
        <v>0</v>
      </c>
      <c r="D12" s="43">
        <v>1418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1418</v>
      </c>
      <c r="O12" s="44">
        <f t="shared" si="2"/>
        <v>3.4501216545012166</v>
      </c>
      <c r="P12" s="9"/>
    </row>
    <row r="13" spans="1:16" ht="15">
      <c r="A13" s="12"/>
      <c r="B13" s="23">
        <v>329</v>
      </c>
      <c r="C13" s="19" t="s">
        <v>51</v>
      </c>
      <c r="D13" s="43">
        <v>238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238</v>
      </c>
      <c r="O13" s="44">
        <f t="shared" si="2"/>
        <v>0.5790754257907542</v>
      </c>
      <c r="P13" s="9"/>
    </row>
    <row r="14" spans="1:16" ht="15.75">
      <c r="A14" s="27" t="s">
        <v>16</v>
      </c>
      <c r="B14" s="28"/>
      <c r="C14" s="29"/>
      <c r="D14" s="30">
        <f aca="true" t="shared" si="4" ref="D14:M14">SUM(D15:D18)</f>
        <v>62622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62622</v>
      </c>
      <c r="O14" s="42">
        <f t="shared" si="2"/>
        <v>152.36496350364965</v>
      </c>
      <c r="P14" s="10"/>
    </row>
    <row r="15" spans="1:16" ht="15">
      <c r="A15" s="12"/>
      <c r="B15" s="23">
        <v>335.12</v>
      </c>
      <c r="C15" s="19" t="s">
        <v>17</v>
      </c>
      <c r="D15" s="43">
        <v>15002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15002</v>
      </c>
      <c r="O15" s="44">
        <f t="shared" si="2"/>
        <v>36.50121654501216</v>
      </c>
      <c r="P15" s="9"/>
    </row>
    <row r="16" spans="1:16" ht="15">
      <c r="A16" s="12"/>
      <c r="B16" s="23">
        <v>335.14</v>
      </c>
      <c r="C16" s="19" t="s">
        <v>18</v>
      </c>
      <c r="D16" s="43">
        <v>4863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4863</v>
      </c>
      <c r="O16" s="44">
        <f t="shared" si="2"/>
        <v>11.832116788321168</v>
      </c>
      <c r="P16" s="9"/>
    </row>
    <row r="17" spans="1:16" ht="15">
      <c r="A17" s="12"/>
      <c r="B17" s="23">
        <v>335.15</v>
      </c>
      <c r="C17" s="19" t="s">
        <v>19</v>
      </c>
      <c r="D17" s="43">
        <v>3409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3409</v>
      </c>
      <c r="O17" s="44">
        <f t="shared" si="2"/>
        <v>8.29440389294404</v>
      </c>
      <c r="P17" s="9"/>
    </row>
    <row r="18" spans="1:16" ht="15">
      <c r="A18" s="12"/>
      <c r="B18" s="23">
        <v>335.18</v>
      </c>
      <c r="C18" s="19" t="s">
        <v>20</v>
      </c>
      <c r="D18" s="43">
        <v>39348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39348</v>
      </c>
      <c r="O18" s="44">
        <f t="shared" si="2"/>
        <v>95.73722627737226</v>
      </c>
      <c r="P18" s="9"/>
    </row>
    <row r="19" spans="1:16" ht="15.75">
      <c r="A19" s="27" t="s">
        <v>25</v>
      </c>
      <c r="B19" s="28"/>
      <c r="C19" s="29"/>
      <c r="D19" s="30">
        <f aca="true" t="shared" si="5" ref="D19:M19">SUM(D20:D20)</f>
        <v>546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546</v>
      </c>
      <c r="O19" s="42">
        <f t="shared" si="2"/>
        <v>1.3284671532846715</v>
      </c>
      <c r="P19" s="10"/>
    </row>
    <row r="20" spans="1:16" ht="15">
      <c r="A20" s="12"/>
      <c r="B20" s="23">
        <v>342.5</v>
      </c>
      <c r="C20" s="19" t="s">
        <v>26</v>
      </c>
      <c r="D20" s="43">
        <v>546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546</v>
      </c>
      <c r="O20" s="44">
        <f t="shared" si="2"/>
        <v>1.3284671532846715</v>
      </c>
      <c r="P20" s="9"/>
    </row>
    <row r="21" spans="1:16" ht="15.75">
      <c r="A21" s="27" t="s">
        <v>3</v>
      </c>
      <c r="B21" s="28"/>
      <c r="C21" s="29"/>
      <c r="D21" s="30">
        <f aca="true" t="shared" si="6" ref="D21:M21">SUM(D22:D23)</f>
        <v>25422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25422</v>
      </c>
      <c r="O21" s="42">
        <f t="shared" si="2"/>
        <v>61.85401459854015</v>
      </c>
      <c r="P21" s="10"/>
    </row>
    <row r="22" spans="1:16" ht="15">
      <c r="A22" s="12"/>
      <c r="B22" s="23">
        <v>361.1</v>
      </c>
      <c r="C22" s="19" t="s">
        <v>29</v>
      </c>
      <c r="D22" s="43">
        <v>6391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6391</v>
      </c>
      <c r="O22" s="44">
        <f t="shared" si="2"/>
        <v>15.549878345498783</v>
      </c>
      <c r="P22" s="9"/>
    </row>
    <row r="23" spans="1:16" ht="15.75" thickBot="1">
      <c r="A23" s="12"/>
      <c r="B23" s="23">
        <v>366</v>
      </c>
      <c r="C23" s="19" t="s">
        <v>30</v>
      </c>
      <c r="D23" s="43">
        <v>19031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19031</v>
      </c>
      <c r="O23" s="44">
        <f t="shared" si="2"/>
        <v>46.304136253041364</v>
      </c>
      <c r="P23" s="9"/>
    </row>
    <row r="24" spans="1:119" ht="16.5" thickBot="1">
      <c r="A24" s="13" t="s">
        <v>27</v>
      </c>
      <c r="B24" s="21"/>
      <c r="C24" s="20"/>
      <c r="D24" s="14">
        <f>SUM(D5,D11,D14,D19,D21)</f>
        <v>154537</v>
      </c>
      <c r="E24" s="14">
        <f aca="true" t="shared" si="7" ref="E24:M24">SUM(E5,E11,E14,E19,E21)</f>
        <v>47669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202206</v>
      </c>
      <c r="O24" s="36">
        <f t="shared" si="2"/>
        <v>491.985401459854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52</v>
      </c>
      <c r="M26" s="45"/>
      <c r="N26" s="45"/>
      <c r="O26" s="40">
        <v>411</v>
      </c>
    </row>
    <row r="27" spans="1:15" ht="1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5" ht="15.75" customHeight="1" thickBot="1">
      <c r="A28" s="49" t="s">
        <v>42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32</v>
      </c>
      <c r="F4" s="32" t="s">
        <v>33</v>
      </c>
      <c r="G4" s="32" t="s">
        <v>34</v>
      </c>
      <c r="H4" s="32" t="s">
        <v>5</v>
      </c>
      <c r="I4" s="32" t="s">
        <v>6</v>
      </c>
      <c r="J4" s="33" t="s">
        <v>35</v>
      </c>
      <c r="K4" s="33" t="s">
        <v>7</v>
      </c>
      <c r="L4" s="33" t="s">
        <v>8</v>
      </c>
      <c r="M4" s="33" t="s">
        <v>9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SUM(D6:D10)</f>
        <v>184767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6">SUM(D5:M5)</f>
        <v>184767</v>
      </c>
      <c r="O5" s="31">
        <f aca="true" t="shared" si="2" ref="O5:O26">(N5/O$28)</f>
        <v>431.6985981308411</v>
      </c>
      <c r="P5" s="6"/>
    </row>
    <row r="6" spans="1:16" ht="15">
      <c r="A6" s="12"/>
      <c r="B6" s="23">
        <v>311</v>
      </c>
      <c r="C6" s="19" t="s">
        <v>2</v>
      </c>
      <c r="D6" s="43">
        <v>169353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169353</v>
      </c>
      <c r="O6" s="44">
        <f t="shared" si="2"/>
        <v>395.68457943925233</v>
      </c>
      <c r="P6" s="9"/>
    </row>
    <row r="7" spans="1:16" ht="15">
      <c r="A7" s="12"/>
      <c r="B7" s="23">
        <v>312.41</v>
      </c>
      <c r="C7" s="19" t="s">
        <v>11</v>
      </c>
      <c r="D7" s="43">
        <v>3451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3451</v>
      </c>
      <c r="O7" s="44">
        <f t="shared" si="2"/>
        <v>8.063084112149532</v>
      </c>
      <c r="P7" s="9"/>
    </row>
    <row r="8" spans="1:16" ht="15">
      <c r="A8" s="12"/>
      <c r="B8" s="23">
        <v>312.42</v>
      </c>
      <c r="C8" s="19" t="s">
        <v>76</v>
      </c>
      <c r="D8" s="43">
        <v>2534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2534</v>
      </c>
      <c r="O8" s="44">
        <f t="shared" si="2"/>
        <v>5.920560747663552</v>
      </c>
      <c r="P8" s="9"/>
    </row>
    <row r="9" spans="1:16" ht="15">
      <c r="A9" s="12"/>
      <c r="B9" s="23">
        <v>315</v>
      </c>
      <c r="C9" s="19" t="s">
        <v>54</v>
      </c>
      <c r="D9" s="43">
        <v>5275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5275</v>
      </c>
      <c r="O9" s="44">
        <f t="shared" si="2"/>
        <v>12.324766355140186</v>
      </c>
      <c r="P9" s="9"/>
    </row>
    <row r="10" spans="1:16" ht="15">
      <c r="A10" s="12"/>
      <c r="B10" s="23">
        <v>319</v>
      </c>
      <c r="C10" s="19" t="s">
        <v>39</v>
      </c>
      <c r="D10" s="43">
        <v>4154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4154</v>
      </c>
      <c r="O10" s="44">
        <f t="shared" si="2"/>
        <v>9.705607476635514</v>
      </c>
      <c r="P10" s="9"/>
    </row>
    <row r="11" spans="1:16" ht="15.75">
      <c r="A11" s="27" t="s">
        <v>14</v>
      </c>
      <c r="B11" s="28"/>
      <c r="C11" s="29"/>
      <c r="D11" s="30">
        <f aca="true" t="shared" si="3" ref="D11:M11">SUM(D12:D13)</f>
        <v>129970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129970</v>
      </c>
      <c r="O11" s="42">
        <f t="shared" si="2"/>
        <v>303.6682242990654</v>
      </c>
      <c r="P11" s="10"/>
    </row>
    <row r="12" spans="1:16" ht="15">
      <c r="A12" s="12"/>
      <c r="B12" s="23">
        <v>322</v>
      </c>
      <c r="C12" s="19" t="s">
        <v>0</v>
      </c>
      <c r="D12" s="43">
        <v>108522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108522</v>
      </c>
      <c r="O12" s="44">
        <f t="shared" si="2"/>
        <v>253.55607476635515</v>
      </c>
      <c r="P12" s="9"/>
    </row>
    <row r="13" spans="1:16" ht="15">
      <c r="A13" s="12"/>
      <c r="B13" s="23">
        <v>329</v>
      </c>
      <c r="C13" s="19" t="s">
        <v>15</v>
      </c>
      <c r="D13" s="43">
        <v>21448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21448</v>
      </c>
      <c r="O13" s="44">
        <f t="shared" si="2"/>
        <v>50.11214953271028</v>
      </c>
      <c r="P13" s="9"/>
    </row>
    <row r="14" spans="1:16" ht="15.75">
      <c r="A14" s="27" t="s">
        <v>16</v>
      </c>
      <c r="B14" s="28"/>
      <c r="C14" s="29"/>
      <c r="D14" s="30">
        <f aca="true" t="shared" si="4" ref="D14:M14">SUM(D15:D19)</f>
        <v>48614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48614</v>
      </c>
      <c r="O14" s="42">
        <f t="shared" si="2"/>
        <v>113.58411214953271</v>
      </c>
      <c r="P14" s="10"/>
    </row>
    <row r="15" spans="1:16" ht="15">
      <c r="A15" s="12"/>
      <c r="B15" s="23">
        <v>331.1</v>
      </c>
      <c r="C15" s="19" t="s">
        <v>77</v>
      </c>
      <c r="D15" s="43">
        <v>10965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10965</v>
      </c>
      <c r="O15" s="44">
        <f t="shared" si="2"/>
        <v>25.619158878504674</v>
      </c>
      <c r="P15" s="9"/>
    </row>
    <row r="16" spans="1:16" ht="15">
      <c r="A16" s="12"/>
      <c r="B16" s="23">
        <v>335.12</v>
      </c>
      <c r="C16" s="19" t="s">
        <v>55</v>
      </c>
      <c r="D16" s="43">
        <v>14196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14196</v>
      </c>
      <c r="O16" s="44">
        <f t="shared" si="2"/>
        <v>33.16822429906542</v>
      </c>
      <c r="P16" s="9"/>
    </row>
    <row r="17" spans="1:16" ht="15">
      <c r="A17" s="12"/>
      <c r="B17" s="23">
        <v>335.14</v>
      </c>
      <c r="C17" s="19" t="s">
        <v>56</v>
      </c>
      <c r="D17" s="43">
        <v>2151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2151</v>
      </c>
      <c r="O17" s="44">
        <f t="shared" si="2"/>
        <v>5.025700934579439</v>
      </c>
      <c r="P17" s="9"/>
    </row>
    <row r="18" spans="1:16" ht="15">
      <c r="A18" s="12"/>
      <c r="B18" s="23">
        <v>335.15</v>
      </c>
      <c r="C18" s="19" t="s">
        <v>57</v>
      </c>
      <c r="D18" s="43">
        <v>2154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2154</v>
      </c>
      <c r="O18" s="44">
        <f t="shared" si="2"/>
        <v>5.0327102803738315</v>
      </c>
      <c r="P18" s="9"/>
    </row>
    <row r="19" spans="1:16" ht="15">
      <c r="A19" s="12"/>
      <c r="B19" s="23">
        <v>335.18</v>
      </c>
      <c r="C19" s="19" t="s">
        <v>58</v>
      </c>
      <c r="D19" s="43">
        <v>19148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19148</v>
      </c>
      <c r="O19" s="44">
        <f t="shared" si="2"/>
        <v>44.73831775700935</v>
      </c>
      <c r="P19" s="9"/>
    </row>
    <row r="20" spans="1:16" ht="15.75">
      <c r="A20" s="27" t="s">
        <v>25</v>
      </c>
      <c r="B20" s="28"/>
      <c r="C20" s="29"/>
      <c r="D20" s="30">
        <f aca="true" t="shared" si="5" ref="D20:M20">SUM(D21:D21)</f>
        <v>400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0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400</v>
      </c>
      <c r="O20" s="42">
        <f t="shared" si="2"/>
        <v>0.9345794392523364</v>
      </c>
      <c r="P20" s="10"/>
    </row>
    <row r="21" spans="1:16" ht="15">
      <c r="A21" s="12"/>
      <c r="B21" s="23">
        <v>342.5</v>
      </c>
      <c r="C21" s="19" t="s">
        <v>26</v>
      </c>
      <c r="D21" s="43">
        <v>400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400</v>
      </c>
      <c r="O21" s="44">
        <f t="shared" si="2"/>
        <v>0.9345794392523364</v>
      </c>
      <c r="P21" s="9"/>
    </row>
    <row r="22" spans="1:16" ht="15.75">
      <c r="A22" s="27" t="s">
        <v>3</v>
      </c>
      <c r="B22" s="28"/>
      <c r="C22" s="29"/>
      <c r="D22" s="30">
        <f aca="true" t="shared" si="6" ref="D22:M22">SUM(D23:D23)</f>
        <v>856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856</v>
      </c>
      <c r="O22" s="42">
        <f t="shared" si="2"/>
        <v>2</v>
      </c>
      <c r="P22" s="10"/>
    </row>
    <row r="23" spans="1:16" ht="15">
      <c r="A23" s="12"/>
      <c r="B23" s="23">
        <v>361.1</v>
      </c>
      <c r="C23" s="19" t="s">
        <v>29</v>
      </c>
      <c r="D23" s="43">
        <v>856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856</v>
      </c>
      <c r="O23" s="44">
        <f t="shared" si="2"/>
        <v>2</v>
      </c>
      <c r="P23" s="9"/>
    </row>
    <row r="24" spans="1:16" ht="15.75">
      <c r="A24" s="27" t="s">
        <v>78</v>
      </c>
      <c r="B24" s="28"/>
      <c r="C24" s="29"/>
      <c r="D24" s="30">
        <f aca="true" t="shared" si="7" ref="D24:M24">SUM(D25:D25)</f>
        <v>80208</v>
      </c>
      <c r="E24" s="30">
        <f t="shared" si="7"/>
        <v>0</v>
      </c>
      <c r="F24" s="30">
        <f t="shared" si="7"/>
        <v>0</v>
      </c>
      <c r="G24" s="30">
        <f t="shared" si="7"/>
        <v>0</v>
      </c>
      <c r="H24" s="30">
        <f t="shared" si="7"/>
        <v>0</v>
      </c>
      <c r="I24" s="30">
        <f t="shared" si="7"/>
        <v>0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30">
        <f t="shared" si="1"/>
        <v>80208</v>
      </c>
      <c r="O24" s="42">
        <f t="shared" si="2"/>
        <v>187.4018691588785</v>
      </c>
      <c r="P24" s="9"/>
    </row>
    <row r="25" spans="1:16" ht="15.75" thickBot="1">
      <c r="A25" s="12"/>
      <c r="B25" s="23">
        <v>381</v>
      </c>
      <c r="C25" s="19" t="s">
        <v>79</v>
      </c>
      <c r="D25" s="43">
        <v>80208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80208</v>
      </c>
      <c r="O25" s="44">
        <f t="shared" si="2"/>
        <v>187.4018691588785</v>
      </c>
      <c r="P25" s="9"/>
    </row>
    <row r="26" spans="1:119" ht="16.5" thickBot="1">
      <c r="A26" s="13" t="s">
        <v>27</v>
      </c>
      <c r="B26" s="21"/>
      <c r="C26" s="20"/>
      <c r="D26" s="14">
        <f>SUM(D5,D11,D14,D20,D22,D24)</f>
        <v>444815</v>
      </c>
      <c r="E26" s="14">
        <f aca="true" t="shared" si="8" ref="E26:M26">SUM(E5,E11,E14,E20,E22,E24)</f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444815</v>
      </c>
      <c r="O26" s="36">
        <f t="shared" si="2"/>
        <v>1039.28738317757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45" t="s">
        <v>80</v>
      </c>
      <c r="M28" s="45"/>
      <c r="N28" s="45"/>
      <c r="O28" s="40">
        <v>428</v>
      </c>
    </row>
    <row r="29" spans="1:15" ht="1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1:15" ht="15.75" customHeight="1" thickBot="1">
      <c r="A30" s="49" t="s">
        <v>42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32</v>
      </c>
      <c r="F4" s="32" t="s">
        <v>33</v>
      </c>
      <c r="G4" s="32" t="s">
        <v>34</v>
      </c>
      <c r="H4" s="32" t="s">
        <v>5</v>
      </c>
      <c r="I4" s="32" t="s">
        <v>6</v>
      </c>
      <c r="J4" s="33" t="s">
        <v>35</v>
      </c>
      <c r="K4" s="33" t="s">
        <v>7</v>
      </c>
      <c r="L4" s="33" t="s">
        <v>8</v>
      </c>
      <c r="M4" s="33" t="s">
        <v>9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190321</v>
      </c>
      <c r="E5" s="25">
        <f t="shared" si="0"/>
        <v>10158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4">SUM(D5:M5)</f>
        <v>200479</v>
      </c>
      <c r="O5" s="31">
        <f aca="true" t="shared" si="2" ref="O5:O24">(N5/O$26)</f>
        <v>661.6468646864687</v>
      </c>
      <c r="P5" s="6"/>
    </row>
    <row r="6" spans="1:16" ht="15">
      <c r="A6" s="12"/>
      <c r="B6" s="23">
        <v>311</v>
      </c>
      <c r="C6" s="19" t="s">
        <v>2</v>
      </c>
      <c r="D6" s="43">
        <v>183987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183987</v>
      </c>
      <c r="O6" s="44">
        <f t="shared" si="2"/>
        <v>607.2178217821782</v>
      </c>
      <c r="P6" s="9"/>
    </row>
    <row r="7" spans="1:16" ht="15">
      <c r="A7" s="12"/>
      <c r="B7" s="23">
        <v>312.1</v>
      </c>
      <c r="C7" s="19" t="s">
        <v>10</v>
      </c>
      <c r="D7" s="43">
        <v>0</v>
      </c>
      <c r="E7" s="43">
        <v>5986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5986</v>
      </c>
      <c r="O7" s="44">
        <f t="shared" si="2"/>
        <v>19.755775577557756</v>
      </c>
      <c r="P7" s="9"/>
    </row>
    <row r="8" spans="1:16" ht="15">
      <c r="A8" s="12"/>
      <c r="B8" s="23">
        <v>315</v>
      </c>
      <c r="C8" s="19" t="s">
        <v>54</v>
      </c>
      <c r="D8" s="43">
        <v>6334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6334</v>
      </c>
      <c r="O8" s="44">
        <f t="shared" si="2"/>
        <v>20.904290429042906</v>
      </c>
      <c r="P8" s="9"/>
    </row>
    <row r="9" spans="1:16" ht="15">
      <c r="A9" s="12"/>
      <c r="B9" s="23">
        <v>319</v>
      </c>
      <c r="C9" s="19" t="s">
        <v>39</v>
      </c>
      <c r="D9" s="43">
        <v>0</v>
      </c>
      <c r="E9" s="43">
        <v>4172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4172</v>
      </c>
      <c r="O9" s="44">
        <f t="shared" si="2"/>
        <v>13.768976897689768</v>
      </c>
      <c r="P9" s="9"/>
    </row>
    <row r="10" spans="1:16" ht="15.75">
      <c r="A10" s="27" t="s">
        <v>14</v>
      </c>
      <c r="B10" s="28"/>
      <c r="C10" s="29"/>
      <c r="D10" s="30">
        <f aca="true" t="shared" si="3" ref="D10:M10">SUM(D11:D12)</f>
        <v>187946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187946</v>
      </c>
      <c r="O10" s="42">
        <f t="shared" si="2"/>
        <v>620.2838283828382</v>
      </c>
      <c r="P10" s="10"/>
    </row>
    <row r="11" spans="1:16" ht="15">
      <c r="A11" s="12"/>
      <c r="B11" s="23">
        <v>322</v>
      </c>
      <c r="C11" s="19" t="s">
        <v>0</v>
      </c>
      <c r="D11" s="43">
        <v>108931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108931</v>
      </c>
      <c r="O11" s="44">
        <f t="shared" si="2"/>
        <v>359.5082508250825</v>
      </c>
      <c r="P11" s="9"/>
    </row>
    <row r="12" spans="1:16" ht="15">
      <c r="A12" s="12"/>
      <c r="B12" s="23">
        <v>329</v>
      </c>
      <c r="C12" s="19" t="s">
        <v>15</v>
      </c>
      <c r="D12" s="43">
        <v>79015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79015</v>
      </c>
      <c r="O12" s="44">
        <f t="shared" si="2"/>
        <v>260.77557755775575</v>
      </c>
      <c r="P12" s="9"/>
    </row>
    <row r="13" spans="1:16" ht="15.75">
      <c r="A13" s="27" t="s">
        <v>16</v>
      </c>
      <c r="B13" s="28"/>
      <c r="C13" s="29"/>
      <c r="D13" s="30">
        <f aca="true" t="shared" si="4" ref="D13:M13">SUM(D14:D18)</f>
        <v>107618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107618</v>
      </c>
      <c r="O13" s="42">
        <f t="shared" si="2"/>
        <v>355.17491749174917</v>
      </c>
      <c r="P13" s="10"/>
    </row>
    <row r="14" spans="1:16" ht="15">
      <c r="A14" s="12"/>
      <c r="B14" s="23">
        <v>334.39</v>
      </c>
      <c r="C14" s="19" t="s">
        <v>68</v>
      </c>
      <c r="D14" s="43">
        <v>74960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74960</v>
      </c>
      <c r="O14" s="44">
        <f t="shared" si="2"/>
        <v>247.3927392739274</v>
      </c>
      <c r="P14" s="9"/>
    </row>
    <row r="15" spans="1:16" ht="15">
      <c r="A15" s="12"/>
      <c r="B15" s="23">
        <v>335.12</v>
      </c>
      <c r="C15" s="19" t="s">
        <v>55</v>
      </c>
      <c r="D15" s="43">
        <v>13995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13995</v>
      </c>
      <c r="O15" s="44">
        <f t="shared" si="2"/>
        <v>46.18811881188119</v>
      </c>
      <c r="P15" s="9"/>
    </row>
    <row r="16" spans="1:16" ht="15">
      <c r="A16" s="12"/>
      <c r="B16" s="23">
        <v>335.14</v>
      </c>
      <c r="C16" s="19" t="s">
        <v>56</v>
      </c>
      <c r="D16" s="43">
        <v>1908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1908</v>
      </c>
      <c r="O16" s="44">
        <f t="shared" si="2"/>
        <v>6.297029702970297</v>
      </c>
      <c r="P16" s="9"/>
    </row>
    <row r="17" spans="1:16" ht="15">
      <c r="A17" s="12"/>
      <c r="B17" s="23">
        <v>335.15</v>
      </c>
      <c r="C17" s="19" t="s">
        <v>57</v>
      </c>
      <c r="D17" s="43">
        <v>1468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1468</v>
      </c>
      <c r="O17" s="44">
        <f t="shared" si="2"/>
        <v>4.8448844884488445</v>
      </c>
      <c r="P17" s="9"/>
    </row>
    <row r="18" spans="1:16" ht="15">
      <c r="A18" s="12"/>
      <c r="B18" s="23">
        <v>335.18</v>
      </c>
      <c r="C18" s="19" t="s">
        <v>58</v>
      </c>
      <c r="D18" s="43">
        <v>15287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15287</v>
      </c>
      <c r="O18" s="44">
        <f t="shared" si="2"/>
        <v>50.45214521452145</v>
      </c>
      <c r="P18" s="9"/>
    </row>
    <row r="19" spans="1:16" ht="15.75">
      <c r="A19" s="27" t="s">
        <v>25</v>
      </c>
      <c r="B19" s="28"/>
      <c r="C19" s="29"/>
      <c r="D19" s="30">
        <f aca="true" t="shared" si="5" ref="D19:M19">SUM(D20:D20)</f>
        <v>1070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1070</v>
      </c>
      <c r="O19" s="42">
        <f t="shared" si="2"/>
        <v>3.5313531353135312</v>
      </c>
      <c r="P19" s="10"/>
    </row>
    <row r="20" spans="1:16" ht="15">
      <c r="A20" s="12"/>
      <c r="B20" s="23">
        <v>342.5</v>
      </c>
      <c r="C20" s="19" t="s">
        <v>26</v>
      </c>
      <c r="D20" s="43">
        <v>1070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1070</v>
      </c>
      <c r="O20" s="44">
        <f t="shared" si="2"/>
        <v>3.5313531353135312</v>
      </c>
      <c r="P20" s="9"/>
    </row>
    <row r="21" spans="1:16" ht="15.75">
      <c r="A21" s="27" t="s">
        <v>3</v>
      </c>
      <c r="B21" s="28"/>
      <c r="C21" s="29"/>
      <c r="D21" s="30">
        <f aca="true" t="shared" si="6" ref="D21:M21">SUM(D22:D23)</f>
        <v>46726</v>
      </c>
      <c r="E21" s="30">
        <f t="shared" si="6"/>
        <v>693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47419</v>
      </c>
      <c r="O21" s="42">
        <f t="shared" si="2"/>
        <v>156.4983498349835</v>
      </c>
      <c r="P21" s="10"/>
    </row>
    <row r="22" spans="1:16" ht="15">
      <c r="A22" s="12"/>
      <c r="B22" s="23">
        <v>361.1</v>
      </c>
      <c r="C22" s="19" t="s">
        <v>29</v>
      </c>
      <c r="D22" s="43">
        <v>901</v>
      </c>
      <c r="E22" s="43">
        <v>693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1594</v>
      </c>
      <c r="O22" s="44">
        <f t="shared" si="2"/>
        <v>5.260726072607261</v>
      </c>
      <c r="P22" s="9"/>
    </row>
    <row r="23" spans="1:16" ht="15.75" thickBot="1">
      <c r="A23" s="12"/>
      <c r="B23" s="23">
        <v>366</v>
      </c>
      <c r="C23" s="19" t="s">
        <v>30</v>
      </c>
      <c r="D23" s="43">
        <v>45825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45825</v>
      </c>
      <c r="O23" s="44">
        <f t="shared" si="2"/>
        <v>151.23762376237624</v>
      </c>
      <c r="P23" s="9"/>
    </row>
    <row r="24" spans="1:119" ht="16.5" thickBot="1">
      <c r="A24" s="13" t="s">
        <v>27</v>
      </c>
      <c r="B24" s="21"/>
      <c r="C24" s="20"/>
      <c r="D24" s="14">
        <f>SUM(D5,D10,D13,D19,D21)</f>
        <v>533681</v>
      </c>
      <c r="E24" s="14">
        <f aca="true" t="shared" si="7" ref="E24:M24">SUM(E5,E10,E13,E19,E21)</f>
        <v>10851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544532</v>
      </c>
      <c r="O24" s="36">
        <f t="shared" si="2"/>
        <v>1797.1353135313532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74</v>
      </c>
      <c r="M26" s="45"/>
      <c r="N26" s="45"/>
      <c r="O26" s="40">
        <v>303</v>
      </c>
    </row>
    <row r="27" spans="1:15" ht="1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5" ht="15.75" customHeight="1" thickBot="1">
      <c r="A28" s="49" t="s">
        <v>42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32</v>
      </c>
      <c r="F4" s="32" t="s">
        <v>33</v>
      </c>
      <c r="G4" s="32" t="s">
        <v>34</v>
      </c>
      <c r="H4" s="32" t="s">
        <v>5</v>
      </c>
      <c r="I4" s="32" t="s">
        <v>6</v>
      </c>
      <c r="J4" s="33" t="s">
        <v>35</v>
      </c>
      <c r="K4" s="33" t="s">
        <v>7</v>
      </c>
      <c r="L4" s="33" t="s">
        <v>8</v>
      </c>
      <c r="M4" s="33" t="s">
        <v>9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148497</v>
      </c>
      <c r="E5" s="25">
        <f t="shared" si="0"/>
        <v>12435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6">SUM(D5:M5)</f>
        <v>160932</v>
      </c>
      <c r="O5" s="31">
        <f aca="true" t="shared" si="2" ref="O5:O26">(N5/O$28)</f>
        <v>987.3128834355829</v>
      </c>
      <c r="P5" s="6"/>
    </row>
    <row r="6" spans="1:16" ht="15">
      <c r="A6" s="12"/>
      <c r="B6" s="23">
        <v>311</v>
      </c>
      <c r="C6" s="19" t="s">
        <v>2</v>
      </c>
      <c r="D6" s="43">
        <v>142948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142948</v>
      </c>
      <c r="O6" s="44">
        <f t="shared" si="2"/>
        <v>876.9815950920246</v>
      </c>
      <c r="P6" s="9"/>
    </row>
    <row r="7" spans="1:16" ht="15">
      <c r="A7" s="12"/>
      <c r="B7" s="23">
        <v>312.1</v>
      </c>
      <c r="C7" s="19" t="s">
        <v>10</v>
      </c>
      <c r="D7" s="43">
        <v>0</v>
      </c>
      <c r="E7" s="43">
        <v>8175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8175</v>
      </c>
      <c r="O7" s="44">
        <f t="shared" si="2"/>
        <v>50.15337423312884</v>
      </c>
      <c r="P7" s="9"/>
    </row>
    <row r="8" spans="1:16" ht="15">
      <c r="A8" s="12"/>
      <c r="B8" s="23">
        <v>315</v>
      </c>
      <c r="C8" s="19" t="s">
        <v>54</v>
      </c>
      <c r="D8" s="43">
        <v>5549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5549</v>
      </c>
      <c r="O8" s="44">
        <f t="shared" si="2"/>
        <v>34.04294478527607</v>
      </c>
      <c r="P8" s="9"/>
    </row>
    <row r="9" spans="1:16" ht="15">
      <c r="A9" s="12"/>
      <c r="B9" s="23">
        <v>319</v>
      </c>
      <c r="C9" s="19" t="s">
        <v>39</v>
      </c>
      <c r="D9" s="43">
        <v>0</v>
      </c>
      <c r="E9" s="43">
        <v>4260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4260</v>
      </c>
      <c r="O9" s="44">
        <f t="shared" si="2"/>
        <v>26.134969325153374</v>
      </c>
      <c r="P9" s="9"/>
    </row>
    <row r="10" spans="1:16" ht="15.75">
      <c r="A10" s="27" t="s">
        <v>14</v>
      </c>
      <c r="B10" s="28"/>
      <c r="C10" s="29"/>
      <c r="D10" s="30">
        <f aca="true" t="shared" si="3" ref="D10:M10">SUM(D11:D12)</f>
        <v>166155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166155</v>
      </c>
      <c r="O10" s="42">
        <f t="shared" si="2"/>
        <v>1019.3558282208589</v>
      </c>
      <c r="P10" s="10"/>
    </row>
    <row r="11" spans="1:16" ht="15">
      <c r="A11" s="12"/>
      <c r="B11" s="23">
        <v>322</v>
      </c>
      <c r="C11" s="19" t="s">
        <v>0</v>
      </c>
      <c r="D11" s="43">
        <v>86007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86007</v>
      </c>
      <c r="O11" s="44">
        <f t="shared" si="2"/>
        <v>527.6503067484663</v>
      </c>
      <c r="P11" s="9"/>
    </row>
    <row r="12" spans="1:16" ht="15">
      <c r="A12" s="12"/>
      <c r="B12" s="23">
        <v>329</v>
      </c>
      <c r="C12" s="19" t="s">
        <v>15</v>
      </c>
      <c r="D12" s="43">
        <v>80148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80148</v>
      </c>
      <c r="O12" s="44">
        <f t="shared" si="2"/>
        <v>491.70552147239266</v>
      </c>
      <c r="P12" s="9"/>
    </row>
    <row r="13" spans="1:16" ht="15.75">
      <c r="A13" s="27" t="s">
        <v>16</v>
      </c>
      <c r="B13" s="28"/>
      <c r="C13" s="29"/>
      <c r="D13" s="30">
        <f aca="true" t="shared" si="4" ref="D13:M13">SUM(D14:D19)</f>
        <v>802514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802514</v>
      </c>
      <c r="O13" s="42">
        <f t="shared" si="2"/>
        <v>4923.398773006135</v>
      </c>
      <c r="P13" s="10"/>
    </row>
    <row r="14" spans="1:16" ht="15">
      <c r="A14" s="12"/>
      <c r="B14" s="23">
        <v>334.39</v>
      </c>
      <c r="C14" s="19" t="s">
        <v>68</v>
      </c>
      <c r="D14" s="43">
        <v>552785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552785</v>
      </c>
      <c r="O14" s="44">
        <f t="shared" si="2"/>
        <v>3391.319018404908</v>
      </c>
      <c r="P14" s="9"/>
    </row>
    <row r="15" spans="1:16" ht="15">
      <c r="A15" s="12"/>
      <c r="B15" s="23">
        <v>335.12</v>
      </c>
      <c r="C15" s="19" t="s">
        <v>55</v>
      </c>
      <c r="D15" s="43">
        <v>13774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13774</v>
      </c>
      <c r="O15" s="44">
        <f t="shared" si="2"/>
        <v>84.50306748466258</v>
      </c>
      <c r="P15" s="9"/>
    </row>
    <row r="16" spans="1:16" ht="15">
      <c r="A16" s="12"/>
      <c r="B16" s="23">
        <v>335.14</v>
      </c>
      <c r="C16" s="19" t="s">
        <v>56</v>
      </c>
      <c r="D16" s="43">
        <v>1588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1588</v>
      </c>
      <c r="O16" s="44">
        <f t="shared" si="2"/>
        <v>9.742331288343559</v>
      </c>
      <c r="P16" s="9"/>
    </row>
    <row r="17" spans="1:16" ht="15">
      <c r="A17" s="12"/>
      <c r="B17" s="23">
        <v>335.15</v>
      </c>
      <c r="C17" s="19" t="s">
        <v>57</v>
      </c>
      <c r="D17" s="43">
        <v>1419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1419</v>
      </c>
      <c r="O17" s="44">
        <f t="shared" si="2"/>
        <v>8.705521472392638</v>
      </c>
      <c r="P17" s="9"/>
    </row>
    <row r="18" spans="1:16" ht="15">
      <c r="A18" s="12"/>
      <c r="B18" s="23">
        <v>335.18</v>
      </c>
      <c r="C18" s="19" t="s">
        <v>58</v>
      </c>
      <c r="D18" s="43">
        <v>11580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11580</v>
      </c>
      <c r="O18" s="44">
        <f t="shared" si="2"/>
        <v>71.04294478527608</v>
      </c>
      <c r="P18" s="9"/>
    </row>
    <row r="19" spans="1:16" ht="15">
      <c r="A19" s="12"/>
      <c r="B19" s="23">
        <v>337.3</v>
      </c>
      <c r="C19" s="19" t="s">
        <v>71</v>
      </c>
      <c r="D19" s="43">
        <v>221368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221368</v>
      </c>
      <c r="O19" s="44">
        <f t="shared" si="2"/>
        <v>1358.0858895705521</v>
      </c>
      <c r="P19" s="9"/>
    </row>
    <row r="20" spans="1:16" ht="15.75">
      <c r="A20" s="27" t="s">
        <v>25</v>
      </c>
      <c r="B20" s="28"/>
      <c r="C20" s="29"/>
      <c r="D20" s="30">
        <f aca="true" t="shared" si="5" ref="D20:M20">SUM(D21:D21)</f>
        <v>270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0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270</v>
      </c>
      <c r="O20" s="42">
        <f t="shared" si="2"/>
        <v>1.656441717791411</v>
      </c>
      <c r="P20" s="10"/>
    </row>
    <row r="21" spans="1:16" ht="15">
      <c r="A21" s="12"/>
      <c r="B21" s="23">
        <v>342.5</v>
      </c>
      <c r="C21" s="19" t="s">
        <v>26</v>
      </c>
      <c r="D21" s="43">
        <v>270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270</v>
      </c>
      <c r="O21" s="44">
        <f t="shared" si="2"/>
        <v>1.656441717791411</v>
      </c>
      <c r="P21" s="9"/>
    </row>
    <row r="22" spans="1:16" ht="15.75">
      <c r="A22" s="27" t="s">
        <v>3</v>
      </c>
      <c r="B22" s="28"/>
      <c r="C22" s="29"/>
      <c r="D22" s="30">
        <f aca="true" t="shared" si="6" ref="D22:M22">SUM(D23:D25)</f>
        <v>332332</v>
      </c>
      <c r="E22" s="30">
        <f t="shared" si="6"/>
        <v>107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332439</v>
      </c>
      <c r="O22" s="42">
        <f t="shared" si="2"/>
        <v>2039.5030674846626</v>
      </c>
      <c r="P22" s="10"/>
    </row>
    <row r="23" spans="1:16" ht="15">
      <c r="A23" s="12"/>
      <c r="B23" s="23">
        <v>361.1</v>
      </c>
      <c r="C23" s="19" t="s">
        <v>29</v>
      </c>
      <c r="D23" s="43">
        <v>760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760</v>
      </c>
      <c r="O23" s="44">
        <f t="shared" si="2"/>
        <v>4.662576687116564</v>
      </c>
      <c r="P23" s="9"/>
    </row>
    <row r="24" spans="1:16" ht="15">
      <c r="A24" s="12"/>
      <c r="B24" s="23">
        <v>361.2</v>
      </c>
      <c r="C24" s="19" t="s">
        <v>61</v>
      </c>
      <c r="D24" s="43">
        <v>0</v>
      </c>
      <c r="E24" s="43">
        <v>107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107</v>
      </c>
      <c r="O24" s="44">
        <f t="shared" si="2"/>
        <v>0.656441717791411</v>
      </c>
      <c r="P24" s="9"/>
    </row>
    <row r="25" spans="1:16" ht="15.75" thickBot="1">
      <c r="A25" s="12"/>
      <c r="B25" s="23">
        <v>366</v>
      </c>
      <c r="C25" s="19" t="s">
        <v>30</v>
      </c>
      <c r="D25" s="43">
        <v>331572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331572</v>
      </c>
      <c r="O25" s="44">
        <f t="shared" si="2"/>
        <v>2034.1840490797547</v>
      </c>
      <c r="P25" s="9"/>
    </row>
    <row r="26" spans="1:119" ht="16.5" thickBot="1">
      <c r="A26" s="13" t="s">
        <v>27</v>
      </c>
      <c r="B26" s="21"/>
      <c r="C26" s="20"/>
      <c r="D26" s="14">
        <f>SUM(D5,D10,D13,D20,D22)</f>
        <v>1449768</v>
      </c>
      <c r="E26" s="14">
        <f aca="true" t="shared" si="7" ref="E26:M26">SUM(E5,E10,E13,E20,E22)</f>
        <v>12542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1462310</v>
      </c>
      <c r="O26" s="36">
        <f t="shared" si="2"/>
        <v>8971.226993865032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45" t="s">
        <v>72</v>
      </c>
      <c r="M28" s="45"/>
      <c r="N28" s="45"/>
      <c r="O28" s="40">
        <v>163</v>
      </c>
    </row>
    <row r="29" spans="1:15" ht="1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1:15" ht="15.75" customHeight="1" thickBot="1">
      <c r="A30" s="49" t="s">
        <v>42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32</v>
      </c>
      <c r="F4" s="32" t="s">
        <v>33</v>
      </c>
      <c r="G4" s="32" t="s">
        <v>34</v>
      </c>
      <c r="H4" s="32" t="s">
        <v>5</v>
      </c>
      <c r="I4" s="32" t="s">
        <v>6</v>
      </c>
      <c r="J4" s="33" t="s">
        <v>35</v>
      </c>
      <c r="K4" s="33" t="s">
        <v>7</v>
      </c>
      <c r="L4" s="33" t="s">
        <v>8</v>
      </c>
      <c r="M4" s="33" t="s">
        <v>9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140844</v>
      </c>
      <c r="E5" s="25">
        <f t="shared" si="0"/>
        <v>9349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5">SUM(D5:M5)</f>
        <v>150193</v>
      </c>
      <c r="O5" s="31">
        <f aca="true" t="shared" si="2" ref="O5:O25">(N5/O$27)</f>
        <v>1120.8432835820895</v>
      </c>
      <c r="P5" s="6"/>
    </row>
    <row r="6" spans="1:16" ht="15">
      <c r="A6" s="12"/>
      <c r="B6" s="23">
        <v>311</v>
      </c>
      <c r="C6" s="19" t="s">
        <v>2</v>
      </c>
      <c r="D6" s="43">
        <v>137599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137599</v>
      </c>
      <c r="O6" s="44">
        <f t="shared" si="2"/>
        <v>1026.858208955224</v>
      </c>
      <c r="P6" s="9"/>
    </row>
    <row r="7" spans="1:16" ht="15">
      <c r="A7" s="12"/>
      <c r="B7" s="23">
        <v>312.1</v>
      </c>
      <c r="C7" s="19" t="s">
        <v>10</v>
      </c>
      <c r="D7" s="43">
        <v>0</v>
      </c>
      <c r="E7" s="43">
        <v>4987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4987</v>
      </c>
      <c r="O7" s="44">
        <f t="shared" si="2"/>
        <v>37.21641791044776</v>
      </c>
      <c r="P7" s="9"/>
    </row>
    <row r="8" spans="1:16" ht="15">
      <c r="A8" s="12"/>
      <c r="B8" s="23">
        <v>315</v>
      </c>
      <c r="C8" s="19" t="s">
        <v>54</v>
      </c>
      <c r="D8" s="43">
        <v>3245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3245</v>
      </c>
      <c r="O8" s="44">
        <f t="shared" si="2"/>
        <v>24.21641791044776</v>
      </c>
      <c r="P8" s="9"/>
    </row>
    <row r="9" spans="1:16" ht="15">
      <c r="A9" s="12"/>
      <c r="B9" s="23">
        <v>319</v>
      </c>
      <c r="C9" s="19" t="s">
        <v>39</v>
      </c>
      <c r="D9" s="43">
        <v>0</v>
      </c>
      <c r="E9" s="43">
        <v>4362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4362</v>
      </c>
      <c r="O9" s="44">
        <f t="shared" si="2"/>
        <v>32.55223880597015</v>
      </c>
      <c r="P9" s="9"/>
    </row>
    <row r="10" spans="1:16" ht="15.75">
      <c r="A10" s="27" t="s">
        <v>14</v>
      </c>
      <c r="B10" s="28"/>
      <c r="C10" s="29"/>
      <c r="D10" s="30">
        <f aca="true" t="shared" si="3" ref="D10:M10">SUM(D11:D12)</f>
        <v>90793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90793</v>
      </c>
      <c r="O10" s="42">
        <f t="shared" si="2"/>
        <v>677.5597014925373</v>
      </c>
      <c r="P10" s="10"/>
    </row>
    <row r="11" spans="1:16" ht="15">
      <c r="A11" s="12"/>
      <c r="B11" s="23">
        <v>322</v>
      </c>
      <c r="C11" s="19" t="s">
        <v>0</v>
      </c>
      <c r="D11" s="43">
        <v>43287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43287</v>
      </c>
      <c r="O11" s="44">
        <f t="shared" si="2"/>
        <v>323.03731343283584</v>
      </c>
      <c r="P11" s="9"/>
    </row>
    <row r="12" spans="1:16" ht="15">
      <c r="A12" s="12"/>
      <c r="B12" s="23">
        <v>329</v>
      </c>
      <c r="C12" s="19" t="s">
        <v>15</v>
      </c>
      <c r="D12" s="43">
        <v>47506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47506</v>
      </c>
      <c r="O12" s="44">
        <f t="shared" si="2"/>
        <v>354.5223880597015</v>
      </c>
      <c r="P12" s="9"/>
    </row>
    <row r="13" spans="1:16" ht="15.75">
      <c r="A13" s="27" t="s">
        <v>16</v>
      </c>
      <c r="B13" s="28"/>
      <c r="C13" s="29"/>
      <c r="D13" s="30">
        <f aca="true" t="shared" si="4" ref="D13:M13">SUM(D14:D18)</f>
        <v>139069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139069</v>
      </c>
      <c r="O13" s="42">
        <f t="shared" si="2"/>
        <v>1037.8283582089553</v>
      </c>
      <c r="P13" s="10"/>
    </row>
    <row r="14" spans="1:16" ht="15">
      <c r="A14" s="12"/>
      <c r="B14" s="23">
        <v>334.39</v>
      </c>
      <c r="C14" s="19" t="s">
        <v>68</v>
      </c>
      <c r="D14" s="43">
        <v>112059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112059</v>
      </c>
      <c r="O14" s="44">
        <f t="shared" si="2"/>
        <v>836.2611940298508</v>
      </c>
      <c r="P14" s="9"/>
    </row>
    <row r="15" spans="1:16" ht="15">
      <c r="A15" s="12"/>
      <c r="B15" s="23">
        <v>335.12</v>
      </c>
      <c r="C15" s="19" t="s">
        <v>55</v>
      </c>
      <c r="D15" s="43">
        <v>13964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13964</v>
      </c>
      <c r="O15" s="44">
        <f t="shared" si="2"/>
        <v>104.2089552238806</v>
      </c>
      <c r="P15" s="9"/>
    </row>
    <row r="16" spans="1:16" ht="15">
      <c r="A16" s="12"/>
      <c r="B16" s="23">
        <v>335.14</v>
      </c>
      <c r="C16" s="19" t="s">
        <v>56</v>
      </c>
      <c r="D16" s="43">
        <v>1235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1235</v>
      </c>
      <c r="O16" s="44">
        <f t="shared" si="2"/>
        <v>9.216417910447761</v>
      </c>
      <c r="P16" s="9"/>
    </row>
    <row r="17" spans="1:16" ht="15">
      <c r="A17" s="12"/>
      <c r="B17" s="23">
        <v>335.15</v>
      </c>
      <c r="C17" s="19" t="s">
        <v>57</v>
      </c>
      <c r="D17" s="43">
        <v>1419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1419</v>
      </c>
      <c r="O17" s="44">
        <f t="shared" si="2"/>
        <v>10.58955223880597</v>
      </c>
      <c r="P17" s="9"/>
    </row>
    <row r="18" spans="1:16" ht="15">
      <c r="A18" s="12"/>
      <c r="B18" s="23">
        <v>335.18</v>
      </c>
      <c r="C18" s="19" t="s">
        <v>58</v>
      </c>
      <c r="D18" s="43">
        <v>10392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10392</v>
      </c>
      <c r="O18" s="44">
        <f t="shared" si="2"/>
        <v>77.55223880597015</v>
      </c>
      <c r="P18" s="9"/>
    </row>
    <row r="19" spans="1:16" ht="15.75">
      <c r="A19" s="27" t="s">
        <v>25</v>
      </c>
      <c r="B19" s="28"/>
      <c r="C19" s="29"/>
      <c r="D19" s="30">
        <f aca="true" t="shared" si="5" ref="D19:M19">SUM(D20:D20)</f>
        <v>255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255</v>
      </c>
      <c r="O19" s="42">
        <f t="shared" si="2"/>
        <v>1.9029850746268657</v>
      </c>
      <c r="P19" s="10"/>
    </row>
    <row r="20" spans="1:16" ht="15">
      <c r="A20" s="12"/>
      <c r="B20" s="23">
        <v>342.5</v>
      </c>
      <c r="C20" s="19" t="s">
        <v>26</v>
      </c>
      <c r="D20" s="43">
        <v>255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255</v>
      </c>
      <c r="O20" s="44">
        <f t="shared" si="2"/>
        <v>1.9029850746268657</v>
      </c>
      <c r="P20" s="9"/>
    </row>
    <row r="21" spans="1:16" ht="15.75">
      <c r="A21" s="27" t="s">
        <v>3</v>
      </c>
      <c r="B21" s="28"/>
      <c r="C21" s="29"/>
      <c r="D21" s="30">
        <f aca="true" t="shared" si="6" ref="D21:M21">SUM(D22:D24)</f>
        <v>60334</v>
      </c>
      <c r="E21" s="30">
        <f t="shared" si="6"/>
        <v>77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60411</v>
      </c>
      <c r="O21" s="42">
        <f t="shared" si="2"/>
        <v>450.82835820895525</v>
      </c>
      <c r="P21" s="10"/>
    </row>
    <row r="22" spans="1:16" ht="15">
      <c r="A22" s="12"/>
      <c r="B22" s="23">
        <v>361.1</v>
      </c>
      <c r="C22" s="19" t="s">
        <v>29</v>
      </c>
      <c r="D22" s="43">
        <v>334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334</v>
      </c>
      <c r="O22" s="44">
        <f t="shared" si="2"/>
        <v>2.4925373134328357</v>
      </c>
      <c r="P22" s="9"/>
    </row>
    <row r="23" spans="1:16" ht="15">
      <c r="A23" s="12"/>
      <c r="B23" s="23">
        <v>361.2</v>
      </c>
      <c r="C23" s="19" t="s">
        <v>61</v>
      </c>
      <c r="D23" s="43">
        <v>0</v>
      </c>
      <c r="E23" s="43">
        <v>77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77</v>
      </c>
      <c r="O23" s="44">
        <f t="shared" si="2"/>
        <v>0.5746268656716418</v>
      </c>
      <c r="P23" s="9"/>
    </row>
    <row r="24" spans="1:16" ht="15.75" thickBot="1">
      <c r="A24" s="12"/>
      <c r="B24" s="23">
        <v>366</v>
      </c>
      <c r="C24" s="19" t="s">
        <v>30</v>
      </c>
      <c r="D24" s="43">
        <v>60000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60000</v>
      </c>
      <c r="O24" s="44">
        <f t="shared" si="2"/>
        <v>447.76119402985074</v>
      </c>
      <c r="P24" s="9"/>
    </row>
    <row r="25" spans="1:119" ht="16.5" thickBot="1">
      <c r="A25" s="13" t="s">
        <v>27</v>
      </c>
      <c r="B25" s="21"/>
      <c r="C25" s="20"/>
      <c r="D25" s="14">
        <f>SUM(D5,D10,D13,D19,D21)</f>
        <v>431295</v>
      </c>
      <c r="E25" s="14">
        <f aca="true" t="shared" si="7" ref="E25:M25">SUM(E5,E10,E13,E19,E21)</f>
        <v>9426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0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440721</v>
      </c>
      <c r="O25" s="36">
        <f t="shared" si="2"/>
        <v>3288.9626865671644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7"/>
      <c r="B27" s="38"/>
      <c r="C27" s="38"/>
      <c r="D27" s="39"/>
      <c r="E27" s="39"/>
      <c r="F27" s="39"/>
      <c r="G27" s="39"/>
      <c r="H27" s="39"/>
      <c r="I27" s="39"/>
      <c r="J27" s="39"/>
      <c r="K27" s="39"/>
      <c r="L27" s="45" t="s">
        <v>69</v>
      </c>
      <c r="M27" s="45"/>
      <c r="N27" s="45"/>
      <c r="O27" s="40">
        <v>134</v>
      </c>
    </row>
    <row r="28" spans="1:15" ht="15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8"/>
    </row>
    <row r="29" spans="1:15" ht="15.75" customHeight="1" thickBot="1">
      <c r="A29" s="49" t="s">
        <v>42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32</v>
      </c>
      <c r="F4" s="32" t="s">
        <v>33</v>
      </c>
      <c r="G4" s="32" t="s">
        <v>34</v>
      </c>
      <c r="H4" s="32" t="s">
        <v>5</v>
      </c>
      <c r="I4" s="32" t="s">
        <v>6</v>
      </c>
      <c r="J4" s="33" t="s">
        <v>35</v>
      </c>
      <c r="K4" s="33" t="s">
        <v>7</v>
      </c>
      <c r="L4" s="33" t="s">
        <v>8</v>
      </c>
      <c r="M4" s="33" t="s">
        <v>9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91183</v>
      </c>
      <c r="E5" s="25">
        <f t="shared" si="0"/>
        <v>9765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3">SUM(D5:M5)</f>
        <v>100948</v>
      </c>
      <c r="O5" s="31">
        <f aca="true" t="shared" si="2" ref="O5:O23">(N5/O$25)</f>
        <v>1009.48</v>
      </c>
      <c r="P5" s="6"/>
    </row>
    <row r="6" spans="1:16" ht="15">
      <c r="A6" s="12"/>
      <c r="B6" s="23">
        <v>311</v>
      </c>
      <c r="C6" s="19" t="s">
        <v>2</v>
      </c>
      <c r="D6" s="43">
        <v>88979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88979</v>
      </c>
      <c r="O6" s="44">
        <f t="shared" si="2"/>
        <v>889.79</v>
      </c>
      <c r="P6" s="9"/>
    </row>
    <row r="7" spans="1:16" ht="15">
      <c r="A7" s="12"/>
      <c r="B7" s="23">
        <v>312.1</v>
      </c>
      <c r="C7" s="19" t="s">
        <v>10</v>
      </c>
      <c r="D7" s="43">
        <v>0</v>
      </c>
      <c r="E7" s="43">
        <v>4997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4997</v>
      </c>
      <c r="O7" s="44">
        <f t="shared" si="2"/>
        <v>49.97</v>
      </c>
      <c r="P7" s="9"/>
    </row>
    <row r="8" spans="1:16" ht="15">
      <c r="A8" s="12"/>
      <c r="B8" s="23">
        <v>315</v>
      </c>
      <c r="C8" s="19" t="s">
        <v>54</v>
      </c>
      <c r="D8" s="43">
        <v>2204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2204</v>
      </c>
      <c r="O8" s="44">
        <f t="shared" si="2"/>
        <v>22.04</v>
      </c>
      <c r="P8" s="9"/>
    </row>
    <row r="9" spans="1:16" ht="15">
      <c r="A9" s="12"/>
      <c r="B9" s="23">
        <v>319</v>
      </c>
      <c r="C9" s="19" t="s">
        <v>39</v>
      </c>
      <c r="D9" s="43">
        <v>0</v>
      </c>
      <c r="E9" s="43">
        <v>4768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4768</v>
      </c>
      <c r="O9" s="44">
        <f t="shared" si="2"/>
        <v>47.68</v>
      </c>
      <c r="P9" s="9"/>
    </row>
    <row r="10" spans="1:16" ht="15.75">
      <c r="A10" s="27" t="s">
        <v>14</v>
      </c>
      <c r="B10" s="28"/>
      <c r="C10" s="29"/>
      <c r="D10" s="30">
        <f aca="true" t="shared" si="3" ref="D10:M10">SUM(D11:D12)</f>
        <v>80354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80354</v>
      </c>
      <c r="O10" s="42">
        <f t="shared" si="2"/>
        <v>803.54</v>
      </c>
      <c r="P10" s="10"/>
    </row>
    <row r="11" spans="1:16" ht="15">
      <c r="A11" s="12"/>
      <c r="B11" s="23">
        <v>322</v>
      </c>
      <c r="C11" s="19" t="s">
        <v>0</v>
      </c>
      <c r="D11" s="43">
        <v>44154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44154</v>
      </c>
      <c r="O11" s="44">
        <f t="shared" si="2"/>
        <v>441.54</v>
      </c>
      <c r="P11" s="9"/>
    </row>
    <row r="12" spans="1:16" ht="15">
      <c r="A12" s="12"/>
      <c r="B12" s="23">
        <v>329</v>
      </c>
      <c r="C12" s="19" t="s">
        <v>15</v>
      </c>
      <c r="D12" s="43">
        <v>36200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36200</v>
      </c>
      <c r="O12" s="44">
        <f t="shared" si="2"/>
        <v>362</v>
      </c>
      <c r="P12" s="9"/>
    </row>
    <row r="13" spans="1:16" ht="15.75">
      <c r="A13" s="27" t="s">
        <v>16</v>
      </c>
      <c r="B13" s="28"/>
      <c r="C13" s="29"/>
      <c r="D13" s="30">
        <f aca="true" t="shared" si="4" ref="D13:M13">SUM(D14:D17)</f>
        <v>28889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28889</v>
      </c>
      <c r="O13" s="42">
        <f t="shared" si="2"/>
        <v>288.89</v>
      </c>
      <c r="P13" s="10"/>
    </row>
    <row r="14" spans="1:16" ht="15">
      <c r="A14" s="12"/>
      <c r="B14" s="23">
        <v>335.12</v>
      </c>
      <c r="C14" s="19" t="s">
        <v>55</v>
      </c>
      <c r="D14" s="43">
        <v>14689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14689</v>
      </c>
      <c r="O14" s="44">
        <f t="shared" si="2"/>
        <v>146.89</v>
      </c>
      <c r="P14" s="9"/>
    </row>
    <row r="15" spans="1:16" ht="15">
      <c r="A15" s="12"/>
      <c r="B15" s="23">
        <v>335.14</v>
      </c>
      <c r="C15" s="19" t="s">
        <v>56</v>
      </c>
      <c r="D15" s="43">
        <v>1261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1261</v>
      </c>
      <c r="O15" s="44">
        <f t="shared" si="2"/>
        <v>12.61</v>
      </c>
      <c r="P15" s="9"/>
    </row>
    <row r="16" spans="1:16" ht="15">
      <c r="A16" s="12"/>
      <c r="B16" s="23">
        <v>335.15</v>
      </c>
      <c r="C16" s="19" t="s">
        <v>57</v>
      </c>
      <c r="D16" s="43">
        <v>2790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2790</v>
      </c>
      <c r="O16" s="44">
        <f t="shared" si="2"/>
        <v>27.9</v>
      </c>
      <c r="P16" s="9"/>
    </row>
    <row r="17" spans="1:16" ht="15">
      <c r="A17" s="12"/>
      <c r="B17" s="23">
        <v>335.18</v>
      </c>
      <c r="C17" s="19" t="s">
        <v>58</v>
      </c>
      <c r="D17" s="43">
        <v>10149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10149</v>
      </c>
      <c r="O17" s="44">
        <f t="shared" si="2"/>
        <v>101.49</v>
      </c>
      <c r="P17" s="9"/>
    </row>
    <row r="18" spans="1:16" ht="15.75">
      <c r="A18" s="27" t="s">
        <v>25</v>
      </c>
      <c r="B18" s="28"/>
      <c r="C18" s="29"/>
      <c r="D18" s="30">
        <f aca="true" t="shared" si="5" ref="D18:M18">SUM(D19:D19)</f>
        <v>607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607</v>
      </c>
      <c r="O18" s="42">
        <f t="shared" si="2"/>
        <v>6.07</v>
      </c>
      <c r="P18" s="10"/>
    </row>
    <row r="19" spans="1:16" ht="15">
      <c r="A19" s="12"/>
      <c r="B19" s="23">
        <v>342.5</v>
      </c>
      <c r="C19" s="19" t="s">
        <v>26</v>
      </c>
      <c r="D19" s="43">
        <v>607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607</v>
      </c>
      <c r="O19" s="44">
        <f t="shared" si="2"/>
        <v>6.07</v>
      </c>
      <c r="P19" s="9"/>
    </row>
    <row r="20" spans="1:16" ht="15.75">
      <c r="A20" s="27" t="s">
        <v>3</v>
      </c>
      <c r="B20" s="28"/>
      <c r="C20" s="29"/>
      <c r="D20" s="30">
        <f aca="true" t="shared" si="6" ref="D20:M20">SUM(D21:D22)</f>
        <v>163</v>
      </c>
      <c r="E20" s="30">
        <f t="shared" si="6"/>
        <v>45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208</v>
      </c>
      <c r="O20" s="42">
        <f t="shared" si="2"/>
        <v>2.08</v>
      </c>
      <c r="P20" s="10"/>
    </row>
    <row r="21" spans="1:16" ht="15">
      <c r="A21" s="12"/>
      <c r="B21" s="23">
        <v>361.1</v>
      </c>
      <c r="C21" s="19" t="s">
        <v>29</v>
      </c>
      <c r="D21" s="43">
        <v>163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163</v>
      </c>
      <c r="O21" s="44">
        <f t="shared" si="2"/>
        <v>1.63</v>
      </c>
      <c r="P21" s="9"/>
    </row>
    <row r="22" spans="1:16" ht="15.75" thickBot="1">
      <c r="A22" s="12"/>
      <c r="B22" s="23">
        <v>361.2</v>
      </c>
      <c r="C22" s="19" t="s">
        <v>61</v>
      </c>
      <c r="D22" s="43">
        <v>0</v>
      </c>
      <c r="E22" s="43">
        <v>45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45</v>
      </c>
      <c r="O22" s="44">
        <f t="shared" si="2"/>
        <v>0.45</v>
      </c>
      <c r="P22" s="9"/>
    </row>
    <row r="23" spans="1:119" ht="16.5" thickBot="1">
      <c r="A23" s="13" t="s">
        <v>27</v>
      </c>
      <c r="B23" s="21"/>
      <c r="C23" s="20"/>
      <c r="D23" s="14">
        <f>SUM(D5,D10,D13,D18,D20)</f>
        <v>201196</v>
      </c>
      <c r="E23" s="14">
        <f aca="true" t="shared" si="7" ref="E23:M23">SUM(E5,E10,E13,E18,E20)</f>
        <v>9810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211006</v>
      </c>
      <c r="O23" s="36">
        <f t="shared" si="2"/>
        <v>2110.06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45" t="s">
        <v>66</v>
      </c>
      <c r="M25" s="45"/>
      <c r="N25" s="45"/>
      <c r="O25" s="40">
        <v>100</v>
      </c>
    </row>
    <row r="26" spans="1:15" ht="1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5" ht="15.75" customHeight="1" thickBot="1">
      <c r="A27" s="49" t="s">
        <v>42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63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32</v>
      </c>
      <c r="F4" s="32" t="s">
        <v>33</v>
      </c>
      <c r="G4" s="32" t="s">
        <v>34</v>
      </c>
      <c r="H4" s="32" t="s">
        <v>5</v>
      </c>
      <c r="I4" s="32" t="s">
        <v>6</v>
      </c>
      <c r="J4" s="33" t="s">
        <v>35</v>
      </c>
      <c r="K4" s="33" t="s">
        <v>7</v>
      </c>
      <c r="L4" s="33" t="s">
        <v>8</v>
      </c>
      <c r="M4" s="33" t="s">
        <v>9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111845</v>
      </c>
      <c r="E5" s="25">
        <f t="shared" si="0"/>
        <v>8378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3">SUM(D5:M5)</f>
        <v>120223</v>
      </c>
      <c r="O5" s="31">
        <f aca="true" t="shared" si="2" ref="O5:O23">(N5/O$25)</f>
        <v>1265.5052631578947</v>
      </c>
      <c r="P5" s="6"/>
    </row>
    <row r="6" spans="1:16" ht="15">
      <c r="A6" s="12"/>
      <c r="B6" s="23">
        <v>311</v>
      </c>
      <c r="C6" s="19" t="s">
        <v>2</v>
      </c>
      <c r="D6" s="43">
        <v>109185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109185</v>
      </c>
      <c r="O6" s="44">
        <f t="shared" si="2"/>
        <v>1149.3157894736842</v>
      </c>
      <c r="P6" s="9"/>
    </row>
    <row r="7" spans="1:16" ht="15">
      <c r="A7" s="12"/>
      <c r="B7" s="23">
        <v>312.1</v>
      </c>
      <c r="C7" s="19" t="s">
        <v>10</v>
      </c>
      <c r="D7" s="43">
        <v>0</v>
      </c>
      <c r="E7" s="43">
        <v>3479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3479</v>
      </c>
      <c r="O7" s="44">
        <f t="shared" si="2"/>
        <v>36.62105263157895</v>
      </c>
      <c r="P7" s="9"/>
    </row>
    <row r="8" spans="1:16" ht="15">
      <c r="A8" s="12"/>
      <c r="B8" s="23">
        <v>315</v>
      </c>
      <c r="C8" s="19" t="s">
        <v>54</v>
      </c>
      <c r="D8" s="43">
        <v>2660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2660</v>
      </c>
      <c r="O8" s="44">
        <f t="shared" si="2"/>
        <v>28</v>
      </c>
      <c r="P8" s="9"/>
    </row>
    <row r="9" spans="1:16" ht="15">
      <c r="A9" s="12"/>
      <c r="B9" s="23">
        <v>319</v>
      </c>
      <c r="C9" s="19" t="s">
        <v>39</v>
      </c>
      <c r="D9" s="43">
        <v>0</v>
      </c>
      <c r="E9" s="43">
        <v>4899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4899</v>
      </c>
      <c r="O9" s="44">
        <f t="shared" si="2"/>
        <v>51.56842105263158</v>
      </c>
      <c r="P9" s="9"/>
    </row>
    <row r="10" spans="1:16" ht="15.75">
      <c r="A10" s="27" t="s">
        <v>14</v>
      </c>
      <c r="B10" s="28"/>
      <c r="C10" s="29"/>
      <c r="D10" s="30">
        <f aca="true" t="shared" si="3" ref="D10:M10">SUM(D11:D12)</f>
        <v>65211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65211</v>
      </c>
      <c r="O10" s="42">
        <f t="shared" si="2"/>
        <v>686.4315789473684</v>
      </c>
      <c r="P10" s="10"/>
    </row>
    <row r="11" spans="1:16" ht="15">
      <c r="A11" s="12"/>
      <c r="B11" s="23">
        <v>322</v>
      </c>
      <c r="C11" s="19" t="s">
        <v>0</v>
      </c>
      <c r="D11" s="43">
        <v>27408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27408</v>
      </c>
      <c r="O11" s="44">
        <f t="shared" si="2"/>
        <v>288.5052631578947</v>
      </c>
      <c r="P11" s="9"/>
    </row>
    <row r="12" spans="1:16" ht="15">
      <c r="A12" s="12"/>
      <c r="B12" s="23">
        <v>329</v>
      </c>
      <c r="C12" s="19" t="s">
        <v>15</v>
      </c>
      <c r="D12" s="43">
        <v>37803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37803</v>
      </c>
      <c r="O12" s="44">
        <f t="shared" si="2"/>
        <v>397.9263157894737</v>
      </c>
      <c r="P12" s="9"/>
    </row>
    <row r="13" spans="1:16" ht="15.75">
      <c r="A13" s="27" t="s">
        <v>16</v>
      </c>
      <c r="B13" s="28"/>
      <c r="C13" s="29"/>
      <c r="D13" s="30">
        <f aca="true" t="shared" si="4" ref="D13:M13">SUM(D14:D17)</f>
        <v>46632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46632</v>
      </c>
      <c r="O13" s="42">
        <f t="shared" si="2"/>
        <v>490.86315789473684</v>
      </c>
      <c r="P13" s="10"/>
    </row>
    <row r="14" spans="1:16" ht="15">
      <c r="A14" s="12"/>
      <c r="B14" s="23">
        <v>335.12</v>
      </c>
      <c r="C14" s="19" t="s">
        <v>55</v>
      </c>
      <c r="D14" s="43">
        <v>14972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14972</v>
      </c>
      <c r="O14" s="44">
        <f t="shared" si="2"/>
        <v>157.6</v>
      </c>
      <c r="P14" s="9"/>
    </row>
    <row r="15" spans="1:16" ht="15">
      <c r="A15" s="12"/>
      <c r="B15" s="23">
        <v>335.14</v>
      </c>
      <c r="C15" s="19" t="s">
        <v>56</v>
      </c>
      <c r="D15" s="43">
        <v>1607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1607</v>
      </c>
      <c r="O15" s="44">
        <f t="shared" si="2"/>
        <v>16.91578947368421</v>
      </c>
      <c r="P15" s="9"/>
    </row>
    <row r="16" spans="1:16" ht="15">
      <c r="A16" s="12"/>
      <c r="B16" s="23">
        <v>335.15</v>
      </c>
      <c r="C16" s="19" t="s">
        <v>57</v>
      </c>
      <c r="D16" s="43">
        <v>734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734</v>
      </c>
      <c r="O16" s="44">
        <f t="shared" si="2"/>
        <v>7.726315789473684</v>
      </c>
      <c r="P16" s="9"/>
    </row>
    <row r="17" spans="1:16" ht="15">
      <c r="A17" s="12"/>
      <c r="B17" s="23">
        <v>335.18</v>
      </c>
      <c r="C17" s="19" t="s">
        <v>58</v>
      </c>
      <c r="D17" s="43">
        <v>29319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29319</v>
      </c>
      <c r="O17" s="44">
        <f t="shared" si="2"/>
        <v>308.62105263157895</v>
      </c>
      <c r="P17" s="9"/>
    </row>
    <row r="18" spans="1:16" ht="15.75">
      <c r="A18" s="27" t="s">
        <v>25</v>
      </c>
      <c r="B18" s="28"/>
      <c r="C18" s="29"/>
      <c r="D18" s="30">
        <f aca="true" t="shared" si="5" ref="D18:M18">SUM(D19:D20)</f>
        <v>395</v>
      </c>
      <c r="E18" s="30">
        <f t="shared" si="5"/>
        <v>3410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3805</v>
      </c>
      <c r="O18" s="42">
        <f t="shared" si="2"/>
        <v>40.05263157894737</v>
      </c>
      <c r="P18" s="10"/>
    </row>
    <row r="19" spans="1:16" ht="15">
      <c r="A19" s="12"/>
      <c r="B19" s="23">
        <v>342.5</v>
      </c>
      <c r="C19" s="19" t="s">
        <v>26</v>
      </c>
      <c r="D19" s="43">
        <v>395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395</v>
      </c>
      <c r="O19" s="44">
        <f t="shared" si="2"/>
        <v>4.157894736842105</v>
      </c>
      <c r="P19" s="9"/>
    </row>
    <row r="20" spans="1:16" ht="15">
      <c r="A20" s="12"/>
      <c r="B20" s="23">
        <v>342.9</v>
      </c>
      <c r="C20" s="19" t="s">
        <v>44</v>
      </c>
      <c r="D20" s="43">
        <v>0</v>
      </c>
      <c r="E20" s="43">
        <v>3410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3410</v>
      </c>
      <c r="O20" s="44">
        <f t="shared" si="2"/>
        <v>35.89473684210526</v>
      </c>
      <c r="P20" s="9"/>
    </row>
    <row r="21" spans="1:16" ht="15.75">
      <c r="A21" s="27" t="s">
        <v>3</v>
      </c>
      <c r="B21" s="28"/>
      <c r="C21" s="29"/>
      <c r="D21" s="30">
        <f aca="true" t="shared" si="6" ref="D21:M21">SUM(D22:D22)</f>
        <v>163</v>
      </c>
      <c r="E21" s="30">
        <f t="shared" si="6"/>
        <v>49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212</v>
      </c>
      <c r="O21" s="42">
        <f t="shared" si="2"/>
        <v>2.231578947368421</v>
      </c>
      <c r="P21" s="10"/>
    </row>
    <row r="22" spans="1:16" ht="15.75" thickBot="1">
      <c r="A22" s="12"/>
      <c r="B22" s="23">
        <v>361.1</v>
      </c>
      <c r="C22" s="19" t="s">
        <v>29</v>
      </c>
      <c r="D22" s="43">
        <v>163</v>
      </c>
      <c r="E22" s="43">
        <v>49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212</v>
      </c>
      <c r="O22" s="44">
        <f t="shared" si="2"/>
        <v>2.231578947368421</v>
      </c>
      <c r="P22" s="9"/>
    </row>
    <row r="23" spans="1:119" ht="16.5" thickBot="1">
      <c r="A23" s="13" t="s">
        <v>27</v>
      </c>
      <c r="B23" s="21"/>
      <c r="C23" s="20"/>
      <c r="D23" s="14">
        <f>SUM(D5,D10,D13,D18,D21)</f>
        <v>224246</v>
      </c>
      <c r="E23" s="14">
        <f aca="true" t="shared" si="7" ref="E23:M23">SUM(E5,E10,E13,E18,E21)</f>
        <v>11837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236083</v>
      </c>
      <c r="O23" s="36">
        <f t="shared" si="2"/>
        <v>2485.084210526316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45" t="s">
        <v>64</v>
      </c>
      <c r="M25" s="45"/>
      <c r="N25" s="45"/>
      <c r="O25" s="40">
        <v>95</v>
      </c>
    </row>
    <row r="26" spans="1:15" ht="1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5" ht="15.75" customHeight="1" thickBot="1">
      <c r="A27" s="49" t="s">
        <v>42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60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32</v>
      </c>
      <c r="F4" s="32" t="s">
        <v>33</v>
      </c>
      <c r="G4" s="32" t="s">
        <v>34</v>
      </c>
      <c r="H4" s="32" t="s">
        <v>5</v>
      </c>
      <c r="I4" s="32" t="s">
        <v>6</v>
      </c>
      <c r="J4" s="33" t="s">
        <v>35</v>
      </c>
      <c r="K4" s="33" t="s">
        <v>7</v>
      </c>
      <c r="L4" s="33" t="s">
        <v>8</v>
      </c>
      <c r="M4" s="33" t="s">
        <v>9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118847</v>
      </c>
      <c r="E5" s="25">
        <f t="shared" si="0"/>
        <v>7665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4">SUM(D5:M5)</f>
        <v>126512</v>
      </c>
      <c r="O5" s="31">
        <f aca="true" t="shared" si="2" ref="O5:O24">(N5/O$26)</f>
        <v>1331.7052631578947</v>
      </c>
      <c r="P5" s="6"/>
    </row>
    <row r="6" spans="1:16" ht="15">
      <c r="A6" s="12"/>
      <c r="B6" s="23">
        <v>311</v>
      </c>
      <c r="C6" s="19" t="s">
        <v>2</v>
      </c>
      <c r="D6" s="43">
        <v>114981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114981</v>
      </c>
      <c r="O6" s="44">
        <f t="shared" si="2"/>
        <v>1210.3263157894737</v>
      </c>
      <c r="P6" s="9"/>
    </row>
    <row r="7" spans="1:16" ht="15">
      <c r="A7" s="12"/>
      <c r="B7" s="23">
        <v>312.1</v>
      </c>
      <c r="C7" s="19" t="s">
        <v>10</v>
      </c>
      <c r="D7" s="43">
        <v>0</v>
      </c>
      <c r="E7" s="43">
        <v>2639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2639</v>
      </c>
      <c r="O7" s="44">
        <f t="shared" si="2"/>
        <v>27.778947368421054</v>
      </c>
      <c r="P7" s="9"/>
    </row>
    <row r="8" spans="1:16" ht="15">
      <c r="A8" s="12"/>
      <c r="B8" s="23">
        <v>315</v>
      </c>
      <c r="C8" s="19" t="s">
        <v>54</v>
      </c>
      <c r="D8" s="43">
        <v>3866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3866</v>
      </c>
      <c r="O8" s="44">
        <f t="shared" si="2"/>
        <v>40.694736842105264</v>
      </c>
      <c r="P8" s="9"/>
    </row>
    <row r="9" spans="1:16" ht="15">
      <c r="A9" s="12"/>
      <c r="B9" s="23">
        <v>319</v>
      </c>
      <c r="C9" s="19" t="s">
        <v>39</v>
      </c>
      <c r="D9" s="43">
        <v>0</v>
      </c>
      <c r="E9" s="43">
        <v>5026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5026</v>
      </c>
      <c r="O9" s="44">
        <f t="shared" si="2"/>
        <v>52.90526315789474</v>
      </c>
      <c r="P9" s="9"/>
    </row>
    <row r="10" spans="1:16" ht="15.75">
      <c r="A10" s="27" t="s">
        <v>14</v>
      </c>
      <c r="B10" s="28"/>
      <c r="C10" s="29"/>
      <c r="D10" s="30">
        <f aca="true" t="shared" si="3" ref="D10:M10">SUM(D11:D12)</f>
        <v>8181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8181</v>
      </c>
      <c r="O10" s="42">
        <f t="shared" si="2"/>
        <v>86.11578947368422</v>
      </c>
      <c r="P10" s="10"/>
    </row>
    <row r="11" spans="1:16" ht="15">
      <c r="A11" s="12"/>
      <c r="B11" s="23">
        <v>322</v>
      </c>
      <c r="C11" s="19" t="s">
        <v>0</v>
      </c>
      <c r="D11" s="43">
        <v>7164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7164</v>
      </c>
      <c r="O11" s="44">
        <f t="shared" si="2"/>
        <v>75.41052631578947</v>
      </c>
      <c r="P11" s="9"/>
    </row>
    <row r="12" spans="1:16" ht="15">
      <c r="A12" s="12"/>
      <c r="B12" s="23">
        <v>329</v>
      </c>
      <c r="C12" s="19" t="s">
        <v>15</v>
      </c>
      <c r="D12" s="43">
        <v>1017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1017</v>
      </c>
      <c r="O12" s="44">
        <f t="shared" si="2"/>
        <v>10.705263157894738</v>
      </c>
      <c r="P12" s="9"/>
    </row>
    <row r="13" spans="1:16" ht="15.75">
      <c r="A13" s="27" t="s">
        <v>16</v>
      </c>
      <c r="B13" s="28"/>
      <c r="C13" s="29"/>
      <c r="D13" s="30">
        <f aca="true" t="shared" si="4" ref="D13:M13">SUM(D14:D17)</f>
        <v>48164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48164</v>
      </c>
      <c r="O13" s="42">
        <f t="shared" si="2"/>
        <v>506.9894736842105</v>
      </c>
      <c r="P13" s="10"/>
    </row>
    <row r="14" spans="1:16" ht="15">
      <c r="A14" s="12"/>
      <c r="B14" s="23">
        <v>335.12</v>
      </c>
      <c r="C14" s="19" t="s">
        <v>55</v>
      </c>
      <c r="D14" s="43">
        <v>14650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14650</v>
      </c>
      <c r="O14" s="44">
        <f t="shared" si="2"/>
        <v>154.21052631578948</v>
      </c>
      <c r="P14" s="9"/>
    </row>
    <row r="15" spans="1:16" ht="15">
      <c r="A15" s="12"/>
      <c r="B15" s="23">
        <v>335.14</v>
      </c>
      <c r="C15" s="19" t="s">
        <v>56</v>
      </c>
      <c r="D15" s="43">
        <v>1821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1821</v>
      </c>
      <c r="O15" s="44">
        <f t="shared" si="2"/>
        <v>19.16842105263158</v>
      </c>
      <c r="P15" s="9"/>
    </row>
    <row r="16" spans="1:16" ht="15">
      <c r="A16" s="12"/>
      <c r="B16" s="23">
        <v>335.15</v>
      </c>
      <c r="C16" s="19" t="s">
        <v>57</v>
      </c>
      <c r="D16" s="43">
        <v>734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734</v>
      </c>
      <c r="O16" s="44">
        <f t="shared" si="2"/>
        <v>7.726315789473684</v>
      </c>
      <c r="P16" s="9"/>
    </row>
    <row r="17" spans="1:16" ht="15">
      <c r="A17" s="12"/>
      <c r="B17" s="23">
        <v>335.18</v>
      </c>
      <c r="C17" s="19" t="s">
        <v>58</v>
      </c>
      <c r="D17" s="43">
        <v>30959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30959</v>
      </c>
      <c r="O17" s="44">
        <f t="shared" si="2"/>
        <v>325.88421052631577</v>
      </c>
      <c r="P17" s="9"/>
    </row>
    <row r="18" spans="1:16" ht="15.75">
      <c r="A18" s="27" t="s">
        <v>25</v>
      </c>
      <c r="B18" s="28"/>
      <c r="C18" s="29"/>
      <c r="D18" s="30">
        <f aca="true" t="shared" si="5" ref="D18:M18">SUM(D19:D20)</f>
        <v>3115</v>
      </c>
      <c r="E18" s="30">
        <f t="shared" si="5"/>
        <v>12633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15748</v>
      </c>
      <c r="O18" s="42">
        <f t="shared" si="2"/>
        <v>165.76842105263157</v>
      </c>
      <c r="P18" s="10"/>
    </row>
    <row r="19" spans="1:16" ht="15">
      <c r="A19" s="12"/>
      <c r="B19" s="23">
        <v>342.5</v>
      </c>
      <c r="C19" s="19" t="s">
        <v>26</v>
      </c>
      <c r="D19" s="43">
        <v>3115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3115</v>
      </c>
      <c r="O19" s="44">
        <f t="shared" si="2"/>
        <v>32.78947368421053</v>
      </c>
      <c r="P19" s="9"/>
    </row>
    <row r="20" spans="1:16" ht="15">
      <c r="A20" s="12"/>
      <c r="B20" s="23">
        <v>342.9</v>
      </c>
      <c r="C20" s="19" t="s">
        <v>44</v>
      </c>
      <c r="D20" s="43">
        <v>0</v>
      </c>
      <c r="E20" s="43">
        <v>12633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12633</v>
      </c>
      <c r="O20" s="44">
        <f t="shared" si="2"/>
        <v>132.97894736842105</v>
      </c>
      <c r="P20" s="9"/>
    </row>
    <row r="21" spans="1:16" ht="15.75">
      <c r="A21" s="27" t="s">
        <v>3</v>
      </c>
      <c r="B21" s="28"/>
      <c r="C21" s="29"/>
      <c r="D21" s="30">
        <f aca="true" t="shared" si="6" ref="D21:M21">SUM(D22:D23)</f>
        <v>175</v>
      </c>
      <c r="E21" s="30">
        <f t="shared" si="6"/>
        <v>91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266</v>
      </c>
      <c r="O21" s="42">
        <f t="shared" si="2"/>
        <v>2.8</v>
      </c>
      <c r="P21" s="10"/>
    </row>
    <row r="22" spans="1:16" ht="15">
      <c r="A22" s="12"/>
      <c r="B22" s="23">
        <v>361.1</v>
      </c>
      <c r="C22" s="19" t="s">
        <v>29</v>
      </c>
      <c r="D22" s="43">
        <v>175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175</v>
      </c>
      <c r="O22" s="44">
        <f t="shared" si="2"/>
        <v>1.8421052631578947</v>
      </c>
      <c r="P22" s="9"/>
    </row>
    <row r="23" spans="1:16" ht="15.75" thickBot="1">
      <c r="A23" s="12"/>
      <c r="B23" s="23">
        <v>361.2</v>
      </c>
      <c r="C23" s="19" t="s">
        <v>61</v>
      </c>
      <c r="D23" s="43">
        <v>0</v>
      </c>
      <c r="E23" s="43">
        <v>91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91</v>
      </c>
      <c r="O23" s="44">
        <f t="shared" si="2"/>
        <v>0.9578947368421052</v>
      </c>
      <c r="P23" s="9"/>
    </row>
    <row r="24" spans="1:119" ht="16.5" thickBot="1">
      <c r="A24" s="13" t="s">
        <v>27</v>
      </c>
      <c r="B24" s="21"/>
      <c r="C24" s="20"/>
      <c r="D24" s="14">
        <f>SUM(D5,D10,D13,D18,D21)</f>
        <v>178482</v>
      </c>
      <c r="E24" s="14">
        <f aca="true" t="shared" si="7" ref="E24:M24">SUM(E5,E10,E13,E18,E21)</f>
        <v>20389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198871</v>
      </c>
      <c r="O24" s="36">
        <f t="shared" si="2"/>
        <v>2093.378947368421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62</v>
      </c>
      <c r="M26" s="45"/>
      <c r="N26" s="45"/>
      <c r="O26" s="40">
        <v>95</v>
      </c>
    </row>
    <row r="27" spans="1:15" ht="1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5" ht="15.75" customHeight="1" thickBot="1">
      <c r="A28" s="49" t="s">
        <v>42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32</v>
      </c>
      <c r="F4" s="32" t="s">
        <v>33</v>
      </c>
      <c r="G4" s="32" t="s">
        <v>34</v>
      </c>
      <c r="H4" s="32" t="s">
        <v>5</v>
      </c>
      <c r="I4" s="32" t="s">
        <v>6</v>
      </c>
      <c r="J4" s="33" t="s">
        <v>35</v>
      </c>
      <c r="K4" s="33" t="s">
        <v>7</v>
      </c>
      <c r="L4" s="33" t="s">
        <v>8</v>
      </c>
      <c r="M4" s="33" t="s">
        <v>9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128062</v>
      </c>
      <c r="E5" s="25">
        <f t="shared" si="0"/>
        <v>12178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3">SUM(D5:M5)</f>
        <v>140240</v>
      </c>
      <c r="O5" s="31">
        <f aca="true" t="shared" si="2" ref="O5:O23">(N5/O$25)</f>
        <v>465.9136212624585</v>
      </c>
      <c r="P5" s="6"/>
    </row>
    <row r="6" spans="1:16" ht="15">
      <c r="A6" s="12"/>
      <c r="B6" s="23">
        <v>311</v>
      </c>
      <c r="C6" s="19" t="s">
        <v>2</v>
      </c>
      <c r="D6" s="43">
        <v>120391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120391</v>
      </c>
      <c r="O6" s="44">
        <f t="shared" si="2"/>
        <v>399.9700996677741</v>
      </c>
      <c r="P6" s="9"/>
    </row>
    <row r="7" spans="1:16" ht="15">
      <c r="A7" s="12"/>
      <c r="B7" s="23">
        <v>312.1</v>
      </c>
      <c r="C7" s="19" t="s">
        <v>10</v>
      </c>
      <c r="D7" s="43">
        <v>0</v>
      </c>
      <c r="E7" s="43">
        <v>6997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6997</v>
      </c>
      <c r="O7" s="44">
        <f t="shared" si="2"/>
        <v>23.245847176079735</v>
      </c>
      <c r="P7" s="9"/>
    </row>
    <row r="8" spans="1:16" ht="15">
      <c r="A8" s="12"/>
      <c r="B8" s="23">
        <v>315</v>
      </c>
      <c r="C8" s="19" t="s">
        <v>54</v>
      </c>
      <c r="D8" s="43">
        <v>7671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7671</v>
      </c>
      <c r="O8" s="44">
        <f t="shared" si="2"/>
        <v>25.485049833887043</v>
      </c>
      <c r="P8" s="9"/>
    </row>
    <row r="9" spans="1:16" ht="15">
      <c r="A9" s="12"/>
      <c r="B9" s="23">
        <v>319</v>
      </c>
      <c r="C9" s="19" t="s">
        <v>39</v>
      </c>
      <c r="D9" s="43">
        <v>0</v>
      </c>
      <c r="E9" s="43">
        <v>5181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5181</v>
      </c>
      <c r="O9" s="44">
        <f t="shared" si="2"/>
        <v>17.21262458471761</v>
      </c>
      <c r="P9" s="9"/>
    </row>
    <row r="10" spans="1:16" ht="15.75">
      <c r="A10" s="27" t="s">
        <v>14</v>
      </c>
      <c r="B10" s="28"/>
      <c r="C10" s="29"/>
      <c r="D10" s="30">
        <f aca="true" t="shared" si="3" ref="D10:M10">SUM(D11:D12)</f>
        <v>3623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3623</v>
      </c>
      <c r="O10" s="42">
        <f t="shared" si="2"/>
        <v>12.03654485049834</v>
      </c>
      <c r="P10" s="10"/>
    </row>
    <row r="11" spans="1:16" ht="15">
      <c r="A11" s="12"/>
      <c r="B11" s="23">
        <v>322</v>
      </c>
      <c r="C11" s="19" t="s">
        <v>0</v>
      </c>
      <c r="D11" s="43">
        <v>2216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2216</v>
      </c>
      <c r="O11" s="44">
        <f t="shared" si="2"/>
        <v>7.362126245847176</v>
      </c>
      <c r="P11" s="9"/>
    </row>
    <row r="12" spans="1:16" ht="15">
      <c r="A12" s="12"/>
      <c r="B12" s="23">
        <v>329</v>
      </c>
      <c r="C12" s="19" t="s">
        <v>15</v>
      </c>
      <c r="D12" s="43">
        <v>1407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1407</v>
      </c>
      <c r="O12" s="44">
        <f t="shared" si="2"/>
        <v>4.674418604651163</v>
      </c>
      <c r="P12" s="9"/>
    </row>
    <row r="13" spans="1:16" ht="15.75">
      <c r="A13" s="27" t="s">
        <v>16</v>
      </c>
      <c r="B13" s="28"/>
      <c r="C13" s="29"/>
      <c r="D13" s="30">
        <f aca="true" t="shared" si="4" ref="D13:M13">SUM(D14:D17)</f>
        <v>45919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45919</v>
      </c>
      <c r="O13" s="42">
        <f t="shared" si="2"/>
        <v>152.5548172757475</v>
      </c>
      <c r="P13" s="10"/>
    </row>
    <row r="14" spans="1:16" ht="15">
      <c r="A14" s="12"/>
      <c r="B14" s="23">
        <v>335.12</v>
      </c>
      <c r="C14" s="19" t="s">
        <v>55</v>
      </c>
      <c r="D14" s="43">
        <v>14581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14581</v>
      </c>
      <c r="O14" s="44">
        <f t="shared" si="2"/>
        <v>48.44186046511628</v>
      </c>
      <c r="P14" s="9"/>
    </row>
    <row r="15" spans="1:16" ht="15">
      <c r="A15" s="12"/>
      <c r="B15" s="23">
        <v>335.14</v>
      </c>
      <c r="C15" s="19" t="s">
        <v>56</v>
      </c>
      <c r="D15" s="43">
        <v>1936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1936</v>
      </c>
      <c r="O15" s="44">
        <f t="shared" si="2"/>
        <v>6.431893687707642</v>
      </c>
      <c r="P15" s="9"/>
    </row>
    <row r="16" spans="1:16" ht="15">
      <c r="A16" s="12"/>
      <c r="B16" s="23">
        <v>335.15</v>
      </c>
      <c r="C16" s="19" t="s">
        <v>57</v>
      </c>
      <c r="D16" s="43">
        <v>734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734</v>
      </c>
      <c r="O16" s="44">
        <f t="shared" si="2"/>
        <v>2.4385382059800667</v>
      </c>
      <c r="P16" s="9"/>
    </row>
    <row r="17" spans="1:16" ht="15">
      <c r="A17" s="12"/>
      <c r="B17" s="23">
        <v>335.18</v>
      </c>
      <c r="C17" s="19" t="s">
        <v>58</v>
      </c>
      <c r="D17" s="43">
        <v>28668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28668</v>
      </c>
      <c r="O17" s="44">
        <f t="shared" si="2"/>
        <v>95.24252491694352</v>
      </c>
      <c r="P17" s="9"/>
    </row>
    <row r="18" spans="1:16" ht="15.75">
      <c r="A18" s="27" t="s">
        <v>25</v>
      </c>
      <c r="B18" s="28"/>
      <c r="C18" s="29"/>
      <c r="D18" s="30">
        <f aca="true" t="shared" si="5" ref="D18:M18">SUM(D19:D20)</f>
        <v>2795</v>
      </c>
      <c r="E18" s="30">
        <f t="shared" si="5"/>
        <v>12219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15014</v>
      </c>
      <c r="O18" s="42">
        <f t="shared" si="2"/>
        <v>49.880398671096344</v>
      </c>
      <c r="P18" s="10"/>
    </row>
    <row r="19" spans="1:16" ht="15">
      <c r="A19" s="12"/>
      <c r="B19" s="23">
        <v>342.5</v>
      </c>
      <c r="C19" s="19" t="s">
        <v>26</v>
      </c>
      <c r="D19" s="43">
        <v>2795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2795</v>
      </c>
      <c r="O19" s="44">
        <f t="shared" si="2"/>
        <v>9.285714285714286</v>
      </c>
      <c r="P19" s="9"/>
    </row>
    <row r="20" spans="1:16" ht="15">
      <c r="A20" s="12"/>
      <c r="B20" s="23">
        <v>342.9</v>
      </c>
      <c r="C20" s="19" t="s">
        <v>44</v>
      </c>
      <c r="D20" s="43">
        <v>0</v>
      </c>
      <c r="E20" s="43">
        <v>12219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12219</v>
      </c>
      <c r="O20" s="44">
        <f t="shared" si="2"/>
        <v>40.59468438538206</v>
      </c>
      <c r="P20" s="9"/>
    </row>
    <row r="21" spans="1:16" ht="15.75">
      <c r="A21" s="27" t="s">
        <v>3</v>
      </c>
      <c r="B21" s="28"/>
      <c r="C21" s="29"/>
      <c r="D21" s="30">
        <f aca="true" t="shared" si="6" ref="D21:M21">SUM(D22:D22)</f>
        <v>226</v>
      </c>
      <c r="E21" s="30">
        <f t="shared" si="6"/>
        <v>294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520</v>
      </c>
      <c r="O21" s="42">
        <f t="shared" si="2"/>
        <v>1.7275747508305648</v>
      </c>
      <c r="P21" s="10"/>
    </row>
    <row r="22" spans="1:16" ht="15.75" thickBot="1">
      <c r="A22" s="12"/>
      <c r="B22" s="23">
        <v>361.1</v>
      </c>
      <c r="C22" s="19" t="s">
        <v>29</v>
      </c>
      <c r="D22" s="43">
        <v>226</v>
      </c>
      <c r="E22" s="43">
        <v>294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520</v>
      </c>
      <c r="O22" s="44">
        <f t="shared" si="2"/>
        <v>1.7275747508305648</v>
      </c>
      <c r="P22" s="9"/>
    </row>
    <row r="23" spans="1:119" ht="16.5" thickBot="1">
      <c r="A23" s="13" t="s">
        <v>27</v>
      </c>
      <c r="B23" s="21"/>
      <c r="C23" s="20"/>
      <c r="D23" s="14">
        <f>SUM(D5,D10,D13,D18,D21)</f>
        <v>180625</v>
      </c>
      <c r="E23" s="14">
        <f aca="true" t="shared" si="7" ref="E23:M23">SUM(E5,E10,E13,E18,E21)</f>
        <v>24691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205316</v>
      </c>
      <c r="O23" s="36">
        <f t="shared" si="2"/>
        <v>682.1129568106312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45" t="s">
        <v>59</v>
      </c>
      <c r="M25" s="45"/>
      <c r="N25" s="45"/>
      <c r="O25" s="40">
        <v>301</v>
      </c>
    </row>
    <row r="26" spans="1:15" ht="1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5" ht="15.75" customHeight="1" thickBot="1">
      <c r="A27" s="49" t="s">
        <v>42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2022-06-22T18:04:53Z</cp:lastPrinted>
  <dcterms:created xsi:type="dcterms:W3CDTF">2000-08-31T21:26:31Z</dcterms:created>
  <dcterms:modified xsi:type="dcterms:W3CDTF">2022-06-22T18:05:07Z</dcterms:modified>
  <cp:category/>
  <cp:version/>
  <cp:contentType/>
  <cp:contentStatus/>
</cp:coreProperties>
</file>