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'2008'!$A$1:$O$87</definedName>
    <definedName name="_xlnm.Print_Area" localSheetId="12">'2009'!$A$1:$O$92</definedName>
    <definedName name="_xlnm.Print_Area" localSheetId="11">'2010'!$A$1:$O$87</definedName>
    <definedName name="_xlnm.Print_Area" localSheetId="10">'2011'!$A$1:$O$84</definedName>
    <definedName name="_xlnm.Print_Area" localSheetId="9">'2012'!$A$1:$O$78</definedName>
    <definedName name="_xlnm.Print_Area" localSheetId="8">'2013'!$A$1:$O$77</definedName>
    <definedName name="_xlnm.Print_Area" localSheetId="7">'2014'!$A$1:$O$77</definedName>
    <definedName name="_xlnm.Print_Area" localSheetId="6">'2015'!$A$1:$O$81</definedName>
    <definedName name="_xlnm.Print_Area" localSheetId="5">'2016'!$A$1:$O$80</definedName>
    <definedName name="_xlnm.Print_Area" localSheetId="4">'2017'!$A$1:$O$80</definedName>
    <definedName name="_xlnm.Print_Area" localSheetId="3">'2018'!$A$1:$O$84</definedName>
    <definedName name="_xlnm.Print_Area" localSheetId="2">'2019'!$A$1:$O$80</definedName>
    <definedName name="_xlnm.Print_Area" localSheetId="1">'2020'!$A$1:$O$82</definedName>
    <definedName name="_xlnm.Print_Area" localSheetId="0">'2021'!$A$1:$P$82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<sst xmlns="http://schemas.openxmlformats.org/spreadsheetml/2006/main" count="1320" uniqueCount="191">
  <si>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</si>
  <si>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</si>
  <si>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</si>
  <si>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</si>
  <si>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</si>
  <si>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</si>
  <si>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</si>
  <si>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</si>
  <si>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</si>
  <si>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</si>
  <si>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</si>
  <si>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</si>
  <si>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</si>
  <si>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</si>
  <si>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Utility Service Tax - Electricity</t>
  </si>
  <si>
    <t>Utility Service Tax - Gas</t>
  </si>
  <si>
    <t>Communications Services Taxes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</si>
  <si>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</si>
  <si>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</si>
  <si>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</si>
  <si>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</si>
  <si>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Public Safety</t>
  </si>
  <si>
    <t>Impact Fees - Residential - Physical Environment</t>
  </si>
  <si>
    <t>Impact Fees - Residential - Other</t>
  </si>
  <si>
    <t>Impact Fees - Commercial - Other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</si>
  <si>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</si>
  <si>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</si>
  <si>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</si>
  <si>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</si>
  <si>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</si>
  <si>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</si>
  <si>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</si>
  <si>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</si>
  <si>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</si>
  <si>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State Grant - Physical Environment - Stormwater Management</t>
  </si>
  <si>
    <t>State Grant - Transportation - Airport Development</t>
  </si>
  <si>
    <t>State Grant - Transportation - Mass Transit</t>
  </si>
  <si>
    <t>State Grant - Transportation - Other Transportation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</si>
  <si>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</si>
  <si>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</si>
  <si>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</si>
  <si>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</si>
  <si>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</si>
  <si>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</si>
  <si>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</si>
  <si>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</si>
  <si>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</si>
  <si>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</si>
  <si>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</si>
  <si>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</si>
  <si>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</si>
  <si>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</si>
  <si>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</si>
  <si>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</si>
  <si>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</si>
  <si>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</si>
  <si>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</si>
  <si>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</si>
  <si>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</si>
  <si>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</si>
  <si>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</si>
  <si>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</si>
  <si>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</si>
  <si>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Physical Environment - Electric Utility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</si>
  <si>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</si>
  <si>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</si>
  <si>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</si>
  <si>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Airports</t>
  </si>
  <si>
    <t>Transportation (User Fees) - Mass Transit</t>
  </si>
  <si>
    <t>Transportation (User Fees) - Parking Facilities</t>
  </si>
  <si>
    <t>Economic Environment - Housing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</si>
  <si>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</si>
  <si>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</si>
  <si>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</si>
  <si>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</si>
  <si>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</si>
  <si>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</si>
  <si>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</si>
  <si>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</si>
  <si>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</si>
  <si>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Dividends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</si>
  <si>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</si>
  <si>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</si>
  <si>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</si>
  <si>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</si>
  <si>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</si>
  <si>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</si>
  <si>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</si>
  <si>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</si>
  <si>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</si>
  <si>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</si>
  <si>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</si>
  <si>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</si>
  <si>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</si>
  <si>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</si>
  <si>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</si>
  <si>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</si>
  <si>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</si>
  <si>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</si>
  <si>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</si>
  <si>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</si>
  <si>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</si>
  <si>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Ocala Revenues Reported by Account Code and Fund Type</t>
  </si>
  <si>
    <t>Local Fiscal Year Ended September 30, 2010</t>
  </si>
  <si>
    <t>Fire Insurance Premium Tax for Firefighters' Pension</t>
  </si>
  <si>
    <t>Federal Grant -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</si>
  <si>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</si>
  <si>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</si>
  <si>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</si>
  <si>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Business Tax</t>
  </si>
  <si>
    <t>Federal Grant - Physical Environment - Electric Supply System</t>
  </si>
  <si>
    <t>Federal Grant - Other Federal Grants</t>
  </si>
  <si>
    <t>State Grant - Economic Environment</t>
  </si>
  <si>
    <t>Grants from Other Local Units - Culture / Recreation</t>
  </si>
  <si>
    <t>Proprietary Non-Operating Sources - State Grants and Donations</t>
  </si>
  <si>
    <t>2011 Municipal Population:</t>
  </si>
  <si>
    <t>Local Fiscal Year Ended September 30, 2012</t>
  </si>
  <si>
    <t>Proceeds - Proceeds from Refunding Bonds</t>
  </si>
  <si>
    <t>2012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</si>
  <si>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</si>
  <si>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</si>
  <si>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</si>
  <si>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</si>
  <si>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State Grant - Physical Environment - Other Physical Environment</t>
  </si>
  <si>
    <t>Payments from Other Local Units in Lieu of Taxes</t>
  </si>
  <si>
    <t>Impact Fees - Public Safety</t>
  </si>
  <si>
    <t>Impact Fees - Physical Environment</t>
  </si>
  <si>
    <t>Impact Fees - Other</t>
  </si>
  <si>
    <t>Proceeds - Debt Proceeds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</si>
  <si>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</si>
  <si>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</si>
  <si>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</si>
  <si>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</si>
  <si>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</si>
  <si>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</si>
  <si>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</si>
  <si>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</si>
  <si>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</si>
  <si>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Airports</t>
  </si>
  <si>
    <t>Transportation - Mass Transit</t>
  </si>
  <si>
    <t>Transportation - Parking Facilities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</si>
  <si>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</si>
  <si>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</si>
  <si>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</si>
  <si>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</si>
  <si>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</si>
  <si>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2013 Municipal Population:</t>
  </si>
  <si>
    <t>Local Fiscal Year Ended September 30, 2014</t>
  </si>
  <si>
    <t>State Shared Revenues - General Government - Mobile Home License Tax</t>
  </si>
  <si>
    <t>State Shared Revenues - General Government - Alcoholic Beverage License Tax</t>
  </si>
  <si>
    <t>2014 Municipal Population:</t>
  </si>
  <si>
    <t>Local Fiscal Year Ended September 30, 2015</t>
  </si>
  <si>
    <t>Second Local Option Fuel Tax (1 to 5 Cents)</t>
  </si>
  <si>
    <t>Utility Service Tax - Propane</t>
  </si>
  <si>
    <t>State Grant - Physical Environment - Sewer / Wastewater</t>
  </si>
  <si>
    <t>State Shared Revenues - Transportation - Other Transportation</t>
  </si>
  <si>
    <t>State Shared Revenues - Other</t>
  </si>
  <si>
    <t>General Government - Administrative Service Fees</t>
  </si>
  <si>
    <t>Culture / Recreation - Special Events</t>
  </si>
  <si>
    <t>Court-Ordered Judgments and Fines - As Decided by Circuit Court Civil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</si>
  <si>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</si>
  <si>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</si>
  <si>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</si>
  <si>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</si>
  <si>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</si>
  <si>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</si>
  <si>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Discretionary Sales Surtaxes</t>
  </si>
  <si>
    <t>2018 Municipal Population:</t>
  </si>
  <si>
    <t>Local Fiscal Year Ended September 30, 2019</t>
  </si>
  <si>
    <t>2019 Municipal Population:</t>
  </si>
  <si>
    <t>Local Fiscal Year Ended September 30, 2020</t>
  </si>
  <si>
    <t>Grants from Other Local Units - General Government</t>
  </si>
  <si>
    <t>Federal Fines and Forfeits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</si>
  <si>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</si>
  <si>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</si>
  <si>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</si>
  <si>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</si>
  <si>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</si>
  <si>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</si>
  <si>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</si>
  <si>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</si>
  <si>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</si>
  <si>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</si>
  <si>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</si>
  <si>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Special Assessments - Charges for Public Services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</si>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</sst>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8"/>
      <c r="M3" s="69"/>
      <c r="N3" s="36"/>
      <c r="O3" s="37"/>
      <c r="P3" s="70" t="s">
        <v>175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176</v>
      </c>
      <c r="N4" s="35" t="s">
        <v>10</v>
      </c>
      <c r="O4" s="35" t="s">
        <v>177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178</v>
      </c>
      <c r="B5" s="26"/>
      <c r="C5" s="26"/>
      <c r="D5" s="27">
        <f aca="true" t="shared" si="0" ref="D5:N5">SUM(D6:D15)</f>
        <v>48405791</v>
      </c>
      <c r="E5" s="27">
        <f t="shared" si="0"/>
        <v>14069394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62475185</v>
      </c>
      <c r="P5" s="33">
        <f aca="true" t="shared" si="1" ref="P5:P36">(O5/P$80)</f>
        <v>972.4823716202543</v>
      </c>
      <c r="Q5" s="6"/>
    </row>
    <row r="6" spans="1:17" ht="15">
      <c r="A6" s="12"/>
      <c r="B6" s="25">
        <v>311</v>
      </c>
      <c r="C6" s="20" t="s">
        <v>3</v>
      </c>
      <c r="D6" s="46">
        <v>33885678</v>
      </c>
      <c r="E6" s="46">
        <v>988744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34874422</v>
      </c>
      <c r="P6" s="47">
        <f t="shared" si="1"/>
        <v>542.8517036875613</v>
      </c>
      <c r="Q6" s="9"/>
    </row>
    <row r="7" spans="1:17" ht="15">
      <c r="A7" s="12"/>
      <c r="B7" s="25">
        <v>312.41</v>
      </c>
      <c r="C7" s="20" t="s">
        <v>179</v>
      </c>
      <c r="D7" s="46">
        <v>0</v>
      </c>
      <c r="E7" s="46">
        <v>2322228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5">SUM(D7:N7)</f>
        <v>2322228</v>
      </c>
      <c r="P7" s="47">
        <f t="shared" si="1"/>
        <v>36.14756471522189</v>
      </c>
      <c r="Q7" s="9"/>
    </row>
    <row r="8" spans="1:17" ht="15">
      <c r="A8" s="12"/>
      <c r="B8" s="25">
        <v>312.43</v>
      </c>
      <c r="C8" s="20" t="s">
        <v>180</v>
      </c>
      <c r="D8" s="46">
        <v>0</v>
      </c>
      <c r="E8" s="46">
        <v>1487294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1487294</v>
      </c>
      <c r="P8" s="47">
        <f t="shared" si="1"/>
        <v>23.151067042323678</v>
      </c>
      <c r="Q8" s="9"/>
    </row>
    <row r="9" spans="1:17" ht="15">
      <c r="A9" s="12"/>
      <c r="B9" s="25">
        <v>312.51</v>
      </c>
      <c r="C9" s="20" t="s">
        <v>99</v>
      </c>
      <c r="D9" s="46">
        <v>541289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541289</v>
      </c>
      <c r="P9" s="47">
        <f t="shared" si="1"/>
        <v>8.425649487103653</v>
      </c>
      <c r="Q9" s="9"/>
    </row>
    <row r="10" spans="1:17" ht="15">
      <c r="A10" s="12"/>
      <c r="B10" s="25">
        <v>312.52</v>
      </c>
      <c r="C10" s="20" t="s">
        <v>131</v>
      </c>
      <c r="D10" s="46">
        <v>683980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683980</v>
      </c>
      <c r="P10" s="47">
        <f t="shared" si="1"/>
        <v>10.646763071463038</v>
      </c>
      <c r="Q10" s="9"/>
    </row>
    <row r="11" spans="1:17" ht="15">
      <c r="A11" s="12"/>
      <c r="B11" s="25">
        <v>312.63</v>
      </c>
      <c r="C11" s="20" t="s">
        <v>181</v>
      </c>
      <c r="D11" s="46">
        <v>0</v>
      </c>
      <c r="E11" s="46">
        <v>9271128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9271128</v>
      </c>
      <c r="P11" s="47">
        <f t="shared" si="1"/>
        <v>144.31343492676245</v>
      </c>
      <c r="Q11" s="9"/>
    </row>
    <row r="12" spans="1:17" ht="15">
      <c r="A12" s="12"/>
      <c r="B12" s="25">
        <v>314.1</v>
      </c>
      <c r="C12" s="20" t="s">
        <v>14</v>
      </c>
      <c r="D12" s="46">
        <v>9929284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9929284</v>
      </c>
      <c r="P12" s="47">
        <f t="shared" si="1"/>
        <v>154.5582242423299</v>
      </c>
      <c r="Q12" s="9"/>
    </row>
    <row r="13" spans="1:17" ht="15">
      <c r="A13" s="12"/>
      <c r="B13" s="25">
        <v>314.8</v>
      </c>
      <c r="C13" s="20" t="s">
        <v>153</v>
      </c>
      <c r="D13" s="46">
        <v>250687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250687</v>
      </c>
      <c r="P13" s="47">
        <f t="shared" si="1"/>
        <v>3.902168329623461</v>
      </c>
      <c r="Q13" s="9"/>
    </row>
    <row r="14" spans="1:17" ht="15">
      <c r="A14" s="12"/>
      <c r="B14" s="25">
        <v>315.1</v>
      </c>
      <c r="C14" s="20" t="s">
        <v>182</v>
      </c>
      <c r="D14" s="46">
        <v>2713821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2713821</v>
      </c>
      <c r="P14" s="47">
        <f t="shared" si="1"/>
        <v>42.24306150086391</v>
      </c>
      <c r="Q14" s="9"/>
    </row>
    <row r="15" spans="1:17" ht="15">
      <c r="A15" s="12"/>
      <c r="B15" s="25">
        <v>316</v>
      </c>
      <c r="C15" s="20" t="s">
        <v>133</v>
      </c>
      <c r="D15" s="46">
        <v>401052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401052</v>
      </c>
      <c r="P15" s="47">
        <f t="shared" si="1"/>
        <v>6.242734617001074</v>
      </c>
      <c r="Q15" s="9"/>
    </row>
    <row r="16" spans="1:17" ht="15.75">
      <c r="A16" s="29" t="s">
        <v>17</v>
      </c>
      <c r="B16" s="30"/>
      <c r="C16" s="31"/>
      <c r="D16" s="32">
        <f aca="true" t="shared" si="3" ref="D16:N16">SUM(D17:D24)</f>
        <v>9706882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2738294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12445176</v>
      </c>
      <c r="P16" s="45">
        <f t="shared" si="1"/>
        <v>193.720343072397</v>
      </c>
      <c r="Q16" s="10"/>
    </row>
    <row r="17" spans="1:17" ht="15">
      <c r="A17" s="12"/>
      <c r="B17" s="25">
        <v>322</v>
      </c>
      <c r="C17" s="20" t="s">
        <v>183</v>
      </c>
      <c r="D17" s="46">
        <v>1722947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1722947</v>
      </c>
      <c r="P17" s="47">
        <f t="shared" si="1"/>
        <v>26.81921765795495</v>
      </c>
      <c r="Q17" s="9"/>
    </row>
    <row r="18" spans="1:17" ht="15">
      <c r="A18" s="12"/>
      <c r="B18" s="25">
        <v>323.1</v>
      </c>
      <c r="C18" s="20" t="s">
        <v>18</v>
      </c>
      <c r="D18" s="46">
        <v>552000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4" ref="O18:O24">SUM(D18:N18)</f>
        <v>552000</v>
      </c>
      <c r="P18" s="47">
        <f t="shared" si="1"/>
        <v>8.592375823046869</v>
      </c>
      <c r="Q18" s="9"/>
    </row>
    <row r="19" spans="1:17" ht="15">
      <c r="A19" s="12"/>
      <c r="B19" s="25">
        <v>323.4</v>
      </c>
      <c r="C19" s="20" t="s">
        <v>19</v>
      </c>
      <c r="D19" s="46">
        <v>510396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510396</v>
      </c>
      <c r="P19" s="47">
        <f t="shared" si="1"/>
        <v>7.944772193079402</v>
      </c>
      <c r="Q19" s="9"/>
    </row>
    <row r="20" spans="1:17" ht="15">
      <c r="A20" s="12"/>
      <c r="B20" s="25">
        <v>324.11</v>
      </c>
      <c r="C20" s="20" t="s">
        <v>20</v>
      </c>
      <c r="D20" s="46">
        <v>44719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44719</v>
      </c>
      <c r="P20" s="47">
        <f t="shared" si="1"/>
        <v>0.6960914029544075</v>
      </c>
      <c r="Q20" s="9"/>
    </row>
    <row r="21" spans="1:17" ht="15">
      <c r="A21" s="12"/>
      <c r="B21" s="25">
        <v>324.12</v>
      </c>
      <c r="C21" s="20" t="s">
        <v>21</v>
      </c>
      <c r="D21" s="46">
        <v>113423</v>
      </c>
      <c r="E21" s="46">
        <v>0</v>
      </c>
      <c r="F21" s="46">
        <v>0</v>
      </c>
      <c r="G21" s="46">
        <v>0</v>
      </c>
      <c r="H21" s="46">
        <v>0</v>
      </c>
      <c r="I21" s="46">
        <v>28486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141909</v>
      </c>
      <c r="P21" s="47">
        <f t="shared" si="1"/>
        <v>2.2089410519434023</v>
      </c>
      <c r="Q21" s="9"/>
    </row>
    <row r="22" spans="1:17" ht="15">
      <c r="A22" s="12"/>
      <c r="B22" s="25">
        <v>324.21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2706248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2706248</v>
      </c>
      <c r="P22" s="47">
        <f t="shared" si="1"/>
        <v>42.125180953566925</v>
      </c>
      <c r="Q22" s="9"/>
    </row>
    <row r="23" spans="1:17" ht="15">
      <c r="A23" s="12"/>
      <c r="B23" s="25">
        <v>325.2</v>
      </c>
      <c r="C23" s="20" t="s">
        <v>184</v>
      </c>
      <c r="D23" s="46">
        <v>6631207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6631207</v>
      </c>
      <c r="P23" s="47">
        <f t="shared" si="1"/>
        <v>103.22069330510718</v>
      </c>
      <c r="Q23" s="9"/>
    </row>
    <row r="24" spans="1:17" ht="15">
      <c r="A24" s="12"/>
      <c r="B24" s="25">
        <v>329.5</v>
      </c>
      <c r="C24" s="20" t="s">
        <v>185</v>
      </c>
      <c r="D24" s="46">
        <v>132190</v>
      </c>
      <c r="E24" s="46">
        <v>0</v>
      </c>
      <c r="F24" s="46">
        <v>0</v>
      </c>
      <c r="G24" s="46">
        <v>0</v>
      </c>
      <c r="H24" s="46">
        <v>0</v>
      </c>
      <c r="I24" s="46">
        <v>3560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135750</v>
      </c>
      <c r="P24" s="47">
        <f t="shared" si="1"/>
        <v>2.113070684743863</v>
      </c>
      <c r="Q24" s="9"/>
    </row>
    <row r="25" spans="1:17" ht="15.75">
      <c r="A25" s="29" t="s">
        <v>186</v>
      </c>
      <c r="B25" s="30"/>
      <c r="C25" s="31"/>
      <c r="D25" s="32">
        <f aca="true" t="shared" si="5" ref="D25:N25">SUM(D26:D44)</f>
        <v>9981335</v>
      </c>
      <c r="E25" s="32">
        <f t="shared" si="5"/>
        <v>851888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8425961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19259184</v>
      </c>
      <c r="P25" s="45">
        <f t="shared" si="1"/>
        <v>299.78649813987516</v>
      </c>
      <c r="Q25" s="10"/>
    </row>
    <row r="26" spans="1:17" ht="15">
      <c r="A26" s="12"/>
      <c r="B26" s="25">
        <v>331.2</v>
      </c>
      <c r="C26" s="20" t="s">
        <v>26</v>
      </c>
      <c r="D26" s="46">
        <v>182145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aca="true" t="shared" si="6" ref="O26:O41">SUM(D26:N26)</f>
        <v>182145</v>
      </c>
      <c r="P26" s="47">
        <f t="shared" si="1"/>
        <v>2.8352505331320144</v>
      </c>
      <c r="Q26" s="9"/>
    </row>
    <row r="27" spans="1:17" ht="15">
      <c r="A27" s="12"/>
      <c r="B27" s="25">
        <v>331.39</v>
      </c>
      <c r="C27" s="20" t="s">
        <v>30</v>
      </c>
      <c r="D27" s="46">
        <v>57323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57323</v>
      </c>
      <c r="P27" s="47">
        <f t="shared" si="1"/>
        <v>0.892283984247311</v>
      </c>
      <c r="Q27" s="9"/>
    </row>
    <row r="28" spans="1:17" ht="15">
      <c r="A28" s="12"/>
      <c r="B28" s="25">
        <v>331.41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2282468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2282468</v>
      </c>
      <c r="P28" s="47">
        <f t="shared" si="1"/>
        <v>35.52866460159083</v>
      </c>
      <c r="Q28" s="9"/>
    </row>
    <row r="29" spans="1:17" ht="15">
      <c r="A29" s="12"/>
      <c r="B29" s="25">
        <v>331.42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940471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940471</v>
      </c>
      <c r="P29" s="47">
        <f t="shared" si="1"/>
        <v>14.639275874414333</v>
      </c>
      <c r="Q29" s="9"/>
    </row>
    <row r="30" spans="1:17" ht="15">
      <c r="A30" s="12"/>
      <c r="B30" s="25">
        <v>331.5</v>
      </c>
      <c r="C30" s="20" t="s">
        <v>28</v>
      </c>
      <c r="D30" s="46">
        <v>656576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656576</v>
      </c>
      <c r="P30" s="47">
        <f t="shared" si="1"/>
        <v>10.220195196363806</v>
      </c>
      <c r="Q30" s="9"/>
    </row>
    <row r="31" spans="1:17" ht="15">
      <c r="A31" s="12"/>
      <c r="B31" s="25">
        <v>331.9</v>
      </c>
      <c r="C31" s="20" t="s">
        <v>111</v>
      </c>
      <c r="D31" s="46">
        <v>555462</v>
      </c>
      <c r="E31" s="46">
        <v>0</v>
      </c>
      <c r="F31" s="46">
        <v>0</v>
      </c>
      <c r="G31" s="46">
        <v>0</v>
      </c>
      <c r="H31" s="46">
        <v>0</v>
      </c>
      <c r="I31" s="46">
        <v>111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555573</v>
      </c>
      <c r="P31" s="47">
        <f t="shared" si="1"/>
        <v>8.647992777423221</v>
      </c>
      <c r="Q31" s="9"/>
    </row>
    <row r="32" spans="1:17" ht="15">
      <c r="A32" s="12"/>
      <c r="B32" s="25">
        <v>334.2</v>
      </c>
      <c r="C32" s="20" t="s">
        <v>29</v>
      </c>
      <c r="D32" s="46">
        <v>202747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202747</v>
      </c>
      <c r="P32" s="47">
        <f t="shared" si="1"/>
        <v>3.1559391684697164</v>
      </c>
      <c r="Q32" s="9"/>
    </row>
    <row r="33" spans="1:17" ht="15">
      <c r="A33" s="12"/>
      <c r="B33" s="25">
        <v>334.35</v>
      </c>
      <c r="C33" s="20" t="s">
        <v>154</v>
      </c>
      <c r="D33" s="46">
        <v>-19432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-19432</v>
      </c>
      <c r="P33" s="47">
        <f t="shared" si="1"/>
        <v>-0.30247653440841804</v>
      </c>
      <c r="Q33" s="9"/>
    </row>
    <row r="34" spans="1:17" ht="15">
      <c r="A34" s="12"/>
      <c r="B34" s="25">
        <v>334.42</v>
      </c>
      <c r="C34" s="20" t="s">
        <v>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4459885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4459885</v>
      </c>
      <c r="P34" s="47">
        <f t="shared" si="1"/>
        <v>69.42211602820541</v>
      </c>
      <c r="Q34" s="9"/>
    </row>
    <row r="35" spans="1:17" ht="15">
      <c r="A35" s="12"/>
      <c r="B35" s="25">
        <v>334.5</v>
      </c>
      <c r="C35" s="20" t="s">
        <v>112</v>
      </c>
      <c r="D35" s="46">
        <v>53456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53456</v>
      </c>
      <c r="P35" s="47">
        <f t="shared" si="1"/>
        <v>0.8320906557912925</v>
      </c>
      <c r="Q35" s="9"/>
    </row>
    <row r="36" spans="1:17" ht="15">
      <c r="A36" s="12"/>
      <c r="B36" s="25">
        <v>334.7</v>
      </c>
      <c r="C36" s="20" t="s">
        <v>39</v>
      </c>
      <c r="D36" s="46">
        <v>32940</v>
      </c>
      <c r="E36" s="46">
        <v>0</v>
      </c>
      <c r="F36" s="46">
        <v>0</v>
      </c>
      <c r="G36" s="46">
        <v>0</v>
      </c>
      <c r="H36" s="46">
        <v>0</v>
      </c>
      <c r="I36" s="46">
        <v>729791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762731</v>
      </c>
      <c r="P36" s="47">
        <f t="shared" si="1"/>
        <v>11.872593122986162</v>
      </c>
      <c r="Q36" s="9"/>
    </row>
    <row r="37" spans="1:17" ht="15">
      <c r="A37" s="12"/>
      <c r="B37" s="25">
        <v>334.9</v>
      </c>
      <c r="C37" s="20" t="s">
        <v>40</v>
      </c>
      <c r="D37" s="46">
        <v>240562</v>
      </c>
      <c r="E37" s="46">
        <v>851888</v>
      </c>
      <c r="F37" s="46">
        <v>0</v>
      </c>
      <c r="G37" s="46">
        <v>0</v>
      </c>
      <c r="H37" s="46">
        <v>0</v>
      </c>
      <c r="I37" s="46">
        <v>13235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1105685</v>
      </c>
      <c r="P37" s="47">
        <f aca="true" t="shared" si="7" ref="P37:P68">(O37/P$80)</f>
        <v>17.210980184611554</v>
      </c>
      <c r="Q37" s="9"/>
    </row>
    <row r="38" spans="1:17" ht="15">
      <c r="A38" s="12"/>
      <c r="B38" s="25">
        <v>335.14</v>
      </c>
      <c r="C38" s="20" t="s">
        <v>148</v>
      </c>
      <c r="D38" s="46">
        <v>47569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47569</v>
      </c>
      <c r="P38" s="47">
        <f t="shared" si="7"/>
        <v>0.740454212910356</v>
      </c>
      <c r="Q38" s="9"/>
    </row>
    <row r="39" spans="1:17" ht="15">
      <c r="A39" s="12"/>
      <c r="B39" s="25">
        <v>335.15</v>
      </c>
      <c r="C39" s="20" t="s">
        <v>149</v>
      </c>
      <c r="D39" s="46">
        <v>104824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104824</v>
      </c>
      <c r="P39" s="47">
        <f t="shared" si="7"/>
        <v>1.6316797160780163</v>
      </c>
      <c r="Q39" s="9"/>
    </row>
    <row r="40" spans="1:17" ht="15">
      <c r="A40" s="12"/>
      <c r="B40" s="25">
        <v>335.18</v>
      </c>
      <c r="C40" s="20" t="s">
        <v>187</v>
      </c>
      <c r="D40" s="46">
        <v>5390158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5390158</v>
      </c>
      <c r="P40" s="47">
        <f t="shared" si="7"/>
        <v>83.9026508724686</v>
      </c>
      <c r="Q40" s="9"/>
    </row>
    <row r="41" spans="1:17" ht="15">
      <c r="A41" s="12"/>
      <c r="B41" s="25">
        <v>335.19</v>
      </c>
      <c r="C41" s="20" t="s">
        <v>188</v>
      </c>
      <c r="D41" s="46">
        <v>1846441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1846441</v>
      </c>
      <c r="P41" s="47">
        <f t="shared" si="7"/>
        <v>28.741512693990007</v>
      </c>
      <c r="Q41" s="9"/>
    </row>
    <row r="42" spans="1:17" ht="15">
      <c r="A42" s="12"/>
      <c r="B42" s="25">
        <v>335.48</v>
      </c>
      <c r="C42" s="20" t="s">
        <v>155</v>
      </c>
      <c r="D42" s="46">
        <v>522518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522518</v>
      </c>
      <c r="P42" s="47">
        <f t="shared" si="7"/>
        <v>8.133462011425369</v>
      </c>
      <c r="Q42" s="9"/>
    </row>
    <row r="43" spans="1:17" ht="15">
      <c r="A43" s="12"/>
      <c r="B43" s="25">
        <v>335.9</v>
      </c>
      <c r="C43" s="20" t="s">
        <v>156</v>
      </c>
      <c r="D43" s="46">
        <v>28279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28279</v>
      </c>
      <c r="P43" s="47">
        <f t="shared" si="7"/>
        <v>0.4401880360506203</v>
      </c>
      <c r="Q43" s="9"/>
    </row>
    <row r="44" spans="1:17" ht="15">
      <c r="A44" s="12"/>
      <c r="B44" s="25">
        <v>337.9</v>
      </c>
      <c r="C44" s="20" t="s">
        <v>51</v>
      </c>
      <c r="D44" s="46">
        <v>79767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79767</v>
      </c>
      <c r="P44" s="47">
        <f t="shared" si="7"/>
        <v>1.241645004124963</v>
      </c>
      <c r="Q44" s="9"/>
    </row>
    <row r="45" spans="1:17" ht="15.75">
      <c r="A45" s="29" t="s">
        <v>56</v>
      </c>
      <c r="B45" s="30"/>
      <c r="C45" s="31"/>
      <c r="D45" s="32">
        <f aca="true" t="shared" si="8" ref="D45:N45">SUM(D46:D61)</f>
        <v>8620697</v>
      </c>
      <c r="E45" s="32">
        <f t="shared" si="8"/>
        <v>8100060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216566767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>SUM(D45:N45)</f>
        <v>233287524</v>
      </c>
      <c r="P45" s="45">
        <f t="shared" si="7"/>
        <v>3631.3298569493954</v>
      </c>
      <c r="Q45" s="10"/>
    </row>
    <row r="46" spans="1:17" ht="15">
      <c r="A46" s="12"/>
      <c r="B46" s="25">
        <v>341.2</v>
      </c>
      <c r="C46" s="20" t="s">
        <v>136</v>
      </c>
      <c r="D46" s="46">
        <v>182931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aca="true" t="shared" si="9" ref="O46:O60">SUM(D46:N46)</f>
        <v>182931</v>
      </c>
      <c r="P46" s="47">
        <f t="shared" si="7"/>
        <v>2.847485329140918</v>
      </c>
      <c r="Q46" s="9"/>
    </row>
    <row r="47" spans="1:17" ht="15">
      <c r="A47" s="12"/>
      <c r="B47" s="25">
        <v>341.9</v>
      </c>
      <c r="C47" s="20" t="s">
        <v>137</v>
      </c>
      <c r="D47" s="46">
        <v>999887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999887</v>
      </c>
      <c r="P47" s="47">
        <f t="shared" si="7"/>
        <v>15.564139283657363</v>
      </c>
      <c r="Q47" s="9"/>
    </row>
    <row r="48" spans="1:17" ht="15">
      <c r="A48" s="12"/>
      <c r="B48" s="25">
        <v>342.1</v>
      </c>
      <c r="C48" s="20" t="s">
        <v>61</v>
      </c>
      <c r="D48" s="46">
        <v>2580659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2580659</v>
      </c>
      <c r="P48" s="47">
        <f t="shared" si="7"/>
        <v>40.170275360739694</v>
      </c>
      <c r="Q48" s="9"/>
    </row>
    <row r="49" spans="1:17" ht="15">
      <c r="A49" s="12"/>
      <c r="B49" s="25">
        <v>342.2</v>
      </c>
      <c r="C49" s="20" t="s">
        <v>62</v>
      </c>
      <c r="D49" s="46">
        <v>356554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356554</v>
      </c>
      <c r="P49" s="47">
        <f t="shared" si="7"/>
        <v>5.550083277555531</v>
      </c>
      <c r="Q49" s="9"/>
    </row>
    <row r="50" spans="1:17" ht="15">
      <c r="A50" s="12"/>
      <c r="B50" s="25">
        <v>343.1</v>
      </c>
      <c r="C50" s="20" t="s">
        <v>63</v>
      </c>
      <c r="D50" s="46">
        <v>3988098</v>
      </c>
      <c r="E50" s="46">
        <v>0</v>
      </c>
      <c r="F50" s="46">
        <v>0</v>
      </c>
      <c r="G50" s="46">
        <v>0</v>
      </c>
      <c r="H50" s="46">
        <v>0</v>
      </c>
      <c r="I50" s="46">
        <v>157513871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161501969</v>
      </c>
      <c r="P50" s="47">
        <f t="shared" si="7"/>
        <v>2513.9232134240306</v>
      </c>
      <c r="Q50" s="9"/>
    </row>
    <row r="51" spans="1:17" ht="15">
      <c r="A51" s="12"/>
      <c r="B51" s="25">
        <v>343.4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15324959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15324959</v>
      </c>
      <c r="P51" s="47">
        <f t="shared" si="7"/>
        <v>238.5467521753343</v>
      </c>
      <c r="Q51" s="9"/>
    </row>
    <row r="52" spans="1:17" ht="15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33635087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33635087</v>
      </c>
      <c r="P52" s="47">
        <f t="shared" si="7"/>
        <v>523.5603412044892</v>
      </c>
      <c r="Q52" s="9"/>
    </row>
    <row r="53" spans="1:17" ht="15">
      <c r="A53" s="12"/>
      <c r="B53" s="25">
        <v>343.9</v>
      </c>
      <c r="C53" s="20" t="s">
        <v>66</v>
      </c>
      <c r="D53" s="46">
        <v>0</v>
      </c>
      <c r="E53" s="46">
        <v>8100060</v>
      </c>
      <c r="F53" s="46">
        <v>0</v>
      </c>
      <c r="G53" s="46">
        <v>0</v>
      </c>
      <c r="H53" s="46">
        <v>0</v>
      </c>
      <c r="I53" s="46">
        <v>7890779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15990839</v>
      </c>
      <c r="P53" s="47">
        <f t="shared" si="7"/>
        <v>248.91177248883147</v>
      </c>
      <c r="Q53" s="9"/>
    </row>
    <row r="54" spans="1:17" ht="15">
      <c r="A54" s="12"/>
      <c r="B54" s="25">
        <v>344.1</v>
      </c>
      <c r="C54" s="20" t="s">
        <v>138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535881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535881</v>
      </c>
      <c r="P54" s="47">
        <f t="shared" si="7"/>
        <v>8.341469109474962</v>
      </c>
      <c r="Q54" s="9"/>
    </row>
    <row r="55" spans="1:17" ht="15">
      <c r="A55" s="12"/>
      <c r="B55" s="25">
        <v>344.3</v>
      </c>
      <c r="C55" s="20" t="s">
        <v>139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160465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160465</v>
      </c>
      <c r="P55" s="47">
        <f t="shared" si="7"/>
        <v>2.4977818595022026</v>
      </c>
      <c r="Q55" s="9"/>
    </row>
    <row r="56" spans="1:17" ht="15">
      <c r="A56" s="12"/>
      <c r="B56" s="25">
        <v>344.5</v>
      </c>
      <c r="C56" s="20" t="s">
        <v>140</v>
      </c>
      <c r="D56" s="46">
        <v>124203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124203</v>
      </c>
      <c r="P56" s="47">
        <f t="shared" si="7"/>
        <v>1.933331257880236</v>
      </c>
      <c r="Q56" s="9"/>
    </row>
    <row r="57" spans="1:17" ht="15">
      <c r="A57" s="12"/>
      <c r="B57" s="25">
        <v>345.1</v>
      </c>
      <c r="C57" s="20" t="s">
        <v>70</v>
      </c>
      <c r="D57" s="46">
        <v>56294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56294</v>
      </c>
      <c r="P57" s="47">
        <f t="shared" si="7"/>
        <v>0.8762666749684791</v>
      </c>
      <c r="Q57" s="9"/>
    </row>
    <row r="58" spans="1:17" ht="15">
      <c r="A58" s="12"/>
      <c r="B58" s="25">
        <v>347.2</v>
      </c>
      <c r="C58" s="20" t="s">
        <v>71</v>
      </c>
      <c r="D58" s="46">
        <v>96562</v>
      </c>
      <c r="E58" s="46">
        <v>0</v>
      </c>
      <c r="F58" s="46">
        <v>0</v>
      </c>
      <c r="G58" s="46">
        <v>0</v>
      </c>
      <c r="H58" s="46">
        <v>0</v>
      </c>
      <c r="I58" s="46">
        <v>1497440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1594002</v>
      </c>
      <c r="P58" s="47">
        <f t="shared" si="7"/>
        <v>24.81207291066731</v>
      </c>
      <c r="Q58" s="9"/>
    </row>
    <row r="59" spans="1:17" ht="15">
      <c r="A59" s="12"/>
      <c r="B59" s="25">
        <v>347.4</v>
      </c>
      <c r="C59" s="20" t="s">
        <v>158</v>
      </c>
      <c r="D59" s="46">
        <v>19359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19359</v>
      </c>
      <c r="P59" s="47">
        <f t="shared" si="7"/>
        <v>0.30134022383761655</v>
      </c>
      <c r="Q59" s="9"/>
    </row>
    <row r="60" spans="1:17" ht="15">
      <c r="A60" s="12"/>
      <c r="B60" s="25">
        <v>347.9</v>
      </c>
      <c r="C60" s="20" t="s">
        <v>73</v>
      </c>
      <c r="D60" s="46">
        <v>216150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216150</v>
      </c>
      <c r="P60" s="47">
        <f t="shared" si="7"/>
        <v>3.3645689024485157</v>
      </c>
      <c r="Q60" s="9"/>
    </row>
    <row r="61" spans="1:17" ht="15">
      <c r="A61" s="12"/>
      <c r="B61" s="25">
        <v>349</v>
      </c>
      <c r="C61" s="20" t="s">
        <v>189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8285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aca="true" t="shared" si="10" ref="O61:O67">SUM(D61:N61)</f>
        <v>8285</v>
      </c>
      <c r="P61" s="47">
        <f t="shared" si="7"/>
        <v>0.1289634668368538</v>
      </c>
      <c r="Q61" s="9"/>
    </row>
    <row r="62" spans="1:17" ht="15.75">
      <c r="A62" s="29" t="s">
        <v>57</v>
      </c>
      <c r="B62" s="30"/>
      <c r="C62" s="31"/>
      <c r="D62" s="32">
        <f aca="true" t="shared" si="11" ref="D62:N62">SUM(D63:D65)</f>
        <v>414782</v>
      </c>
      <c r="E62" s="32">
        <f t="shared" si="11"/>
        <v>0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81519</v>
      </c>
      <c r="J62" s="32">
        <f t="shared" si="11"/>
        <v>2343322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1"/>
        <v>0</v>
      </c>
      <c r="O62" s="32">
        <f t="shared" si="10"/>
        <v>2839623</v>
      </c>
      <c r="P62" s="45">
        <f t="shared" si="7"/>
        <v>44.20128263001416</v>
      </c>
      <c r="Q62" s="10"/>
    </row>
    <row r="63" spans="1:17" ht="15">
      <c r="A63" s="13"/>
      <c r="B63" s="39">
        <v>351.4</v>
      </c>
      <c r="C63" s="21" t="s">
        <v>159</v>
      </c>
      <c r="D63" s="46">
        <v>152058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152058</v>
      </c>
      <c r="P63" s="47">
        <f t="shared" si="7"/>
        <v>2.3669193530812698</v>
      </c>
      <c r="Q63" s="9"/>
    </row>
    <row r="64" spans="1:17" ht="15">
      <c r="A64" s="13"/>
      <c r="B64" s="39">
        <v>355</v>
      </c>
      <c r="C64" s="21" t="s">
        <v>172</v>
      </c>
      <c r="D64" s="46">
        <v>41982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41982</v>
      </c>
      <c r="P64" s="47">
        <f t="shared" si="7"/>
        <v>0.6534875394984667</v>
      </c>
      <c r="Q64" s="9"/>
    </row>
    <row r="65" spans="1:17" ht="15">
      <c r="A65" s="13"/>
      <c r="B65" s="39">
        <v>359</v>
      </c>
      <c r="C65" s="21" t="s">
        <v>77</v>
      </c>
      <c r="D65" s="46">
        <v>220742</v>
      </c>
      <c r="E65" s="46">
        <v>0</v>
      </c>
      <c r="F65" s="46">
        <v>0</v>
      </c>
      <c r="G65" s="46">
        <v>0</v>
      </c>
      <c r="H65" s="46">
        <v>0</v>
      </c>
      <c r="I65" s="46">
        <v>81519</v>
      </c>
      <c r="J65" s="46">
        <v>2343322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0"/>
        <v>2645583</v>
      </c>
      <c r="P65" s="47">
        <f t="shared" si="7"/>
        <v>41.18087573743443</v>
      </c>
      <c r="Q65" s="9"/>
    </row>
    <row r="66" spans="1:17" ht="15.75">
      <c r="A66" s="29" t="s">
        <v>4</v>
      </c>
      <c r="B66" s="30"/>
      <c r="C66" s="31"/>
      <c r="D66" s="32">
        <f aca="true" t="shared" si="12" ref="D66:N66">SUM(D67:D75)</f>
        <v>1462914</v>
      </c>
      <c r="E66" s="32">
        <f t="shared" si="12"/>
        <v>-17200</v>
      </c>
      <c r="F66" s="32">
        <f t="shared" si="12"/>
        <v>-1031</v>
      </c>
      <c r="G66" s="32">
        <f t="shared" si="12"/>
        <v>0</v>
      </c>
      <c r="H66" s="32">
        <f t="shared" si="12"/>
        <v>0</v>
      </c>
      <c r="I66" s="32">
        <f t="shared" si="12"/>
        <v>4453418</v>
      </c>
      <c r="J66" s="32">
        <f t="shared" si="12"/>
        <v>14041028</v>
      </c>
      <c r="K66" s="32">
        <f t="shared" si="12"/>
        <v>82398087</v>
      </c>
      <c r="L66" s="32">
        <f t="shared" si="12"/>
        <v>0</v>
      </c>
      <c r="M66" s="32">
        <f t="shared" si="12"/>
        <v>0</v>
      </c>
      <c r="N66" s="32">
        <f t="shared" si="12"/>
        <v>0</v>
      </c>
      <c r="O66" s="32">
        <f t="shared" si="10"/>
        <v>102337216</v>
      </c>
      <c r="P66" s="45">
        <f t="shared" si="7"/>
        <v>1592.9706894136327</v>
      </c>
      <c r="Q66" s="10"/>
    </row>
    <row r="67" spans="1:17" ht="15">
      <c r="A67" s="12"/>
      <c r="B67" s="25">
        <v>361.1</v>
      </c>
      <c r="C67" s="20" t="s">
        <v>79</v>
      </c>
      <c r="D67" s="46">
        <v>695313</v>
      </c>
      <c r="E67" s="46">
        <v>426182</v>
      </c>
      <c r="F67" s="46">
        <v>15936</v>
      </c>
      <c r="G67" s="46">
        <v>0</v>
      </c>
      <c r="H67" s="46">
        <v>0</v>
      </c>
      <c r="I67" s="46">
        <v>1070247</v>
      </c>
      <c r="J67" s="46">
        <v>460525</v>
      </c>
      <c r="K67" s="46">
        <v>989427</v>
      </c>
      <c r="L67" s="46">
        <v>0</v>
      </c>
      <c r="M67" s="46">
        <v>0</v>
      </c>
      <c r="N67" s="46">
        <v>0</v>
      </c>
      <c r="O67" s="46">
        <f t="shared" si="10"/>
        <v>3657630</v>
      </c>
      <c r="P67" s="47">
        <f t="shared" si="7"/>
        <v>56.93429634357051</v>
      </c>
      <c r="Q67" s="9"/>
    </row>
    <row r="68" spans="1:17" ht="15">
      <c r="A68" s="12"/>
      <c r="B68" s="25">
        <v>361.2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3611578</v>
      </c>
      <c r="L68" s="46">
        <v>0</v>
      </c>
      <c r="M68" s="46">
        <v>0</v>
      </c>
      <c r="N68" s="46">
        <v>0</v>
      </c>
      <c r="O68" s="46">
        <f aca="true" t="shared" si="13" ref="O68:O75">SUM(D68:N68)</f>
        <v>3611578</v>
      </c>
      <c r="P68" s="47">
        <f t="shared" si="7"/>
        <v>56.2174555982753</v>
      </c>
      <c r="Q68" s="9"/>
    </row>
    <row r="69" spans="1:17" ht="15">
      <c r="A69" s="12"/>
      <c r="B69" s="25">
        <v>361.4</v>
      </c>
      <c r="C69" s="20" t="s">
        <v>142</v>
      </c>
      <c r="D69" s="46">
        <v>-776566</v>
      </c>
      <c r="E69" s="46">
        <v>-483682</v>
      </c>
      <c r="F69" s="46">
        <v>-16967</v>
      </c>
      <c r="G69" s="46">
        <v>0</v>
      </c>
      <c r="H69" s="46">
        <v>0</v>
      </c>
      <c r="I69" s="46">
        <v>-1203271</v>
      </c>
      <c r="J69" s="46">
        <v>-504208</v>
      </c>
      <c r="K69" s="46">
        <v>58797890</v>
      </c>
      <c r="L69" s="46">
        <v>0</v>
      </c>
      <c r="M69" s="46">
        <v>0</v>
      </c>
      <c r="N69" s="46">
        <v>0</v>
      </c>
      <c r="O69" s="46">
        <f t="shared" si="13"/>
        <v>55813196</v>
      </c>
      <c r="P69" s="47">
        <f aca="true" t="shared" si="14" ref="P69:P78">(O69/P$80)</f>
        <v>868.7825288358265</v>
      </c>
      <c r="Q69" s="9"/>
    </row>
    <row r="70" spans="1:17" ht="15">
      <c r="A70" s="12"/>
      <c r="B70" s="25">
        <v>362</v>
      </c>
      <c r="C70" s="20" t="s">
        <v>82</v>
      </c>
      <c r="D70" s="46">
        <v>153169</v>
      </c>
      <c r="E70" s="46">
        <v>0</v>
      </c>
      <c r="F70" s="46">
        <v>0</v>
      </c>
      <c r="G70" s="46">
        <v>0</v>
      </c>
      <c r="H70" s="46">
        <v>0</v>
      </c>
      <c r="I70" s="46">
        <v>1086916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1240085</v>
      </c>
      <c r="P70" s="47">
        <f t="shared" si="14"/>
        <v>19.303036906744705</v>
      </c>
      <c r="Q70" s="9"/>
    </row>
    <row r="71" spans="1:17" ht="15">
      <c r="A71" s="12"/>
      <c r="B71" s="25">
        <v>364</v>
      </c>
      <c r="C71" s="20" t="s">
        <v>143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1633680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1633680</v>
      </c>
      <c r="P71" s="47">
        <f t="shared" si="14"/>
        <v>25.429696620643494</v>
      </c>
      <c r="Q71" s="9"/>
    </row>
    <row r="72" spans="1:17" ht="15">
      <c r="A72" s="12"/>
      <c r="B72" s="25">
        <v>365</v>
      </c>
      <c r="C72" s="20" t="s">
        <v>144</v>
      </c>
      <c r="D72" s="46">
        <v>221125</v>
      </c>
      <c r="E72" s="46">
        <v>15000</v>
      </c>
      <c r="F72" s="46">
        <v>0</v>
      </c>
      <c r="G72" s="46">
        <v>0</v>
      </c>
      <c r="H72" s="46">
        <v>0</v>
      </c>
      <c r="I72" s="46">
        <v>40019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3"/>
        <v>276144</v>
      </c>
      <c r="P72" s="47">
        <f t="shared" si="14"/>
        <v>4.298429400868577</v>
      </c>
      <c r="Q72" s="9"/>
    </row>
    <row r="73" spans="1:17" ht="15">
      <c r="A73" s="12"/>
      <c r="B73" s="25">
        <v>366</v>
      </c>
      <c r="C73" s="20" t="s">
        <v>85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47959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3"/>
        <v>47959</v>
      </c>
      <c r="P73" s="47">
        <f t="shared" si="14"/>
        <v>0.7465249132201174</v>
      </c>
      <c r="Q73" s="9"/>
    </row>
    <row r="74" spans="1:17" ht="15">
      <c r="A74" s="12"/>
      <c r="B74" s="25">
        <v>368</v>
      </c>
      <c r="C74" s="20" t="s">
        <v>87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18982867</v>
      </c>
      <c r="L74" s="46">
        <v>0</v>
      </c>
      <c r="M74" s="46">
        <v>0</v>
      </c>
      <c r="N74" s="46">
        <v>0</v>
      </c>
      <c r="O74" s="46">
        <f t="shared" si="13"/>
        <v>18982867</v>
      </c>
      <c r="P74" s="47">
        <f t="shared" si="14"/>
        <v>295.48537583861275</v>
      </c>
      <c r="Q74" s="9"/>
    </row>
    <row r="75" spans="1:17" ht="15">
      <c r="A75" s="12"/>
      <c r="B75" s="25">
        <v>369.9</v>
      </c>
      <c r="C75" s="20" t="s">
        <v>89</v>
      </c>
      <c r="D75" s="46">
        <v>1169873</v>
      </c>
      <c r="E75" s="46">
        <v>25300</v>
      </c>
      <c r="F75" s="46">
        <v>0</v>
      </c>
      <c r="G75" s="46">
        <v>0</v>
      </c>
      <c r="H75" s="46">
        <v>0</v>
      </c>
      <c r="I75" s="46">
        <v>1777868</v>
      </c>
      <c r="J75" s="46">
        <v>14084711</v>
      </c>
      <c r="K75" s="46">
        <v>16325</v>
      </c>
      <c r="L75" s="46">
        <v>0</v>
      </c>
      <c r="M75" s="46">
        <v>0</v>
      </c>
      <c r="N75" s="46">
        <v>0</v>
      </c>
      <c r="O75" s="46">
        <f t="shared" si="13"/>
        <v>17074077</v>
      </c>
      <c r="P75" s="47">
        <f t="shared" si="14"/>
        <v>265.7733449558707</v>
      </c>
      <c r="Q75" s="9"/>
    </row>
    <row r="76" spans="1:17" ht="15.75">
      <c r="A76" s="29" t="s">
        <v>58</v>
      </c>
      <c r="B76" s="30"/>
      <c r="C76" s="31"/>
      <c r="D76" s="32">
        <f aca="true" t="shared" si="15" ref="D76:N76">SUM(D77:D77)</f>
        <v>24400782</v>
      </c>
      <c r="E76" s="32">
        <f t="shared" si="15"/>
        <v>1337772</v>
      </c>
      <c r="F76" s="32">
        <f t="shared" si="15"/>
        <v>2617725</v>
      </c>
      <c r="G76" s="32">
        <f t="shared" si="15"/>
        <v>0</v>
      </c>
      <c r="H76" s="32">
        <f t="shared" si="15"/>
        <v>0</v>
      </c>
      <c r="I76" s="32">
        <f t="shared" si="15"/>
        <v>488469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si="15"/>
        <v>0</v>
      </c>
      <c r="O76" s="32">
        <f>SUM(D76:N76)</f>
        <v>28844748</v>
      </c>
      <c r="P76" s="45">
        <f t="shared" si="14"/>
        <v>448.9944118425354</v>
      </c>
      <c r="Q76" s="9"/>
    </row>
    <row r="77" spans="1:17" ht="15.75" thickBot="1">
      <c r="A77" s="12"/>
      <c r="B77" s="25">
        <v>381</v>
      </c>
      <c r="C77" s="20" t="s">
        <v>90</v>
      </c>
      <c r="D77" s="46">
        <v>24400782</v>
      </c>
      <c r="E77" s="46">
        <v>1337772</v>
      </c>
      <c r="F77" s="46">
        <v>2617725</v>
      </c>
      <c r="G77" s="46">
        <v>0</v>
      </c>
      <c r="H77" s="46">
        <v>0</v>
      </c>
      <c r="I77" s="46">
        <v>488469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28844748</v>
      </c>
      <c r="P77" s="47">
        <f t="shared" si="14"/>
        <v>448.9944118425354</v>
      </c>
      <c r="Q77" s="9"/>
    </row>
    <row r="78" spans="1:120" ht="16.5" thickBot="1">
      <c r="A78" s="14" t="s">
        <v>74</v>
      </c>
      <c r="B78" s="23"/>
      <c r="C78" s="22"/>
      <c r="D78" s="15">
        <f aca="true" t="shared" si="16" ref="D78:N78">SUM(D5,D16,D25,D45,D62,D66,D76)</f>
        <v>102993183</v>
      </c>
      <c r="E78" s="15">
        <f t="shared" si="16"/>
        <v>24341914</v>
      </c>
      <c r="F78" s="15">
        <f t="shared" si="16"/>
        <v>2616694</v>
      </c>
      <c r="G78" s="15">
        <f t="shared" si="16"/>
        <v>0</v>
      </c>
      <c r="H78" s="15">
        <f t="shared" si="16"/>
        <v>0</v>
      </c>
      <c r="I78" s="15">
        <f t="shared" si="16"/>
        <v>232754428</v>
      </c>
      <c r="J78" s="15">
        <f t="shared" si="16"/>
        <v>16384350</v>
      </c>
      <c r="K78" s="15">
        <f t="shared" si="16"/>
        <v>82398087</v>
      </c>
      <c r="L78" s="15">
        <f t="shared" si="16"/>
        <v>0</v>
      </c>
      <c r="M78" s="15">
        <f t="shared" si="16"/>
        <v>0</v>
      </c>
      <c r="N78" s="15">
        <f t="shared" si="16"/>
        <v>0</v>
      </c>
      <c r="O78" s="15">
        <f>SUM(D78:N78)</f>
        <v>461488656</v>
      </c>
      <c r="P78" s="38">
        <f t="shared" si="14"/>
        <v>7183.485453668104</v>
      </c>
      <c r="Q78" s="6"/>
      <c r="R78" s="2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</row>
    <row r="79" spans="1:16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</row>
    <row r="80" spans="1:16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8" t="s">
        <v>190</v>
      </c>
      <c r="N80" s="48"/>
      <c r="O80" s="48"/>
      <c r="P80" s="43">
        <v>64243</v>
      </c>
    </row>
    <row r="81" spans="1:16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1:16" ht="15.75" customHeight="1" thickBot="1">
      <c r="A82" s="52" t="s">
        <v>107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</row>
  </sheetData>
  <sheetProtection/>
  <mergeCells count="10">
    <mergeCell ref="M80:O80"/>
    <mergeCell ref="A81:P81"/>
    <mergeCell ref="A82:P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34065699</v>
      </c>
      <c r="E5" s="27">
        <f t="shared" si="0"/>
        <v>4754325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216060</v>
      </c>
      <c r="N5" s="28">
        <f>SUM(D5:M5)</f>
        <v>39036084</v>
      </c>
      <c r="O5" s="33">
        <f aca="true" t="shared" si="1" ref="O5:O36">(N5/O$76)</f>
        <v>684.3513262390211</v>
      </c>
      <c r="P5" s="6"/>
    </row>
    <row r="6" spans="1:16" ht="15">
      <c r="A6" s="12"/>
      <c r="B6" s="25">
        <v>311</v>
      </c>
      <c r="C6" s="20" t="s">
        <v>3</v>
      </c>
      <c r="D6" s="46">
        <v>21201843</v>
      </c>
      <c r="E6" s="46">
        <v>62420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216060</v>
      </c>
      <c r="N6" s="46">
        <f>SUM(D6:M6)</f>
        <v>21480323</v>
      </c>
      <c r="O6" s="47">
        <f t="shared" si="1"/>
        <v>376.57690082572185</v>
      </c>
      <c r="P6" s="9"/>
    </row>
    <row r="7" spans="1:16" ht="15">
      <c r="A7" s="12"/>
      <c r="B7" s="25">
        <v>312.1</v>
      </c>
      <c r="C7" s="20" t="s">
        <v>11</v>
      </c>
      <c r="D7" s="46">
        <v>85302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85302</v>
      </c>
      <c r="O7" s="47">
        <f t="shared" si="1"/>
        <v>1.4954506407671675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472753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472753</v>
      </c>
      <c r="O8" s="47">
        <f t="shared" si="1"/>
        <v>8.287950772251538</v>
      </c>
      <c r="P8" s="9"/>
    </row>
    <row r="9" spans="1:16" ht="15">
      <c r="A9" s="12"/>
      <c r="B9" s="25">
        <v>312.41</v>
      </c>
      <c r="C9" s="20" t="s">
        <v>13</v>
      </c>
      <c r="D9" s="46">
        <v>0</v>
      </c>
      <c r="E9" s="46">
        <v>4219152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4219152</v>
      </c>
      <c r="O9" s="47">
        <f t="shared" si="1"/>
        <v>73.96700618853106</v>
      </c>
      <c r="P9" s="9"/>
    </row>
    <row r="10" spans="1:16" ht="15">
      <c r="A10" s="12"/>
      <c r="B10" s="25">
        <v>312.51</v>
      </c>
      <c r="C10" s="20" t="s">
        <v>104</v>
      </c>
      <c r="D10" s="46">
        <v>393357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393357</v>
      </c>
      <c r="O10" s="47">
        <f t="shared" si="1"/>
        <v>6.8960396907487596</v>
      </c>
      <c r="P10" s="9"/>
    </row>
    <row r="11" spans="1:16" ht="15">
      <c r="A11" s="12"/>
      <c r="B11" s="25">
        <v>312.52</v>
      </c>
      <c r="C11" s="20" t="s">
        <v>100</v>
      </c>
      <c r="D11" s="46">
        <v>412295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412295</v>
      </c>
      <c r="O11" s="47">
        <f t="shared" si="1"/>
        <v>7.228046492873547</v>
      </c>
      <c r="P11" s="9"/>
    </row>
    <row r="12" spans="1:16" ht="15">
      <c r="A12" s="12"/>
      <c r="B12" s="25">
        <v>314.1</v>
      </c>
      <c r="C12" s="20" t="s">
        <v>14</v>
      </c>
      <c r="D12" s="46">
        <v>7817303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7817303</v>
      </c>
      <c r="O12" s="47">
        <f t="shared" si="1"/>
        <v>137.04708893602847</v>
      </c>
      <c r="P12" s="9"/>
    </row>
    <row r="13" spans="1:16" ht="15">
      <c r="A13" s="12"/>
      <c r="B13" s="25">
        <v>314.4</v>
      </c>
      <c r="C13" s="20" t="s">
        <v>15</v>
      </c>
      <c r="D13" s="46">
        <v>235115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235115</v>
      </c>
      <c r="O13" s="47">
        <f t="shared" si="1"/>
        <v>4.121859714941884</v>
      </c>
      <c r="P13" s="9"/>
    </row>
    <row r="14" spans="1:16" ht="15">
      <c r="A14" s="12"/>
      <c r="B14" s="25">
        <v>315</v>
      </c>
      <c r="C14" s="20" t="s">
        <v>16</v>
      </c>
      <c r="D14" s="46">
        <v>3353977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3353977</v>
      </c>
      <c r="O14" s="47">
        <f t="shared" si="1"/>
        <v>58.799407443768516</v>
      </c>
      <c r="P14" s="9"/>
    </row>
    <row r="15" spans="1:16" ht="15">
      <c r="A15" s="12"/>
      <c r="B15" s="25">
        <v>316</v>
      </c>
      <c r="C15" s="20" t="s">
        <v>109</v>
      </c>
      <c r="D15" s="46">
        <v>566507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566507</v>
      </c>
      <c r="O15" s="47">
        <f t="shared" si="1"/>
        <v>9.931575533388264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SUM(D17:D22)</f>
        <v>1402100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378364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9">SUM(D16:M16)</f>
        <v>1780464</v>
      </c>
      <c r="O16" s="45">
        <f t="shared" si="1"/>
        <v>31.213758524570046</v>
      </c>
      <c r="P16" s="10"/>
    </row>
    <row r="17" spans="1:16" ht="15">
      <c r="A17" s="12"/>
      <c r="B17" s="25">
        <v>322</v>
      </c>
      <c r="C17" s="20" t="s">
        <v>0</v>
      </c>
      <c r="D17" s="46">
        <v>540357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540357</v>
      </c>
      <c r="O17" s="47">
        <f t="shared" si="1"/>
        <v>9.473133360214582</v>
      </c>
      <c r="P17" s="9"/>
    </row>
    <row r="18" spans="1:16" ht="15">
      <c r="A18" s="12"/>
      <c r="B18" s="25">
        <v>323.1</v>
      </c>
      <c r="C18" s="20" t="s">
        <v>18</v>
      </c>
      <c r="D18" s="46">
        <v>343946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343946</v>
      </c>
      <c r="O18" s="47">
        <f t="shared" si="1"/>
        <v>6.0298031240686525</v>
      </c>
      <c r="P18" s="9"/>
    </row>
    <row r="19" spans="1:16" ht="15">
      <c r="A19" s="12"/>
      <c r="B19" s="25">
        <v>323.4</v>
      </c>
      <c r="C19" s="20" t="s">
        <v>19</v>
      </c>
      <c r="D19" s="46">
        <v>387510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387510</v>
      </c>
      <c r="O19" s="47">
        <f t="shared" si="1"/>
        <v>6.793534475202048</v>
      </c>
      <c r="P19" s="9"/>
    </row>
    <row r="20" spans="1:16" ht="15">
      <c r="A20" s="12"/>
      <c r="B20" s="25">
        <v>324.12</v>
      </c>
      <c r="C20" s="20" t="s">
        <v>21</v>
      </c>
      <c r="D20" s="46">
        <v>47593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47593</v>
      </c>
      <c r="O20" s="47">
        <f t="shared" si="1"/>
        <v>0.8343647551761014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378364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378364</v>
      </c>
      <c r="O21" s="47">
        <f t="shared" si="1"/>
        <v>6.633193667712698</v>
      </c>
      <c r="P21" s="9"/>
    </row>
    <row r="22" spans="1:16" ht="15">
      <c r="A22" s="12"/>
      <c r="B22" s="25">
        <v>329</v>
      </c>
      <c r="C22" s="20" t="s">
        <v>25</v>
      </c>
      <c r="D22" s="46">
        <v>82694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82694</v>
      </c>
      <c r="O22" s="47">
        <f t="shared" si="1"/>
        <v>1.4497291421959644</v>
      </c>
      <c r="P22" s="9"/>
    </row>
    <row r="23" spans="1:16" ht="15.75">
      <c r="A23" s="29" t="s">
        <v>27</v>
      </c>
      <c r="B23" s="30"/>
      <c r="C23" s="31"/>
      <c r="D23" s="32">
        <f aca="true" t="shared" si="5" ref="D23:M23">SUM(D24:D39)</f>
        <v>7601477</v>
      </c>
      <c r="E23" s="32">
        <f t="shared" si="5"/>
        <v>640880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2070622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10312979</v>
      </c>
      <c r="O23" s="45">
        <f t="shared" si="1"/>
        <v>180.79940744376853</v>
      </c>
      <c r="P23" s="10"/>
    </row>
    <row r="24" spans="1:16" ht="15">
      <c r="A24" s="12"/>
      <c r="B24" s="25">
        <v>331.2</v>
      </c>
      <c r="C24" s="20" t="s">
        <v>26</v>
      </c>
      <c r="D24" s="46">
        <v>803577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803577</v>
      </c>
      <c r="O24" s="47">
        <f t="shared" si="1"/>
        <v>14.087708841009098</v>
      </c>
      <c r="P24" s="9"/>
    </row>
    <row r="25" spans="1:16" ht="15">
      <c r="A25" s="12"/>
      <c r="B25" s="25">
        <v>331.42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1068030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1068030</v>
      </c>
      <c r="O25" s="47">
        <f t="shared" si="1"/>
        <v>18.723900352378113</v>
      </c>
      <c r="P25" s="9"/>
    </row>
    <row r="26" spans="1:16" ht="15">
      <c r="A26" s="12"/>
      <c r="B26" s="25">
        <v>331.49</v>
      </c>
      <c r="C26" s="20" t="s">
        <v>33</v>
      </c>
      <c r="D26" s="46">
        <v>338754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338754</v>
      </c>
      <c r="O26" s="47">
        <f t="shared" si="1"/>
        <v>5.938780876913097</v>
      </c>
      <c r="P26" s="9"/>
    </row>
    <row r="27" spans="1:16" ht="15">
      <c r="A27" s="12"/>
      <c r="B27" s="25">
        <v>331.5</v>
      </c>
      <c r="C27" s="20" t="s">
        <v>28</v>
      </c>
      <c r="D27" s="46">
        <v>536056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536056</v>
      </c>
      <c r="O27" s="47">
        <f t="shared" si="1"/>
        <v>9.397731456320892</v>
      </c>
      <c r="P27" s="9"/>
    </row>
    <row r="28" spans="1:16" ht="15">
      <c r="A28" s="12"/>
      <c r="B28" s="25">
        <v>331.7</v>
      </c>
      <c r="C28" s="20" t="s">
        <v>105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24398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24398</v>
      </c>
      <c r="O28" s="47">
        <f t="shared" si="1"/>
        <v>0.427727424133518</v>
      </c>
      <c r="P28" s="9"/>
    </row>
    <row r="29" spans="1:16" ht="15">
      <c r="A29" s="12"/>
      <c r="B29" s="25">
        <v>334.2</v>
      </c>
      <c r="C29" s="20" t="s">
        <v>29</v>
      </c>
      <c r="D29" s="46">
        <v>580519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580519</v>
      </c>
      <c r="O29" s="47">
        <f t="shared" si="1"/>
        <v>10.17722340071177</v>
      </c>
      <c r="P29" s="9"/>
    </row>
    <row r="30" spans="1:16" ht="15">
      <c r="A30" s="12"/>
      <c r="B30" s="25">
        <v>334.36</v>
      </c>
      <c r="C30" s="20" t="s">
        <v>34</v>
      </c>
      <c r="D30" s="46">
        <v>0</v>
      </c>
      <c r="E30" s="46">
        <v>640880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640880</v>
      </c>
      <c r="O30" s="47">
        <f t="shared" si="1"/>
        <v>11.235427148892901</v>
      </c>
      <c r="P30" s="9"/>
    </row>
    <row r="31" spans="1:16" ht="15">
      <c r="A31" s="12"/>
      <c r="B31" s="25">
        <v>334.41</v>
      </c>
      <c r="C31" s="2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220911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220911</v>
      </c>
      <c r="O31" s="47">
        <f t="shared" si="1"/>
        <v>3.872845847723567</v>
      </c>
      <c r="P31" s="9"/>
    </row>
    <row r="32" spans="1:16" ht="15">
      <c r="A32" s="12"/>
      <c r="B32" s="25">
        <v>334.42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540916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540916</v>
      </c>
      <c r="O32" s="47">
        <f t="shared" si="1"/>
        <v>9.482933328658333</v>
      </c>
      <c r="P32" s="9"/>
    </row>
    <row r="33" spans="1:16" ht="15">
      <c r="A33" s="12"/>
      <c r="B33" s="25">
        <v>334.7</v>
      </c>
      <c r="C33" s="20" t="s">
        <v>39</v>
      </c>
      <c r="D33" s="46">
        <v>73165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73165</v>
      </c>
      <c r="O33" s="47">
        <f t="shared" si="1"/>
        <v>1.2826738661664416</v>
      </c>
      <c r="P33" s="9"/>
    </row>
    <row r="34" spans="1:16" ht="15">
      <c r="A34" s="12"/>
      <c r="B34" s="25">
        <v>334.9</v>
      </c>
      <c r="C34" s="20" t="s">
        <v>40</v>
      </c>
      <c r="D34" s="46">
        <v>104655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104655</v>
      </c>
      <c r="O34" s="47">
        <f t="shared" si="1"/>
        <v>1.8347329114145965</v>
      </c>
      <c r="P34" s="9"/>
    </row>
    <row r="35" spans="1:16" ht="15">
      <c r="A35" s="12"/>
      <c r="B35" s="25">
        <v>335.12</v>
      </c>
      <c r="C35" s="20" t="s">
        <v>41</v>
      </c>
      <c r="D35" s="46">
        <v>1628328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1628328</v>
      </c>
      <c r="O35" s="47">
        <f t="shared" si="1"/>
        <v>28.546624357917988</v>
      </c>
      <c r="P35" s="9"/>
    </row>
    <row r="36" spans="1:16" ht="15">
      <c r="A36" s="12"/>
      <c r="B36" s="25">
        <v>335.18</v>
      </c>
      <c r="C36" s="20" t="s">
        <v>44</v>
      </c>
      <c r="D36" s="46">
        <v>2996654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2996654</v>
      </c>
      <c r="O36" s="47">
        <f t="shared" si="1"/>
        <v>52.53508879577848</v>
      </c>
      <c r="P36" s="9"/>
    </row>
    <row r="37" spans="1:16" ht="15">
      <c r="A37" s="12"/>
      <c r="B37" s="25">
        <v>337.2</v>
      </c>
      <c r="C37" s="20" t="s">
        <v>46</v>
      </c>
      <c r="D37" s="46">
        <v>359790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359790</v>
      </c>
      <c r="O37" s="47">
        <f aca="true" t="shared" si="7" ref="O37:O68">(N37/O$76)</f>
        <v>6.307568240388492</v>
      </c>
      <c r="P37" s="9"/>
    </row>
    <row r="38" spans="1:16" ht="15">
      <c r="A38" s="12"/>
      <c r="B38" s="25">
        <v>337.4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216367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216367</v>
      </c>
      <c r="O38" s="47">
        <f t="shared" si="7"/>
        <v>3.793183850213005</v>
      </c>
      <c r="P38" s="9"/>
    </row>
    <row r="39" spans="1:16" ht="15">
      <c r="A39" s="12"/>
      <c r="B39" s="25">
        <v>337.5</v>
      </c>
      <c r="C39" s="20" t="s">
        <v>49</v>
      </c>
      <c r="D39" s="46">
        <v>179979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179979</v>
      </c>
      <c r="O39" s="47">
        <f t="shared" si="7"/>
        <v>3.1552567451482267</v>
      </c>
      <c r="P39" s="9"/>
    </row>
    <row r="40" spans="1:16" ht="15.75">
      <c r="A40" s="29" t="s">
        <v>56</v>
      </c>
      <c r="B40" s="30"/>
      <c r="C40" s="31"/>
      <c r="D40" s="32">
        <f aca="true" t="shared" si="8" ref="D40:M40">SUM(D41:D56)</f>
        <v>13158882</v>
      </c>
      <c r="E40" s="32">
        <f t="shared" si="8"/>
        <v>4675704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189206331</v>
      </c>
      <c r="J40" s="32">
        <f t="shared" si="8"/>
        <v>12677087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219718004</v>
      </c>
      <c r="O40" s="45">
        <f t="shared" si="7"/>
        <v>3851.931137252152</v>
      </c>
      <c r="P40" s="10"/>
    </row>
    <row r="41" spans="1:16" ht="15">
      <c r="A41" s="12"/>
      <c r="B41" s="25">
        <v>341.2</v>
      </c>
      <c r="C41" s="20" t="s">
        <v>59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12677087</v>
      </c>
      <c r="K41" s="46">
        <v>0</v>
      </c>
      <c r="L41" s="46">
        <v>0</v>
      </c>
      <c r="M41" s="46">
        <v>0</v>
      </c>
      <c r="N41" s="46">
        <f aca="true" t="shared" si="9" ref="N41:N56">SUM(D41:M41)</f>
        <v>12677087</v>
      </c>
      <c r="O41" s="47">
        <f t="shared" si="7"/>
        <v>222.2451745235883</v>
      </c>
      <c r="P41" s="9"/>
    </row>
    <row r="42" spans="1:16" ht="15">
      <c r="A42" s="12"/>
      <c r="B42" s="25">
        <v>341.9</v>
      </c>
      <c r="C42" s="20" t="s">
        <v>60</v>
      </c>
      <c r="D42" s="46">
        <v>438521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438521</v>
      </c>
      <c r="O42" s="47">
        <f t="shared" si="7"/>
        <v>7.687821041005592</v>
      </c>
      <c r="P42" s="9"/>
    </row>
    <row r="43" spans="1:16" ht="15">
      <c r="A43" s="12"/>
      <c r="B43" s="25">
        <v>342.1</v>
      </c>
      <c r="C43" s="20" t="s">
        <v>61</v>
      </c>
      <c r="D43" s="46">
        <v>270272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270272</v>
      </c>
      <c r="O43" s="47">
        <f t="shared" si="7"/>
        <v>4.738205851931067</v>
      </c>
      <c r="P43" s="9"/>
    </row>
    <row r="44" spans="1:16" ht="15">
      <c r="A44" s="12"/>
      <c r="B44" s="25">
        <v>342.2</v>
      </c>
      <c r="C44" s="20" t="s">
        <v>62</v>
      </c>
      <c r="D44" s="46">
        <v>7517214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7517214</v>
      </c>
      <c r="O44" s="47">
        <f t="shared" si="7"/>
        <v>131.7861538191827</v>
      </c>
      <c r="P44" s="9"/>
    </row>
    <row r="45" spans="1:16" ht="15">
      <c r="A45" s="12"/>
      <c r="B45" s="25">
        <v>343.1</v>
      </c>
      <c r="C45" s="20" t="s">
        <v>63</v>
      </c>
      <c r="D45" s="46">
        <v>3225288</v>
      </c>
      <c r="E45" s="46">
        <v>0</v>
      </c>
      <c r="F45" s="46">
        <v>0</v>
      </c>
      <c r="G45" s="46">
        <v>0</v>
      </c>
      <c r="H45" s="46">
        <v>0</v>
      </c>
      <c r="I45" s="46">
        <v>147912950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151138238</v>
      </c>
      <c r="O45" s="47">
        <f t="shared" si="7"/>
        <v>2649.6421521361826</v>
      </c>
      <c r="P45" s="9"/>
    </row>
    <row r="46" spans="1:16" ht="15">
      <c r="A46" s="12"/>
      <c r="B46" s="25">
        <v>343.4</v>
      </c>
      <c r="C46" s="20" t="s">
        <v>64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10037245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10037245</v>
      </c>
      <c r="O46" s="47">
        <f t="shared" si="7"/>
        <v>175.9654459073298</v>
      </c>
      <c r="P46" s="9"/>
    </row>
    <row r="47" spans="1:16" ht="15">
      <c r="A47" s="12"/>
      <c r="B47" s="25">
        <v>343.6</v>
      </c>
      <c r="C47" s="20" t="s">
        <v>65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26502547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26502547</v>
      </c>
      <c r="O47" s="47">
        <f t="shared" si="7"/>
        <v>464.6227625742887</v>
      </c>
      <c r="P47" s="9"/>
    </row>
    <row r="48" spans="1:16" ht="15">
      <c r="A48" s="12"/>
      <c r="B48" s="25">
        <v>343.9</v>
      </c>
      <c r="C48" s="20" t="s">
        <v>66</v>
      </c>
      <c r="D48" s="46">
        <v>0</v>
      </c>
      <c r="E48" s="46">
        <v>4675704</v>
      </c>
      <c r="F48" s="46">
        <v>0</v>
      </c>
      <c r="G48" s="46">
        <v>0</v>
      </c>
      <c r="H48" s="46">
        <v>0</v>
      </c>
      <c r="I48" s="46">
        <v>2436658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7112362</v>
      </c>
      <c r="O48" s="47">
        <f t="shared" si="7"/>
        <v>124.68859241598149</v>
      </c>
      <c r="P48" s="9"/>
    </row>
    <row r="49" spans="1:16" ht="15">
      <c r="A49" s="12"/>
      <c r="B49" s="25">
        <v>344.1</v>
      </c>
      <c r="C49" s="20" t="s">
        <v>67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668654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668654</v>
      </c>
      <c r="O49" s="47">
        <f t="shared" si="7"/>
        <v>11.722340071176873</v>
      </c>
      <c r="P49" s="9"/>
    </row>
    <row r="50" spans="1:16" ht="15">
      <c r="A50" s="12"/>
      <c r="B50" s="25">
        <v>344.3</v>
      </c>
      <c r="C50" s="20" t="s">
        <v>68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330795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330795</v>
      </c>
      <c r="O50" s="47">
        <f t="shared" si="7"/>
        <v>5.799249662523448</v>
      </c>
      <c r="P50" s="9"/>
    </row>
    <row r="51" spans="1:16" ht="15">
      <c r="A51" s="12"/>
      <c r="B51" s="25">
        <v>344.5</v>
      </c>
      <c r="C51" s="20" t="s">
        <v>69</v>
      </c>
      <c r="D51" s="46">
        <v>58568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58568</v>
      </c>
      <c r="O51" s="47">
        <f t="shared" si="7"/>
        <v>1.0267702179134306</v>
      </c>
      <c r="P51" s="9"/>
    </row>
    <row r="52" spans="1:16" ht="15">
      <c r="A52" s="12"/>
      <c r="B52" s="25">
        <v>345.1</v>
      </c>
      <c r="C52" s="20" t="s">
        <v>70</v>
      </c>
      <c r="D52" s="46">
        <v>30605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30605</v>
      </c>
      <c r="O52" s="47">
        <f t="shared" si="7"/>
        <v>0.5365438894830035</v>
      </c>
      <c r="P52" s="9"/>
    </row>
    <row r="53" spans="1:16" ht="15">
      <c r="A53" s="12"/>
      <c r="B53" s="25">
        <v>347.2</v>
      </c>
      <c r="C53" s="20" t="s">
        <v>71</v>
      </c>
      <c r="D53" s="46">
        <v>101158</v>
      </c>
      <c r="E53" s="46">
        <v>0</v>
      </c>
      <c r="F53" s="46">
        <v>0</v>
      </c>
      <c r="G53" s="46">
        <v>0</v>
      </c>
      <c r="H53" s="46">
        <v>0</v>
      </c>
      <c r="I53" s="46">
        <v>1109804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1210962</v>
      </c>
      <c r="O53" s="47">
        <f t="shared" si="7"/>
        <v>21.229676899072597</v>
      </c>
      <c r="P53" s="9"/>
    </row>
    <row r="54" spans="1:16" ht="15">
      <c r="A54" s="12"/>
      <c r="B54" s="25">
        <v>347.5</v>
      </c>
      <c r="C54" s="20" t="s">
        <v>72</v>
      </c>
      <c r="D54" s="46">
        <v>90108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90108</v>
      </c>
      <c r="O54" s="47">
        <f t="shared" si="7"/>
        <v>1.579705825634193</v>
      </c>
      <c r="P54" s="9"/>
    </row>
    <row r="55" spans="1:16" ht="15">
      <c r="A55" s="12"/>
      <c r="B55" s="25">
        <v>347.9</v>
      </c>
      <c r="C55" s="20" t="s">
        <v>73</v>
      </c>
      <c r="D55" s="46">
        <v>195755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195755</v>
      </c>
      <c r="O55" s="47">
        <f t="shared" si="7"/>
        <v>3.4318297365053207</v>
      </c>
      <c r="P55" s="9"/>
    </row>
    <row r="56" spans="1:16" ht="15">
      <c r="A56" s="12"/>
      <c r="B56" s="25">
        <v>349</v>
      </c>
      <c r="C56" s="20" t="s">
        <v>1</v>
      </c>
      <c r="D56" s="46">
        <v>1231393</v>
      </c>
      <c r="E56" s="46">
        <v>0</v>
      </c>
      <c r="F56" s="46">
        <v>0</v>
      </c>
      <c r="G56" s="46">
        <v>0</v>
      </c>
      <c r="H56" s="46">
        <v>0</v>
      </c>
      <c r="I56" s="46">
        <v>207678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1439071</v>
      </c>
      <c r="O56" s="47">
        <f t="shared" si="7"/>
        <v>25.22871268035273</v>
      </c>
      <c r="P56" s="9"/>
    </row>
    <row r="57" spans="1:16" ht="15.75">
      <c r="A57" s="29" t="s">
        <v>57</v>
      </c>
      <c r="B57" s="30"/>
      <c r="C57" s="31"/>
      <c r="D57" s="32">
        <f aca="true" t="shared" si="10" ref="D57:M57">SUM(D58:D60)</f>
        <v>551217</v>
      </c>
      <c r="E57" s="32">
        <f t="shared" si="10"/>
        <v>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aca="true" t="shared" si="11" ref="N57:N62">SUM(D57:M57)</f>
        <v>551217</v>
      </c>
      <c r="O57" s="45">
        <f t="shared" si="7"/>
        <v>9.663522729264916</v>
      </c>
      <c r="P57" s="10"/>
    </row>
    <row r="58" spans="1:16" ht="15">
      <c r="A58" s="13"/>
      <c r="B58" s="39">
        <v>351.9</v>
      </c>
      <c r="C58" s="21" t="s">
        <v>78</v>
      </c>
      <c r="D58" s="46">
        <v>92837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92837</v>
      </c>
      <c r="O58" s="47">
        <f t="shared" si="7"/>
        <v>1.6275486053891062</v>
      </c>
      <c r="P58" s="9"/>
    </row>
    <row r="59" spans="1:16" ht="15">
      <c r="A59" s="13"/>
      <c r="B59" s="39">
        <v>354</v>
      </c>
      <c r="C59" s="21" t="s">
        <v>76</v>
      </c>
      <c r="D59" s="46">
        <v>252263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252263</v>
      </c>
      <c r="O59" s="47">
        <f t="shared" si="7"/>
        <v>4.422485580547326</v>
      </c>
      <c r="P59" s="9"/>
    </row>
    <row r="60" spans="1:16" ht="15">
      <c r="A60" s="13"/>
      <c r="B60" s="39">
        <v>359</v>
      </c>
      <c r="C60" s="21" t="s">
        <v>77</v>
      </c>
      <c r="D60" s="46">
        <v>206117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206117</v>
      </c>
      <c r="O60" s="47">
        <f t="shared" si="7"/>
        <v>3.613488543328483</v>
      </c>
      <c r="P60" s="9"/>
    </row>
    <row r="61" spans="1:16" ht="15.75">
      <c r="A61" s="29" t="s">
        <v>4</v>
      </c>
      <c r="B61" s="30"/>
      <c r="C61" s="31"/>
      <c r="D61" s="32">
        <f aca="true" t="shared" si="12" ref="D61:M61">SUM(D62:D69)</f>
        <v>2506301</v>
      </c>
      <c r="E61" s="32">
        <f t="shared" si="12"/>
        <v>1139881</v>
      </c>
      <c r="F61" s="32">
        <f t="shared" si="12"/>
        <v>52951</v>
      </c>
      <c r="G61" s="32">
        <f t="shared" si="12"/>
        <v>105179</v>
      </c>
      <c r="H61" s="32">
        <f t="shared" si="12"/>
        <v>0</v>
      </c>
      <c r="I61" s="32">
        <f t="shared" si="12"/>
        <v>5393304</v>
      </c>
      <c r="J61" s="32">
        <f t="shared" si="12"/>
        <v>2512977</v>
      </c>
      <c r="K61" s="32">
        <f t="shared" si="12"/>
        <v>45714319</v>
      </c>
      <c r="L61" s="32">
        <f t="shared" si="12"/>
        <v>0</v>
      </c>
      <c r="M61" s="32">
        <f t="shared" si="12"/>
        <v>77832</v>
      </c>
      <c r="N61" s="32">
        <f t="shared" si="11"/>
        <v>57502744</v>
      </c>
      <c r="O61" s="45">
        <f t="shared" si="7"/>
        <v>1008.0949492470328</v>
      </c>
      <c r="P61" s="10"/>
    </row>
    <row r="62" spans="1:16" ht="15">
      <c r="A62" s="12"/>
      <c r="B62" s="25">
        <v>361.1</v>
      </c>
      <c r="C62" s="20" t="s">
        <v>79</v>
      </c>
      <c r="D62" s="46">
        <v>637503</v>
      </c>
      <c r="E62" s="46">
        <v>169146</v>
      </c>
      <c r="F62" s="46">
        <v>32454</v>
      </c>
      <c r="G62" s="46">
        <v>63246</v>
      </c>
      <c r="H62" s="46">
        <v>0</v>
      </c>
      <c r="I62" s="46">
        <v>1983842</v>
      </c>
      <c r="J62" s="46">
        <v>438523</v>
      </c>
      <c r="K62" s="46">
        <v>2539126</v>
      </c>
      <c r="L62" s="46">
        <v>0</v>
      </c>
      <c r="M62" s="46">
        <v>51780</v>
      </c>
      <c r="N62" s="46">
        <f t="shared" si="11"/>
        <v>5915620</v>
      </c>
      <c r="O62" s="47">
        <f t="shared" si="7"/>
        <v>103.70820988411845</v>
      </c>
      <c r="P62" s="9"/>
    </row>
    <row r="63" spans="1:16" ht="15">
      <c r="A63" s="12"/>
      <c r="B63" s="25">
        <v>361.4</v>
      </c>
      <c r="C63" s="20" t="s">
        <v>81</v>
      </c>
      <c r="D63" s="46">
        <v>337189</v>
      </c>
      <c r="E63" s="46">
        <v>84240</v>
      </c>
      <c r="F63" s="46">
        <v>20497</v>
      </c>
      <c r="G63" s="46">
        <v>29505</v>
      </c>
      <c r="H63" s="46">
        <v>0</v>
      </c>
      <c r="I63" s="46">
        <v>1019490</v>
      </c>
      <c r="J63" s="46">
        <v>220088</v>
      </c>
      <c r="K63" s="46">
        <v>24490864</v>
      </c>
      <c r="L63" s="46">
        <v>0</v>
      </c>
      <c r="M63" s="46">
        <v>26052</v>
      </c>
      <c r="N63" s="46">
        <f aca="true" t="shared" si="13" ref="N63:N69">SUM(D63:M63)</f>
        <v>26227925</v>
      </c>
      <c r="O63" s="47">
        <f t="shared" si="7"/>
        <v>459.80829578724075</v>
      </c>
      <c r="P63" s="9"/>
    </row>
    <row r="64" spans="1:16" ht="15">
      <c r="A64" s="12"/>
      <c r="B64" s="25">
        <v>362</v>
      </c>
      <c r="C64" s="20" t="s">
        <v>82</v>
      </c>
      <c r="D64" s="46">
        <v>105133</v>
      </c>
      <c r="E64" s="46">
        <v>0</v>
      </c>
      <c r="F64" s="46">
        <v>0</v>
      </c>
      <c r="G64" s="46">
        <v>0</v>
      </c>
      <c r="H64" s="46">
        <v>0</v>
      </c>
      <c r="I64" s="46">
        <v>41601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146734</v>
      </c>
      <c r="O64" s="47">
        <f t="shared" si="7"/>
        <v>2.572430357111551</v>
      </c>
      <c r="P64" s="9"/>
    </row>
    <row r="65" spans="1:16" ht="15">
      <c r="A65" s="12"/>
      <c r="B65" s="25">
        <v>364</v>
      </c>
      <c r="C65" s="20" t="s">
        <v>83</v>
      </c>
      <c r="D65" s="46">
        <v>1112</v>
      </c>
      <c r="E65" s="46">
        <v>0</v>
      </c>
      <c r="F65" s="46">
        <v>0</v>
      </c>
      <c r="G65" s="46">
        <v>0</v>
      </c>
      <c r="H65" s="46">
        <v>0</v>
      </c>
      <c r="I65" s="46">
        <v>7360</v>
      </c>
      <c r="J65" s="46">
        <v>241992</v>
      </c>
      <c r="K65" s="46">
        <v>0</v>
      </c>
      <c r="L65" s="46">
        <v>0</v>
      </c>
      <c r="M65" s="46">
        <v>0</v>
      </c>
      <c r="N65" s="46">
        <f t="shared" si="13"/>
        <v>250464</v>
      </c>
      <c r="O65" s="47">
        <f t="shared" si="7"/>
        <v>4.3909468627829105</v>
      </c>
      <c r="P65" s="9"/>
    </row>
    <row r="66" spans="1:16" ht="15">
      <c r="A66" s="12"/>
      <c r="B66" s="25">
        <v>365</v>
      </c>
      <c r="C66" s="20" t="s">
        <v>84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11771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11771</v>
      </c>
      <c r="O66" s="47">
        <f t="shared" si="7"/>
        <v>0.20636033730123945</v>
      </c>
      <c r="P66" s="9"/>
    </row>
    <row r="67" spans="1:16" ht="15">
      <c r="A67" s="12"/>
      <c r="B67" s="25">
        <v>366</v>
      </c>
      <c r="C67" s="20" t="s">
        <v>85</v>
      </c>
      <c r="D67" s="46">
        <v>433052</v>
      </c>
      <c r="E67" s="46">
        <v>771318</v>
      </c>
      <c r="F67" s="46">
        <v>0</v>
      </c>
      <c r="G67" s="46">
        <v>0</v>
      </c>
      <c r="H67" s="46">
        <v>0</v>
      </c>
      <c r="I67" s="46">
        <v>263</v>
      </c>
      <c r="J67" s="46">
        <v>0</v>
      </c>
      <c r="K67" s="46">
        <v>4396025</v>
      </c>
      <c r="L67" s="46">
        <v>0</v>
      </c>
      <c r="M67" s="46">
        <v>0</v>
      </c>
      <c r="N67" s="46">
        <f t="shared" si="13"/>
        <v>5600658</v>
      </c>
      <c r="O67" s="47">
        <f t="shared" si="7"/>
        <v>98.18653249417086</v>
      </c>
      <c r="P67" s="9"/>
    </row>
    <row r="68" spans="1:16" ht="15">
      <c r="A68" s="12"/>
      <c r="B68" s="25">
        <v>368</v>
      </c>
      <c r="C68" s="20" t="s">
        <v>87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14288304</v>
      </c>
      <c r="L68" s="46">
        <v>0</v>
      </c>
      <c r="M68" s="46">
        <v>0</v>
      </c>
      <c r="N68" s="46">
        <f t="shared" si="13"/>
        <v>14288304</v>
      </c>
      <c r="O68" s="47">
        <f t="shared" si="7"/>
        <v>250.49182167213058</v>
      </c>
      <c r="P68" s="9"/>
    </row>
    <row r="69" spans="1:16" ht="15">
      <c r="A69" s="12"/>
      <c r="B69" s="25">
        <v>369.9</v>
      </c>
      <c r="C69" s="20" t="s">
        <v>89</v>
      </c>
      <c r="D69" s="46">
        <v>992312</v>
      </c>
      <c r="E69" s="46">
        <v>115177</v>
      </c>
      <c r="F69" s="46">
        <v>0</v>
      </c>
      <c r="G69" s="46">
        <v>12428</v>
      </c>
      <c r="H69" s="46">
        <v>0</v>
      </c>
      <c r="I69" s="46">
        <v>2328977</v>
      </c>
      <c r="J69" s="46">
        <v>1612374</v>
      </c>
      <c r="K69" s="46">
        <v>0</v>
      </c>
      <c r="L69" s="46">
        <v>0</v>
      </c>
      <c r="M69" s="46">
        <v>0</v>
      </c>
      <c r="N69" s="46">
        <f t="shared" si="13"/>
        <v>5061268</v>
      </c>
      <c r="O69" s="47">
        <f aca="true" t="shared" si="14" ref="O69:O74">(N69/O$76)</f>
        <v>88.73035185217651</v>
      </c>
      <c r="P69" s="9"/>
    </row>
    <row r="70" spans="1:16" ht="15.75">
      <c r="A70" s="29" t="s">
        <v>58</v>
      </c>
      <c r="B70" s="30"/>
      <c r="C70" s="31"/>
      <c r="D70" s="32">
        <f aca="true" t="shared" si="15" ref="D70:M70">SUM(D71:D73)</f>
        <v>10751089</v>
      </c>
      <c r="E70" s="32">
        <f t="shared" si="15"/>
        <v>61408</v>
      </c>
      <c r="F70" s="32">
        <f t="shared" si="15"/>
        <v>14035658</v>
      </c>
      <c r="G70" s="32">
        <f t="shared" si="15"/>
        <v>0</v>
      </c>
      <c r="H70" s="32">
        <f t="shared" si="15"/>
        <v>0</v>
      </c>
      <c r="I70" s="32">
        <f t="shared" si="15"/>
        <v>1553987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333835</v>
      </c>
      <c r="N70" s="32">
        <f>SUM(D70:M70)</f>
        <v>26735977</v>
      </c>
      <c r="O70" s="45">
        <f t="shared" si="14"/>
        <v>468.7150821339037</v>
      </c>
      <c r="P70" s="9"/>
    </row>
    <row r="71" spans="1:16" ht="15">
      <c r="A71" s="12"/>
      <c r="B71" s="25">
        <v>381</v>
      </c>
      <c r="C71" s="20" t="s">
        <v>90</v>
      </c>
      <c r="D71" s="46">
        <v>10751089</v>
      </c>
      <c r="E71" s="46">
        <v>61408</v>
      </c>
      <c r="F71" s="46">
        <v>5630658</v>
      </c>
      <c r="G71" s="46">
        <v>0</v>
      </c>
      <c r="H71" s="46">
        <v>0</v>
      </c>
      <c r="I71" s="46">
        <v>1225106</v>
      </c>
      <c r="J71" s="46">
        <v>0</v>
      </c>
      <c r="K71" s="46">
        <v>0</v>
      </c>
      <c r="L71" s="46">
        <v>0</v>
      </c>
      <c r="M71" s="46">
        <v>333835</v>
      </c>
      <c r="N71" s="46">
        <f>SUM(D71:M71)</f>
        <v>18002096</v>
      </c>
      <c r="O71" s="47">
        <f t="shared" si="14"/>
        <v>315.59923563752386</v>
      </c>
      <c r="P71" s="9"/>
    </row>
    <row r="72" spans="1:16" ht="15">
      <c r="A72" s="12"/>
      <c r="B72" s="25">
        <v>385</v>
      </c>
      <c r="C72" s="20" t="s">
        <v>117</v>
      </c>
      <c r="D72" s="46">
        <v>0</v>
      </c>
      <c r="E72" s="46">
        <v>0</v>
      </c>
      <c r="F72" s="46">
        <v>8405000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8405000</v>
      </c>
      <c r="O72" s="47">
        <f t="shared" si="14"/>
        <v>147.35015164530776</v>
      </c>
      <c r="P72" s="9"/>
    </row>
    <row r="73" spans="1:16" ht="15.75" thickBot="1">
      <c r="A73" s="12"/>
      <c r="B73" s="25">
        <v>389.4</v>
      </c>
      <c r="C73" s="20" t="s">
        <v>91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328881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328881</v>
      </c>
      <c r="O73" s="47">
        <f t="shared" si="14"/>
        <v>5.765694851072036</v>
      </c>
      <c r="P73" s="9"/>
    </row>
    <row r="74" spans="1:119" ht="16.5" thickBot="1">
      <c r="A74" s="14" t="s">
        <v>74</v>
      </c>
      <c r="B74" s="23"/>
      <c r="C74" s="22"/>
      <c r="D74" s="15">
        <f aca="true" t="shared" si="16" ref="D74:M74">SUM(D5,D16,D23,D40,D57,D61,D70)</f>
        <v>70036765</v>
      </c>
      <c r="E74" s="15">
        <f t="shared" si="16"/>
        <v>11272198</v>
      </c>
      <c r="F74" s="15">
        <f t="shared" si="16"/>
        <v>14088609</v>
      </c>
      <c r="G74" s="15">
        <f t="shared" si="16"/>
        <v>105179</v>
      </c>
      <c r="H74" s="15">
        <f t="shared" si="16"/>
        <v>0</v>
      </c>
      <c r="I74" s="15">
        <f t="shared" si="16"/>
        <v>198602608</v>
      </c>
      <c r="J74" s="15">
        <f t="shared" si="16"/>
        <v>15190064</v>
      </c>
      <c r="K74" s="15">
        <f t="shared" si="16"/>
        <v>45714319</v>
      </c>
      <c r="L74" s="15">
        <f t="shared" si="16"/>
        <v>0</v>
      </c>
      <c r="M74" s="15">
        <f t="shared" si="16"/>
        <v>627727</v>
      </c>
      <c r="N74" s="15">
        <f>SUM(D74:M74)</f>
        <v>355637469</v>
      </c>
      <c r="O74" s="38">
        <f t="shared" si="14"/>
        <v>6234.769183569713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118</v>
      </c>
      <c r="M76" s="48"/>
      <c r="N76" s="48"/>
      <c r="O76" s="43">
        <v>57041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107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33592587</v>
      </c>
      <c r="E5" s="27">
        <f t="shared" si="0"/>
        <v>5208012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38800599</v>
      </c>
      <c r="O5" s="33">
        <f aca="true" t="shared" si="1" ref="O5:O36">(N5/O$82)</f>
        <v>686.189742682819</v>
      </c>
      <c r="P5" s="6"/>
    </row>
    <row r="6" spans="1:16" ht="15">
      <c r="A6" s="12"/>
      <c r="B6" s="25">
        <v>311</v>
      </c>
      <c r="C6" s="20" t="s">
        <v>3</v>
      </c>
      <c r="D6" s="46">
        <v>21320997</v>
      </c>
      <c r="E6" s="46">
        <v>310289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21631286</v>
      </c>
      <c r="O6" s="47">
        <f t="shared" si="1"/>
        <v>382.5499336811389</v>
      </c>
      <c r="P6" s="9"/>
    </row>
    <row r="7" spans="1:16" ht="15">
      <c r="A7" s="12"/>
      <c r="B7" s="25">
        <v>312.1</v>
      </c>
      <c r="C7" s="20" t="s">
        <v>11</v>
      </c>
      <c r="D7" s="46">
        <v>87900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87900</v>
      </c>
      <c r="O7" s="47">
        <f t="shared" si="1"/>
        <v>1.5545141038111239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478964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478964</v>
      </c>
      <c r="O8" s="47">
        <f t="shared" si="1"/>
        <v>8.470492528074985</v>
      </c>
      <c r="P8" s="9"/>
    </row>
    <row r="9" spans="1:16" ht="15">
      <c r="A9" s="12"/>
      <c r="B9" s="25">
        <v>312.41</v>
      </c>
      <c r="C9" s="20" t="s">
        <v>13</v>
      </c>
      <c r="D9" s="46">
        <v>0</v>
      </c>
      <c r="E9" s="46">
        <v>4418759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4418759</v>
      </c>
      <c r="O9" s="47">
        <f t="shared" si="1"/>
        <v>78.14588380935538</v>
      </c>
      <c r="P9" s="9"/>
    </row>
    <row r="10" spans="1:16" ht="15">
      <c r="A10" s="12"/>
      <c r="B10" s="25">
        <v>312.51</v>
      </c>
      <c r="C10" s="20" t="s">
        <v>104</v>
      </c>
      <c r="D10" s="46">
        <v>393328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393328</v>
      </c>
      <c r="O10" s="47">
        <f t="shared" si="1"/>
        <v>6.95601733132903</v>
      </c>
      <c r="P10" s="9"/>
    </row>
    <row r="11" spans="1:16" ht="15">
      <c r="A11" s="12"/>
      <c r="B11" s="25">
        <v>312.52</v>
      </c>
      <c r="C11" s="20" t="s">
        <v>100</v>
      </c>
      <c r="D11" s="46">
        <v>429239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429239</v>
      </c>
      <c r="O11" s="47">
        <f t="shared" si="1"/>
        <v>7.591104430099921</v>
      </c>
      <c r="P11" s="9"/>
    </row>
    <row r="12" spans="1:16" ht="15">
      <c r="A12" s="12"/>
      <c r="B12" s="25">
        <v>314.1</v>
      </c>
      <c r="C12" s="20" t="s">
        <v>14</v>
      </c>
      <c r="D12" s="46">
        <v>7149961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7149961</v>
      </c>
      <c r="O12" s="47">
        <f t="shared" si="1"/>
        <v>126.44727208418074</v>
      </c>
      <c r="P12" s="9"/>
    </row>
    <row r="13" spans="1:16" ht="15">
      <c r="A13" s="12"/>
      <c r="B13" s="25">
        <v>314.4</v>
      </c>
      <c r="C13" s="20" t="s">
        <v>15</v>
      </c>
      <c r="D13" s="46">
        <v>240729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240729</v>
      </c>
      <c r="O13" s="47">
        <f t="shared" si="1"/>
        <v>4.257299495976656</v>
      </c>
      <c r="P13" s="9"/>
    </row>
    <row r="14" spans="1:16" ht="15">
      <c r="A14" s="12"/>
      <c r="B14" s="25">
        <v>315</v>
      </c>
      <c r="C14" s="20" t="s">
        <v>16</v>
      </c>
      <c r="D14" s="46">
        <v>3475367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3475367</v>
      </c>
      <c r="O14" s="47">
        <f t="shared" si="1"/>
        <v>61.461968343796975</v>
      </c>
      <c r="P14" s="9"/>
    </row>
    <row r="15" spans="1:16" ht="15">
      <c r="A15" s="12"/>
      <c r="B15" s="25">
        <v>316</v>
      </c>
      <c r="C15" s="20" t="s">
        <v>109</v>
      </c>
      <c r="D15" s="46">
        <v>495066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495066</v>
      </c>
      <c r="O15" s="47">
        <f t="shared" si="1"/>
        <v>8.755256875055265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SUM(D17:D22)</f>
        <v>1632933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932973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4">SUM(D16:M16)</f>
        <v>2565906</v>
      </c>
      <c r="O16" s="45">
        <f t="shared" si="1"/>
        <v>45.37812361835706</v>
      </c>
      <c r="P16" s="10"/>
    </row>
    <row r="17" spans="1:16" ht="15">
      <c r="A17" s="12"/>
      <c r="B17" s="25">
        <v>322</v>
      </c>
      <c r="C17" s="20" t="s">
        <v>0</v>
      </c>
      <c r="D17" s="46">
        <v>619766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619766</v>
      </c>
      <c r="O17" s="47">
        <f t="shared" si="1"/>
        <v>10.960580068971616</v>
      </c>
      <c r="P17" s="9"/>
    </row>
    <row r="18" spans="1:16" ht="15">
      <c r="A18" s="12"/>
      <c r="B18" s="25">
        <v>323.1</v>
      </c>
      <c r="C18" s="20" t="s">
        <v>18</v>
      </c>
      <c r="D18" s="46">
        <v>346496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346496</v>
      </c>
      <c r="O18" s="47">
        <f t="shared" si="1"/>
        <v>6.12779202405164</v>
      </c>
      <c r="P18" s="9"/>
    </row>
    <row r="19" spans="1:16" ht="15">
      <c r="A19" s="12"/>
      <c r="B19" s="25">
        <v>323.4</v>
      </c>
      <c r="C19" s="20" t="s">
        <v>19</v>
      </c>
      <c r="D19" s="46">
        <v>466803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466803</v>
      </c>
      <c r="O19" s="47">
        <f t="shared" si="1"/>
        <v>8.255424882836678</v>
      </c>
      <c r="P19" s="9"/>
    </row>
    <row r="20" spans="1:16" ht="15">
      <c r="A20" s="12"/>
      <c r="B20" s="25">
        <v>324.12</v>
      </c>
      <c r="C20" s="20" t="s">
        <v>21</v>
      </c>
      <c r="D20" s="46">
        <v>114455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114455</v>
      </c>
      <c r="O20" s="47">
        <f t="shared" si="1"/>
        <v>2.02414006543461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932973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932973</v>
      </c>
      <c r="O21" s="47">
        <f t="shared" si="1"/>
        <v>16.499655141922364</v>
      </c>
      <c r="P21" s="9"/>
    </row>
    <row r="22" spans="1:16" ht="15">
      <c r="A22" s="12"/>
      <c r="B22" s="25">
        <v>329</v>
      </c>
      <c r="C22" s="20" t="s">
        <v>25</v>
      </c>
      <c r="D22" s="46">
        <v>85413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85413</v>
      </c>
      <c r="O22" s="47">
        <f t="shared" si="1"/>
        <v>1.5105314351401538</v>
      </c>
      <c r="P22" s="9"/>
    </row>
    <row r="23" spans="1:16" ht="15.75">
      <c r="A23" s="29" t="s">
        <v>27</v>
      </c>
      <c r="B23" s="30"/>
      <c r="C23" s="31"/>
      <c r="D23" s="32">
        <f aca="true" t="shared" si="5" ref="D23:M23">SUM(D24:D44)</f>
        <v>8900893</v>
      </c>
      <c r="E23" s="32">
        <f t="shared" si="5"/>
        <v>1592525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3159443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13652861</v>
      </c>
      <c r="O23" s="45">
        <f t="shared" si="1"/>
        <v>241.4512512158458</v>
      </c>
      <c r="P23" s="10"/>
    </row>
    <row r="24" spans="1:16" ht="15">
      <c r="A24" s="12"/>
      <c r="B24" s="25">
        <v>331.2</v>
      </c>
      <c r="C24" s="20" t="s">
        <v>26</v>
      </c>
      <c r="D24" s="46">
        <v>117508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117508</v>
      </c>
      <c r="O24" s="47">
        <f t="shared" si="1"/>
        <v>2.078132460871872</v>
      </c>
      <c r="P24" s="9"/>
    </row>
    <row r="25" spans="1:16" ht="15">
      <c r="A25" s="12"/>
      <c r="B25" s="25">
        <v>331.32</v>
      </c>
      <c r="C25" s="20" t="s">
        <v>110</v>
      </c>
      <c r="D25" s="46">
        <v>635500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635500</v>
      </c>
      <c r="O25" s="47">
        <f t="shared" si="1"/>
        <v>11.238836325050844</v>
      </c>
      <c r="P25" s="9"/>
    </row>
    <row r="26" spans="1:16" ht="15">
      <c r="A26" s="12"/>
      <c r="B26" s="25">
        <v>331.42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1205899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1205899</v>
      </c>
      <c r="O26" s="47">
        <f t="shared" si="1"/>
        <v>21.326359536652223</v>
      </c>
      <c r="P26" s="9"/>
    </row>
    <row r="27" spans="1:16" ht="15">
      <c r="A27" s="12"/>
      <c r="B27" s="25">
        <v>331.49</v>
      </c>
      <c r="C27" s="20" t="s">
        <v>33</v>
      </c>
      <c r="D27" s="46">
        <v>594165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594165</v>
      </c>
      <c r="O27" s="47">
        <f t="shared" si="1"/>
        <v>10.507825625607923</v>
      </c>
      <c r="P27" s="9"/>
    </row>
    <row r="28" spans="1:16" ht="15">
      <c r="A28" s="12"/>
      <c r="B28" s="25">
        <v>331.5</v>
      </c>
      <c r="C28" s="20" t="s">
        <v>28</v>
      </c>
      <c r="D28" s="46">
        <v>605589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605589</v>
      </c>
      <c r="O28" s="47">
        <f t="shared" si="1"/>
        <v>10.709859404014502</v>
      </c>
      <c r="P28" s="9"/>
    </row>
    <row r="29" spans="1:16" ht="15">
      <c r="A29" s="12"/>
      <c r="B29" s="25">
        <v>331.7</v>
      </c>
      <c r="C29" s="20" t="s">
        <v>105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20629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20629</v>
      </c>
      <c r="O29" s="47">
        <f t="shared" si="1"/>
        <v>0.36482447608099744</v>
      </c>
      <c r="P29" s="9"/>
    </row>
    <row r="30" spans="1:16" ht="15">
      <c r="A30" s="12"/>
      <c r="B30" s="25">
        <v>331.9</v>
      </c>
      <c r="C30" s="20" t="s">
        <v>111</v>
      </c>
      <c r="D30" s="46">
        <v>4361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4361</v>
      </c>
      <c r="O30" s="47">
        <f t="shared" si="1"/>
        <v>0.07712441418339376</v>
      </c>
      <c r="P30" s="9"/>
    </row>
    <row r="31" spans="1:16" ht="15">
      <c r="A31" s="12"/>
      <c r="B31" s="25">
        <v>334.2</v>
      </c>
      <c r="C31" s="20" t="s">
        <v>29</v>
      </c>
      <c r="D31" s="46">
        <v>1170176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1170176</v>
      </c>
      <c r="O31" s="47">
        <f t="shared" si="1"/>
        <v>20.694597223450348</v>
      </c>
      <c r="P31" s="9"/>
    </row>
    <row r="32" spans="1:16" ht="15">
      <c r="A32" s="12"/>
      <c r="B32" s="25">
        <v>334.36</v>
      </c>
      <c r="C32" s="20" t="s">
        <v>34</v>
      </c>
      <c r="D32" s="46">
        <v>0</v>
      </c>
      <c r="E32" s="46">
        <v>1521987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1521987</v>
      </c>
      <c r="O32" s="47">
        <f t="shared" si="1"/>
        <v>26.916385179945177</v>
      </c>
      <c r="P32" s="9"/>
    </row>
    <row r="33" spans="1:16" ht="15">
      <c r="A33" s="12"/>
      <c r="B33" s="25">
        <v>334.41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1424227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1424227</v>
      </c>
      <c r="O33" s="47">
        <f t="shared" si="1"/>
        <v>25.187496684056946</v>
      </c>
      <c r="P33" s="9"/>
    </row>
    <row r="34" spans="1:16" ht="15">
      <c r="A34" s="12"/>
      <c r="B34" s="25">
        <v>334.42</v>
      </c>
      <c r="C34" s="20" t="s">
        <v>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234366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234366</v>
      </c>
      <c r="O34" s="47">
        <f t="shared" si="1"/>
        <v>4.144769652489168</v>
      </c>
      <c r="P34" s="9"/>
    </row>
    <row r="35" spans="1:16" ht="15">
      <c r="A35" s="12"/>
      <c r="B35" s="25">
        <v>334.5</v>
      </c>
      <c r="C35" s="20" t="s">
        <v>112</v>
      </c>
      <c r="D35" s="46">
        <v>14690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14690</v>
      </c>
      <c r="O35" s="47">
        <f t="shared" si="1"/>
        <v>0.25979308515341765</v>
      </c>
      <c r="P35" s="9"/>
    </row>
    <row r="36" spans="1:16" ht="15">
      <c r="A36" s="12"/>
      <c r="B36" s="25">
        <v>334.69</v>
      </c>
      <c r="C36" s="20" t="s">
        <v>38</v>
      </c>
      <c r="D36" s="46">
        <v>0</v>
      </c>
      <c r="E36" s="46">
        <v>70538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70538</v>
      </c>
      <c r="O36" s="47">
        <f t="shared" si="1"/>
        <v>1.2474666195065878</v>
      </c>
      <c r="P36" s="9"/>
    </row>
    <row r="37" spans="1:16" ht="15">
      <c r="A37" s="12"/>
      <c r="B37" s="25">
        <v>334.7</v>
      </c>
      <c r="C37" s="20" t="s">
        <v>39</v>
      </c>
      <c r="D37" s="46">
        <v>776348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776348</v>
      </c>
      <c r="O37" s="47">
        <f aca="true" t="shared" si="8" ref="O37:O68">(N37/O$82)</f>
        <v>13.729737377310107</v>
      </c>
      <c r="P37" s="9"/>
    </row>
    <row r="38" spans="1:16" ht="15">
      <c r="A38" s="12"/>
      <c r="B38" s="25">
        <v>334.9</v>
      </c>
      <c r="C38" s="20" t="s">
        <v>40</v>
      </c>
      <c r="D38" s="46">
        <v>226849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226849</v>
      </c>
      <c r="O38" s="47">
        <f t="shared" si="8"/>
        <v>4.0118312848174025</v>
      </c>
      <c r="P38" s="9"/>
    </row>
    <row r="39" spans="1:16" ht="15">
      <c r="A39" s="12"/>
      <c r="B39" s="25">
        <v>335.12</v>
      </c>
      <c r="C39" s="20" t="s">
        <v>41</v>
      </c>
      <c r="D39" s="46">
        <v>1432037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1432037</v>
      </c>
      <c r="O39" s="47">
        <f t="shared" si="8"/>
        <v>25.325616765408082</v>
      </c>
      <c r="P39" s="9"/>
    </row>
    <row r="40" spans="1:16" ht="15">
      <c r="A40" s="12"/>
      <c r="B40" s="25">
        <v>335.18</v>
      </c>
      <c r="C40" s="20" t="s">
        <v>44</v>
      </c>
      <c r="D40" s="46">
        <v>2818548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2818548</v>
      </c>
      <c r="O40" s="47">
        <f t="shared" si="8"/>
        <v>49.84610487222566</v>
      </c>
      <c r="P40" s="9"/>
    </row>
    <row r="41" spans="1:16" ht="15">
      <c r="A41" s="12"/>
      <c r="B41" s="25">
        <v>337.2</v>
      </c>
      <c r="C41" s="20" t="s">
        <v>46</v>
      </c>
      <c r="D41" s="46">
        <v>385542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385542</v>
      </c>
      <c r="O41" s="47">
        <f t="shared" si="8"/>
        <v>6.8183216906888315</v>
      </c>
      <c r="P41" s="9"/>
    </row>
    <row r="42" spans="1:16" ht="15">
      <c r="A42" s="12"/>
      <c r="B42" s="25">
        <v>337.4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274322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274322</v>
      </c>
      <c r="O42" s="47">
        <f t="shared" si="8"/>
        <v>4.851392696082766</v>
      </c>
      <c r="P42" s="9"/>
    </row>
    <row r="43" spans="1:16" ht="15">
      <c r="A43" s="12"/>
      <c r="B43" s="25">
        <v>337.5</v>
      </c>
      <c r="C43" s="20" t="s">
        <v>49</v>
      </c>
      <c r="D43" s="46">
        <v>89580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89580</v>
      </c>
      <c r="O43" s="47">
        <f t="shared" si="8"/>
        <v>1.5842249535767972</v>
      </c>
      <c r="P43" s="9"/>
    </row>
    <row r="44" spans="1:16" ht="15">
      <c r="A44" s="12"/>
      <c r="B44" s="25">
        <v>337.7</v>
      </c>
      <c r="C44" s="20" t="s">
        <v>113</v>
      </c>
      <c r="D44" s="46">
        <v>30000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30000</v>
      </c>
      <c r="O44" s="47">
        <f t="shared" si="8"/>
        <v>0.5305508886727385</v>
      </c>
      <c r="P44" s="9"/>
    </row>
    <row r="45" spans="1:16" ht="15.75">
      <c r="A45" s="29" t="s">
        <v>56</v>
      </c>
      <c r="B45" s="30"/>
      <c r="C45" s="31"/>
      <c r="D45" s="32">
        <f aca="true" t="shared" si="9" ref="D45:M45">SUM(D46:D61)</f>
        <v>12879710</v>
      </c>
      <c r="E45" s="32">
        <f t="shared" si="9"/>
        <v>4717154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184001044</v>
      </c>
      <c r="J45" s="32">
        <f t="shared" si="9"/>
        <v>12746821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214344729</v>
      </c>
      <c r="O45" s="45">
        <f t="shared" si="8"/>
        <v>3790.692881775577</v>
      </c>
      <c r="P45" s="10"/>
    </row>
    <row r="46" spans="1:16" ht="15">
      <c r="A46" s="12"/>
      <c r="B46" s="25">
        <v>341.2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12746821</v>
      </c>
      <c r="K46" s="46">
        <v>0</v>
      </c>
      <c r="L46" s="46">
        <v>0</v>
      </c>
      <c r="M46" s="46">
        <v>0</v>
      </c>
      <c r="N46" s="46">
        <f aca="true" t="shared" si="10" ref="N46:N61">SUM(D46:M46)</f>
        <v>12746821</v>
      </c>
      <c r="O46" s="47">
        <f t="shared" si="8"/>
        <v>225.4279069767442</v>
      </c>
      <c r="P46" s="9"/>
    </row>
    <row r="47" spans="1:16" ht="15">
      <c r="A47" s="12"/>
      <c r="B47" s="25">
        <v>341.9</v>
      </c>
      <c r="C47" s="20" t="s">
        <v>60</v>
      </c>
      <c r="D47" s="46">
        <v>407383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407383</v>
      </c>
      <c r="O47" s="47">
        <f t="shared" si="8"/>
        <v>7.204580422672208</v>
      </c>
      <c r="P47" s="9"/>
    </row>
    <row r="48" spans="1:16" ht="15">
      <c r="A48" s="12"/>
      <c r="B48" s="25">
        <v>342.1</v>
      </c>
      <c r="C48" s="20" t="s">
        <v>61</v>
      </c>
      <c r="D48" s="46">
        <v>283074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283074</v>
      </c>
      <c r="O48" s="47">
        <f t="shared" si="8"/>
        <v>5.006172075338227</v>
      </c>
      <c r="P48" s="9"/>
    </row>
    <row r="49" spans="1:16" ht="15">
      <c r="A49" s="12"/>
      <c r="B49" s="25">
        <v>342.2</v>
      </c>
      <c r="C49" s="20" t="s">
        <v>62</v>
      </c>
      <c r="D49" s="46">
        <v>7529435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7529435</v>
      </c>
      <c r="O49" s="47">
        <f t="shared" si="8"/>
        <v>133.1582810151207</v>
      </c>
      <c r="P49" s="9"/>
    </row>
    <row r="50" spans="1:16" ht="15">
      <c r="A50" s="12"/>
      <c r="B50" s="25">
        <v>343.1</v>
      </c>
      <c r="C50" s="20" t="s">
        <v>63</v>
      </c>
      <c r="D50" s="46">
        <v>3153411</v>
      </c>
      <c r="E50" s="46">
        <v>0</v>
      </c>
      <c r="F50" s="46">
        <v>0</v>
      </c>
      <c r="G50" s="46">
        <v>0</v>
      </c>
      <c r="H50" s="46">
        <v>0</v>
      </c>
      <c r="I50" s="46">
        <v>142884260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146037671</v>
      </c>
      <c r="O50" s="47">
        <f t="shared" si="8"/>
        <v>2582.6805376249004</v>
      </c>
      <c r="P50" s="9"/>
    </row>
    <row r="51" spans="1:16" ht="15">
      <c r="A51" s="12"/>
      <c r="B51" s="25">
        <v>343.4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10109678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10109678</v>
      </c>
      <c r="O51" s="47">
        <f t="shared" si="8"/>
        <v>178.78995490317448</v>
      </c>
      <c r="P51" s="9"/>
    </row>
    <row r="52" spans="1:16" ht="15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26354472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26354472</v>
      </c>
      <c r="O52" s="47">
        <f t="shared" si="8"/>
        <v>466.07961800336017</v>
      </c>
      <c r="P52" s="9"/>
    </row>
    <row r="53" spans="1:16" ht="15">
      <c r="A53" s="12"/>
      <c r="B53" s="25">
        <v>343.9</v>
      </c>
      <c r="C53" s="20" t="s">
        <v>66</v>
      </c>
      <c r="D53" s="46">
        <v>0</v>
      </c>
      <c r="E53" s="46">
        <v>4607659</v>
      </c>
      <c r="F53" s="46">
        <v>0</v>
      </c>
      <c r="G53" s="46">
        <v>0</v>
      </c>
      <c r="H53" s="46">
        <v>0</v>
      </c>
      <c r="I53" s="46">
        <v>2289980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6897639</v>
      </c>
      <c r="O53" s="47">
        <f t="shared" si="8"/>
        <v>121.98495003979131</v>
      </c>
      <c r="P53" s="9"/>
    </row>
    <row r="54" spans="1:16" ht="15">
      <c r="A54" s="12"/>
      <c r="B54" s="25">
        <v>344.1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722099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722099</v>
      </c>
      <c r="O54" s="47">
        <f t="shared" si="8"/>
        <v>12.770342205323194</v>
      </c>
      <c r="P54" s="9"/>
    </row>
    <row r="55" spans="1:16" ht="15">
      <c r="A55" s="12"/>
      <c r="B55" s="25">
        <v>344.3</v>
      </c>
      <c r="C55" s="20" t="s">
        <v>68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330266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330266</v>
      </c>
      <c r="O55" s="47">
        <f t="shared" si="8"/>
        <v>5.840763993279689</v>
      </c>
      <c r="P55" s="9"/>
    </row>
    <row r="56" spans="1:16" ht="15">
      <c r="A56" s="12"/>
      <c r="B56" s="25">
        <v>344.5</v>
      </c>
      <c r="C56" s="20" t="s">
        <v>69</v>
      </c>
      <c r="D56" s="46">
        <v>51977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51977</v>
      </c>
      <c r="O56" s="47">
        <f t="shared" si="8"/>
        <v>0.9192147846847644</v>
      </c>
      <c r="P56" s="9"/>
    </row>
    <row r="57" spans="1:16" ht="15">
      <c r="A57" s="12"/>
      <c r="B57" s="25">
        <v>345.1</v>
      </c>
      <c r="C57" s="20" t="s">
        <v>70</v>
      </c>
      <c r="D57" s="46">
        <v>35119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35119</v>
      </c>
      <c r="O57" s="47">
        <f t="shared" si="8"/>
        <v>0.6210805553099301</v>
      </c>
      <c r="P57" s="9"/>
    </row>
    <row r="58" spans="1:16" ht="15">
      <c r="A58" s="12"/>
      <c r="B58" s="25">
        <v>347.2</v>
      </c>
      <c r="C58" s="20" t="s">
        <v>71</v>
      </c>
      <c r="D58" s="46">
        <v>88850</v>
      </c>
      <c r="E58" s="46">
        <v>0</v>
      </c>
      <c r="F58" s="46">
        <v>0</v>
      </c>
      <c r="G58" s="46">
        <v>0</v>
      </c>
      <c r="H58" s="46">
        <v>0</v>
      </c>
      <c r="I58" s="46">
        <v>1109514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1198364</v>
      </c>
      <c r="O58" s="47">
        <f t="shared" si="8"/>
        <v>21.193102838447256</v>
      </c>
      <c r="P58" s="9"/>
    </row>
    <row r="59" spans="1:16" ht="15">
      <c r="A59" s="12"/>
      <c r="B59" s="25">
        <v>347.5</v>
      </c>
      <c r="C59" s="20" t="s">
        <v>72</v>
      </c>
      <c r="D59" s="46">
        <v>87321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87321</v>
      </c>
      <c r="O59" s="47">
        <f t="shared" si="8"/>
        <v>1.54427447165974</v>
      </c>
      <c r="P59" s="9"/>
    </row>
    <row r="60" spans="1:16" ht="15">
      <c r="A60" s="12"/>
      <c r="B60" s="25">
        <v>347.9</v>
      </c>
      <c r="C60" s="20" t="s">
        <v>73</v>
      </c>
      <c r="D60" s="46">
        <v>188254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188254</v>
      </c>
      <c r="O60" s="47">
        <f t="shared" si="8"/>
        <v>3.329277566539924</v>
      </c>
      <c r="P60" s="9"/>
    </row>
    <row r="61" spans="1:16" ht="15">
      <c r="A61" s="12"/>
      <c r="B61" s="25">
        <v>349</v>
      </c>
      <c r="C61" s="20" t="s">
        <v>1</v>
      </c>
      <c r="D61" s="46">
        <v>1054886</v>
      </c>
      <c r="E61" s="46">
        <v>109495</v>
      </c>
      <c r="F61" s="46">
        <v>0</v>
      </c>
      <c r="G61" s="46">
        <v>0</v>
      </c>
      <c r="H61" s="46">
        <v>0</v>
      </c>
      <c r="I61" s="46">
        <v>200775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1365156</v>
      </c>
      <c r="O61" s="47">
        <f t="shared" si="8"/>
        <v>24.1428242992307</v>
      </c>
      <c r="P61" s="9"/>
    </row>
    <row r="62" spans="1:16" ht="15.75">
      <c r="A62" s="29" t="s">
        <v>57</v>
      </c>
      <c r="B62" s="30"/>
      <c r="C62" s="31"/>
      <c r="D62" s="32">
        <f aca="true" t="shared" si="11" ref="D62:M62">SUM(D63:D65)</f>
        <v>493956</v>
      </c>
      <c r="E62" s="32">
        <f t="shared" si="11"/>
        <v>0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aca="true" t="shared" si="12" ref="N62:N67">SUM(D62:M62)</f>
        <v>493956</v>
      </c>
      <c r="O62" s="45">
        <f t="shared" si="8"/>
        <v>8.735626492174374</v>
      </c>
      <c r="P62" s="10"/>
    </row>
    <row r="63" spans="1:16" ht="15">
      <c r="A63" s="13"/>
      <c r="B63" s="39">
        <v>351.9</v>
      </c>
      <c r="C63" s="21" t="s">
        <v>78</v>
      </c>
      <c r="D63" s="46">
        <v>36220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36220</v>
      </c>
      <c r="O63" s="47">
        <f t="shared" si="8"/>
        <v>0.6405517729242196</v>
      </c>
      <c r="P63" s="9"/>
    </row>
    <row r="64" spans="1:16" ht="15">
      <c r="A64" s="13"/>
      <c r="B64" s="39">
        <v>354</v>
      </c>
      <c r="C64" s="21" t="s">
        <v>76</v>
      </c>
      <c r="D64" s="46">
        <v>283671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283671</v>
      </c>
      <c r="O64" s="47">
        <f t="shared" si="8"/>
        <v>5.016730038022813</v>
      </c>
      <c r="P64" s="9"/>
    </row>
    <row r="65" spans="1:16" ht="15">
      <c r="A65" s="13"/>
      <c r="B65" s="39">
        <v>359</v>
      </c>
      <c r="C65" s="21" t="s">
        <v>77</v>
      </c>
      <c r="D65" s="46">
        <v>174065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174065</v>
      </c>
      <c r="O65" s="47">
        <f t="shared" si="8"/>
        <v>3.078344681227341</v>
      </c>
      <c r="P65" s="9"/>
    </row>
    <row r="66" spans="1:16" ht="15.75">
      <c r="A66" s="29" t="s">
        <v>4</v>
      </c>
      <c r="B66" s="30"/>
      <c r="C66" s="31"/>
      <c r="D66" s="32">
        <f aca="true" t="shared" si="13" ref="D66:M66">SUM(D67:D75)</f>
        <v>2055443</v>
      </c>
      <c r="E66" s="32">
        <f t="shared" si="13"/>
        <v>265413</v>
      </c>
      <c r="F66" s="32">
        <f t="shared" si="13"/>
        <v>37747</v>
      </c>
      <c r="G66" s="32">
        <f t="shared" si="13"/>
        <v>81713</v>
      </c>
      <c r="H66" s="32">
        <f t="shared" si="13"/>
        <v>0</v>
      </c>
      <c r="I66" s="32">
        <f t="shared" si="13"/>
        <v>5363135</v>
      </c>
      <c r="J66" s="32">
        <f t="shared" si="13"/>
        <v>2152618</v>
      </c>
      <c r="K66" s="32">
        <f t="shared" si="13"/>
        <v>13727004</v>
      </c>
      <c r="L66" s="32">
        <f t="shared" si="13"/>
        <v>0</v>
      </c>
      <c r="M66" s="32">
        <f t="shared" si="13"/>
        <v>0</v>
      </c>
      <c r="N66" s="32">
        <f t="shared" si="12"/>
        <v>23683073</v>
      </c>
      <c r="O66" s="45">
        <f t="shared" si="8"/>
        <v>418.83584755504467</v>
      </c>
      <c r="P66" s="10"/>
    </row>
    <row r="67" spans="1:16" ht="15">
      <c r="A67" s="12"/>
      <c r="B67" s="25">
        <v>361.1</v>
      </c>
      <c r="C67" s="20" t="s">
        <v>79</v>
      </c>
      <c r="D67" s="46">
        <v>797819</v>
      </c>
      <c r="E67" s="46">
        <v>286770</v>
      </c>
      <c r="F67" s="46">
        <v>38433</v>
      </c>
      <c r="G67" s="46">
        <v>114798</v>
      </c>
      <c r="H67" s="46">
        <v>0</v>
      </c>
      <c r="I67" s="46">
        <v>3115618</v>
      </c>
      <c r="J67" s="46">
        <v>580090</v>
      </c>
      <c r="K67" s="46">
        <v>784608</v>
      </c>
      <c r="L67" s="46">
        <v>0</v>
      </c>
      <c r="M67" s="46">
        <v>0</v>
      </c>
      <c r="N67" s="46">
        <f t="shared" si="12"/>
        <v>5718136</v>
      </c>
      <c r="O67" s="47">
        <f t="shared" si="8"/>
        <v>101.12540454505262</v>
      </c>
      <c r="P67" s="9"/>
    </row>
    <row r="68" spans="1:16" ht="15">
      <c r="A68" s="12"/>
      <c r="B68" s="25">
        <v>361.2</v>
      </c>
      <c r="C68" s="20" t="s">
        <v>80</v>
      </c>
      <c r="D68" s="46">
        <v>-126231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1618285</v>
      </c>
      <c r="L68" s="46">
        <v>0</v>
      </c>
      <c r="M68" s="46">
        <v>0</v>
      </c>
      <c r="N68" s="46">
        <f aca="true" t="shared" si="14" ref="N68:N75">SUM(D68:M68)</f>
        <v>1492054</v>
      </c>
      <c r="O68" s="47">
        <f t="shared" si="8"/>
        <v>26.387019188257142</v>
      </c>
      <c r="P68" s="9"/>
    </row>
    <row r="69" spans="1:16" ht="15">
      <c r="A69" s="12"/>
      <c r="B69" s="25">
        <v>361.4</v>
      </c>
      <c r="C69" s="20" t="s">
        <v>81</v>
      </c>
      <c r="D69" s="46">
        <v>0</v>
      </c>
      <c r="E69" s="46">
        <v>-49451</v>
      </c>
      <c r="F69" s="46">
        <v>-686</v>
      </c>
      <c r="G69" s="46">
        <v>-33085</v>
      </c>
      <c r="H69" s="46">
        <v>0</v>
      </c>
      <c r="I69" s="46">
        <v>-472227</v>
      </c>
      <c r="J69" s="46">
        <v>-103784</v>
      </c>
      <c r="K69" s="46">
        <v>-1532591</v>
      </c>
      <c r="L69" s="46">
        <v>0</v>
      </c>
      <c r="M69" s="46">
        <v>0</v>
      </c>
      <c r="N69" s="46">
        <f t="shared" si="14"/>
        <v>-2191824</v>
      </c>
      <c r="O69" s="47">
        <f aca="true" t="shared" si="15" ref="O69:O80">(N69/O$82)</f>
        <v>-38.762472367141214</v>
      </c>
      <c r="P69" s="9"/>
    </row>
    <row r="70" spans="1:16" ht="15">
      <c r="A70" s="12"/>
      <c r="B70" s="25">
        <v>362</v>
      </c>
      <c r="C70" s="20" t="s">
        <v>82</v>
      </c>
      <c r="D70" s="46">
        <v>102333</v>
      </c>
      <c r="E70" s="46">
        <v>0</v>
      </c>
      <c r="F70" s="46">
        <v>0</v>
      </c>
      <c r="G70" s="46">
        <v>0</v>
      </c>
      <c r="H70" s="46">
        <v>0</v>
      </c>
      <c r="I70" s="46">
        <v>15272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117605</v>
      </c>
      <c r="O70" s="47">
        <f t="shared" si="15"/>
        <v>2.079847908745247</v>
      </c>
      <c r="P70" s="9"/>
    </row>
    <row r="71" spans="1:16" ht="15">
      <c r="A71" s="12"/>
      <c r="B71" s="25">
        <v>364</v>
      </c>
      <c r="C71" s="20" t="s">
        <v>83</v>
      </c>
      <c r="D71" s="46">
        <v>14752</v>
      </c>
      <c r="E71" s="46">
        <v>0</v>
      </c>
      <c r="F71" s="46">
        <v>0</v>
      </c>
      <c r="G71" s="46">
        <v>0</v>
      </c>
      <c r="H71" s="46">
        <v>0</v>
      </c>
      <c r="I71" s="46">
        <v>7502</v>
      </c>
      <c r="J71" s="46">
        <v>122651</v>
      </c>
      <c r="K71" s="46">
        <v>0</v>
      </c>
      <c r="L71" s="46">
        <v>0</v>
      </c>
      <c r="M71" s="46">
        <v>0</v>
      </c>
      <c r="N71" s="46">
        <f t="shared" si="14"/>
        <v>144905</v>
      </c>
      <c r="O71" s="47">
        <f t="shared" si="15"/>
        <v>2.562649217437439</v>
      </c>
      <c r="P71" s="9"/>
    </row>
    <row r="72" spans="1:16" ht="15">
      <c r="A72" s="12"/>
      <c r="B72" s="25">
        <v>365</v>
      </c>
      <c r="C72" s="20" t="s">
        <v>84</v>
      </c>
      <c r="D72" s="46">
        <v>21774</v>
      </c>
      <c r="E72" s="46">
        <v>0</v>
      </c>
      <c r="F72" s="46">
        <v>0</v>
      </c>
      <c r="G72" s="46">
        <v>0</v>
      </c>
      <c r="H72" s="46">
        <v>0</v>
      </c>
      <c r="I72" s="46">
        <v>330323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352097</v>
      </c>
      <c r="O72" s="47">
        <f t="shared" si="15"/>
        <v>6.22684587496684</v>
      </c>
      <c r="P72" s="9"/>
    </row>
    <row r="73" spans="1:16" ht="15">
      <c r="A73" s="12"/>
      <c r="B73" s="25">
        <v>366</v>
      </c>
      <c r="C73" s="20" t="s">
        <v>85</v>
      </c>
      <c r="D73" s="46">
        <v>273382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273382</v>
      </c>
      <c r="O73" s="47">
        <f t="shared" si="15"/>
        <v>4.834768768237687</v>
      </c>
      <c r="P73" s="9"/>
    </row>
    <row r="74" spans="1:16" ht="15">
      <c r="A74" s="12"/>
      <c r="B74" s="25">
        <v>368</v>
      </c>
      <c r="C74" s="20" t="s">
        <v>87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12856702</v>
      </c>
      <c r="L74" s="46">
        <v>0</v>
      </c>
      <c r="M74" s="46">
        <v>0</v>
      </c>
      <c r="N74" s="46">
        <f t="shared" si="14"/>
        <v>12856702</v>
      </c>
      <c r="O74" s="47">
        <f t="shared" si="15"/>
        <v>227.37115571668582</v>
      </c>
      <c r="P74" s="9"/>
    </row>
    <row r="75" spans="1:16" ht="15">
      <c r="A75" s="12"/>
      <c r="B75" s="25">
        <v>369.9</v>
      </c>
      <c r="C75" s="20" t="s">
        <v>89</v>
      </c>
      <c r="D75" s="46">
        <v>971614</v>
      </c>
      <c r="E75" s="46">
        <v>28094</v>
      </c>
      <c r="F75" s="46">
        <v>0</v>
      </c>
      <c r="G75" s="46">
        <v>0</v>
      </c>
      <c r="H75" s="46">
        <v>0</v>
      </c>
      <c r="I75" s="46">
        <v>2366647</v>
      </c>
      <c r="J75" s="46">
        <v>1553661</v>
      </c>
      <c r="K75" s="46">
        <v>0</v>
      </c>
      <c r="L75" s="46">
        <v>0</v>
      </c>
      <c r="M75" s="46">
        <v>0</v>
      </c>
      <c r="N75" s="46">
        <f t="shared" si="14"/>
        <v>4920016</v>
      </c>
      <c r="O75" s="47">
        <f t="shared" si="15"/>
        <v>87.01062870280307</v>
      </c>
      <c r="P75" s="9"/>
    </row>
    <row r="76" spans="1:16" ht="15.75">
      <c r="A76" s="29" t="s">
        <v>58</v>
      </c>
      <c r="B76" s="30"/>
      <c r="C76" s="31"/>
      <c r="D76" s="32">
        <f aca="true" t="shared" si="16" ref="D76:M76">SUM(D77:D79)</f>
        <v>12958228</v>
      </c>
      <c r="E76" s="32">
        <f t="shared" si="16"/>
        <v>423029</v>
      </c>
      <c r="F76" s="32">
        <f t="shared" si="16"/>
        <v>5235554</v>
      </c>
      <c r="G76" s="32">
        <f t="shared" si="16"/>
        <v>527809</v>
      </c>
      <c r="H76" s="32">
        <f t="shared" si="16"/>
        <v>0</v>
      </c>
      <c r="I76" s="32">
        <f t="shared" si="16"/>
        <v>1451026</v>
      </c>
      <c r="J76" s="32">
        <f t="shared" si="16"/>
        <v>1408978</v>
      </c>
      <c r="K76" s="32">
        <f t="shared" si="16"/>
        <v>4525132</v>
      </c>
      <c r="L76" s="32">
        <f t="shared" si="16"/>
        <v>0</v>
      </c>
      <c r="M76" s="32">
        <f t="shared" si="16"/>
        <v>0</v>
      </c>
      <c r="N76" s="32">
        <f>SUM(D76:M76)</f>
        <v>26529756</v>
      </c>
      <c r="O76" s="45">
        <f t="shared" si="15"/>
        <v>469.1795207356972</v>
      </c>
      <c r="P76" s="9"/>
    </row>
    <row r="77" spans="1:16" ht="15">
      <c r="A77" s="12"/>
      <c r="B77" s="25">
        <v>381</v>
      </c>
      <c r="C77" s="20" t="s">
        <v>90</v>
      </c>
      <c r="D77" s="46">
        <v>12958228</v>
      </c>
      <c r="E77" s="46">
        <v>423029</v>
      </c>
      <c r="F77" s="46">
        <v>5235554</v>
      </c>
      <c r="G77" s="46">
        <v>527809</v>
      </c>
      <c r="H77" s="46">
        <v>0</v>
      </c>
      <c r="I77" s="46">
        <v>1076980</v>
      </c>
      <c r="J77" s="46">
        <v>1408978</v>
      </c>
      <c r="K77" s="46">
        <v>0</v>
      </c>
      <c r="L77" s="46">
        <v>0</v>
      </c>
      <c r="M77" s="46">
        <v>0</v>
      </c>
      <c r="N77" s="46">
        <f>SUM(D77:M77)</f>
        <v>21630578</v>
      </c>
      <c r="O77" s="47">
        <f t="shared" si="15"/>
        <v>382.53741268016626</v>
      </c>
      <c r="P77" s="9"/>
    </row>
    <row r="78" spans="1:16" ht="15">
      <c r="A78" s="12"/>
      <c r="B78" s="25">
        <v>389.3</v>
      </c>
      <c r="C78" s="20" t="s">
        <v>114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374046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374046</v>
      </c>
      <c r="O78" s="47">
        <f t="shared" si="15"/>
        <v>6.615014590149438</v>
      </c>
      <c r="P78" s="9"/>
    </row>
    <row r="79" spans="1:16" ht="15.75" thickBot="1">
      <c r="A79" s="12"/>
      <c r="B79" s="25">
        <v>389.4</v>
      </c>
      <c r="C79" s="20" t="s">
        <v>91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4525132</v>
      </c>
      <c r="L79" s="46">
        <v>0</v>
      </c>
      <c r="M79" s="46">
        <v>0</v>
      </c>
      <c r="N79" s="46">
        <f>SUM(D79:M79)</f>
        <v>4525132</v>
      </c>
      <c r="O79" s="47">
        <f t="shared" si="15"/>
        <v>80.02709346538155</v>
      </c>
      <c r="P79" s="9"/>
    </row>
    <row r="80" spans="1:119" ht="16.5" thickBot="1">
      <c r="A80" s="14" t="s">
        <v>74</v>
      </c>
      <c r="B80" s="23"/>
      <c r="C80" s="22"/>
      <c r="D80" s="15">
        <f aca="true" t="shared" si="17" ref="D80:M80">SUM(D5,D16,D23,D45,D62,D66,D76)</f>
        <v>72513750</v>
      </c>
      <c r="E80" s="15">
        <f t="shared" si="17"/>
        <v>12206133</v>
      </c>
      <c r="F80" s="15">
        <f t="shared" si="17"/>
        <v>5273301</v>
      </c>
      <c r="G80" s="15">
        <f t="shared" si="17"/>
        <v>609522</v>
      </c>
      <c r="H80" s="15">
        <f t="shared" si="17"/>
        <v>0</v>
      </c>
      <c r="I80" s="15">
        <f t="shared" si="17"/>
        <v>194907621</v>
      </c>
      <c r="J80" s="15">
        <f t="shared" si="17"/>
        <v>16308417</v>
      </c>
      <c r="K80" s="15">
        <f t="shared" si="17"/>
        <v>18252136</v>
      </c>
      <c r="L80" s="15">
        <f t="shared" si="17"/>
        <v>0</v>
      </c>
      <c r="M80" s="15">
        <f t="shared" si="17"/>
        <v>0</v>
      </c>
      <c r="N80" s="15">
        <f>SUM(D80:M80)</f>
        <v>320070880</v>
      </c>
      <c r="O80" s="38">
        <f t="shared" si="15"/>
        <v>5660.462994075515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115</v>
      </c>
      <c r="M82" s="48"/>
      <c r="N82" s="48"/>
      <c r="O82" s="43">
        <v>56545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35571350</v>
      </c>
      <c r="E5" s="27">
        <f t="shared" si="0"/>
        <v>5152298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40723648</v>
      </c>
      <c r="O5" s="33">
        <f aca="true" t="shared" si="1" ref="O5:O36">(N5/O$85)</f>
        <v>723.1403356121815</v>
      </c>
      <c r="P5" s="6"/>
    </row>
    <row r="6" spans="1:16" ht="15">
      <c r="A6" s="12"/>
      <c r="B6" s="25">
        <v>311</v>
      </c>
      <c r="C6" s="20" t="s">
        <v>3</v>
      </c>
      <c r="D6" s="46">
        <v>21289724</v>
      </c>
      <c r="E6" s="46">
        <v>387945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21677669</v>
      </c>
      <c r="O6" s="47">
        <f t="shared" si="1"/>
        <v>384.93596732664474</v>
      </c>
      <c r="P6" s="9"/>
    </row>
    <row r="7" spans="1:16" ht="15">
      <c r="A7" s="12"/>
      <c r="B7" s="25">
        <v>312.1</v>
      </c>
      <c r="C7" s="20" t="s">
        <v>11</v>
      </c>
      <c r="D7" s="46">
        <v>85614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85614</v>
      </c>
      <c r="O7" s="47">
        <f t="shared" si="1"/>
        <v>1.5202699103258457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512772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512772</v>
      </c>
      <c r="O8" s="47">
        <f t="shared" si="1"/>
        <v>9.105424842404332</v>
      </c>
      <c r="P8" s="9"/>
    </row>
    <row r="9" spans="1:16" ht="15">
      <c r="A9" s="12"/>
      <c r="B9" s="25">
        <v>312.41</v>
      </c>
      <c r="C9" s="20" t="s">
        <v>13</v>
      </c>
      <c r="D9" s="46">
        <v>0</v>
      </c>
      <c r="E9" s="46">
        <v>4251581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4251581</v>
      </c>
      <c r="O9" s="47">
        <f t="shared" si="1"/>
        <v>75.49642191245671</v>
      </c>
      <c r="P9" s="9"/>
    </row>
    <row r="10" spans="1:16" ht="15">
      <c r="A10" s="12"/>
      <c r="B10" s="25">
        <v>312.51</v>
      </c>
      <c r="C10" s="20" t="s">
        <v>104</v>
      </c>
      <c r="D10" s="46">
        <v>419991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419991</v>
      </c>
      <c r="O10" s="47">
        <f t="shared" si="1"/>
        <v>7.457888661990589</v>
      </c>
      <c r="P10" s="9"/>
    </row>
    <row r="11" spans="1:16" ht="15">
      <c r="A11" s="12"/>
      <c r="B11" s="25">
        <v>312.52</v>
      </c>
      <c r="C11" s="20" t="s">
        <v>100</v>
      </c>
      <c r="D11" s="46">
        <v>448285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448285</v>
      </c>
      <c r="O11" s="47">
        <f t="shared" si="1"/>
        <v>7.960312527745716</v>
      </c>
      <c r="P11" s="9"/>
    </row>
    <row r="12" spans="1:16" ht="15">
      <c r="A12" s="12"/>
      <c r="B12" s="25">
        <v>314.1</v>
      </c>
      <c r="C12" s="20" t="s">
        <v>14</v>
      </c>
      <c r="D12" s="46">
        <v>9376714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9376714</v>
      </c>
      <c r="O12" s="47">
        <f t="shared" si="1"/>
        <v>166.50473230933144</v>
      </c>
      <c r="P12" s="9"/>
    </row>
    <row r="13" spans="1:16" ht="15">
      <c r="A13" s="12"/>
      <c r="B13" s="25">
        <v>314.4</v>
      </c>
      <c r="C13" s="20" t="s">
        <v>15</v>
      </c>
      <c r="D13" s="46">
        <v>267996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267996</v>
      </c>
      <c r="O13" s="47">
        <f t="shared" si="1"/>
        <v>4.758874189825091</v>
      </c>
      <c r="P13" s="9"/>
    </row>
    <row r="14" spans="1:16" ht="15">
      <c r="A14" s="12"/>
      <c r="B14" s="25">
        <v>315</v>
      </c>
      <c r="C14" s="20" t="s">
        <v>16</v>
      </c>
      <c r="D14" s="46">
        <v>3683026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3683026</v>
      </c>
      <c r="O14" s="47">
        <f t="shared" si="1"/>
        <v>65.40044393145698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2069569</v>
      </c>
      <c r="E15" s="32">
        <f t="shared" si="3"/>
        <v>15517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862810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2947896</v>
      </c>
      <c r="O15" s="45">
        <f t="shared" si="1"/>
        <v>52.34655065257924</v>
      </c>
      <c r="P15" s="10"/>
    </row>
    <row r="16" spans="1:16" ht="15">
      <c r="A16" s="12"/>
      <c r="B16" s="25">
        <v>322</v>
      </c>
      <c r="C16" s="20" t="s">
        <v>0</v>
      </c>
      <c r="D16" s="46">
        <v>576424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576424</v>
      </c>
      <c r="O16" s="47">
        <f t="shared" si="1"/>
        <v>10.235709846399716</v>
      </c>
      <c r="P16" s="9"/>
    </row>
    <row r="17" spans="1:16" ht="15">
      <c r="A17" s="12"/>
      <c r="B17" s="25">
        <v>323.1</v>
      </c>
      <c r="C17" s="20" t="s">
        <v>18</v>
      </c>
      <c r="D17" s="46">
        <v>369415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369415</v>
      </c>
      <c r="O17" s="47">
        <f t="shared" si="1"/>
        <v>6.5597975672556155</v>
      </c>
      <c r="P17" s="9"/>
    </row>
    <row r="18" spans="1:16" ht="15">
      <c r="A18" s="12"/>
      <c r="B18" s="25">
        <v>323.4</v>
      </c>
      <c r="C18" s="20" t="s">
        <v>19</v>
      </c>
      <c r="D18" s="46">
        <v>487031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487031</v>
      </c>
      <c r="O18" s="47">
        <f t="shared" si="1"/>
        <v>8.648335257036313</v>
      </c>
      <c r="P18" s="9"/>
    </row>
    <row r="19" spans="1:16" ht="15">
      <c r="A19" s="12"/>
      <c r="B19" s="25">
        <v>324.11</v>
      </c>
      <c r="C19" s="20" t="s">
        <v>20</v>
      </c>
      <c r="D19" s="46">
        <v>30494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30494</v>
      </c>
      <c r="O19" s="47">
        <f t="shared" si="1"/>
        <v>0.5414898339696351</v>
      </c>
      <c r="P19" s="9"/>
    </row>
    <row r="20" spans="1:16" ht="15">
      <c r="A20" s="12"/>
      <c r="B20" s="25">
        <v>324.12</v>
      </c>
      <c r="C20" s="20" t="s">
        <v>21</v>
      </c>
      <c r="D20" s="46">
        <v>90694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90694</v>
      </c>
      <c r="O20" s="47">
        <f t="shared" si="1"/>
        <v>1.6104767823847999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15517</v>
      </c>
      <c r="F21" s="46">
        <v>0</v>
      </c>
      <c r="G21" s="46">
        <v>0</v>
      </c>
      <c r="H21" s="46">
        <v>0</v>
      </c>
      <c r="I21" s="46">
        <v>851258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866775</v>
      </c>
      <c r="O21" s="47">
        <f t="shared" si="1"/>
        <v>15.391547545059042</v>
      </c>
      <c r="P21" s="9"/>
    </row>
    <row r="22" spans="1:16" ht="15">
      <c r="A22" s="12"/>
      <c r="B22" s="25">
        <v>324.72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7612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7612</v>
      </c>
      <c r="O22" s="47">
        <f t="shared" si="1"/>
        <v>0.13516825002219657</v>
      </c>
      <c r="P22" s="9"/>
    </row>
    <row r="23" spans="1:16" ht="15">
      <c r="A23" s="12"/>
      <c r="B23" s="25">
        <v>329</v>
      </c>
      <c r="C23" s="20" t="s">
        <v>25</v>
      </c>
      <c r="D23" s="46">
        <v>56765</v>
      </c>
      <c r="E23" s="46">
        <v>0</v>
      </c>
      <c r="F23" s="46">
        <v>0</v>
      </c>
      <c r="G23" s="46">
        <v>0</v>
      </c>
      <c r="H23" s="46">
        <v>0</v>
      </c>
      <c r="I23" s="46">
        <v>3940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60705</v>
      </c>
      <c r="O23" s="47">
        <f t="shared" si="1"/>
        <v>1.0779543638462221</v>
      </c>
      <c r="P23" s="9"/>
    </row>
    <row r="24" spans="1:16" ht="15">
      <c r="A24" s="12"/>
      <c r="B24" s="25">
        <v>367</v>
      </c>
      <c r="C24" s="20" t="s">
        <v>86</v>
      </c>
      <c r="D24" s="46">
        <v>458746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458746</v>
      </c>
      <c r="O24" s="47">
        <f t="shared" si="1"/>
        <v>8.1460712066057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SUM(D26:D47)</f>
        <v>10915137</v>
      </c>
      <c r="E25" s="32">
        <f t="shared" si="5"/>
        <v>1143940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2961636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15020713</v>
      </c>
      <c r="O25" s="45">
        <f t="shared" si="1"/>
        <v>266.72668028056466</v>
      </c>
      <c r="P25" s="10"/>
    </row>
    <row r="26" spans="1:16" ht="15">
      <c r="A26" s="12"/>
      <c r="B26" s="25">
        <v>331.2</v>
      </c>
      <c r="C26" s="20" t="s">
        <v>26</v>
      </c>
      <c r="D26" s="46">
        <v>463599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463599</v>
      </c>
      <c r="O26" s="47">
        <f t="shared" si="1"/>
        <v>8.232247181035248</v>
      </c>
      <c r="P26" s="9"/>
    </row>
    <row r="27" spans="1:16" ht="15">
      <c r="A27" s="12"/>
      <c r="B27" s="25">
        <v>331.39</v>
      </c>
      <c r="C27" s="20" t="s">
        <v>30</v>
      </c>
      <c r="D27" s="46">
        <v>139196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139196</v>
      </c>
      <c r="O27" s="47">
        <f t="shared" si="1"/>
        <v>2.4717393234484595</v>
      </c>
      <c r="P27" s="9"/>
    </row>
    <row r="28" spans="1:16" ht="15">
      <c r="A28" s="12"/>
      <c r="B28" s="25">
        <v>331.42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1656947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1656947</v>
      </c>
      <c r="O28" s="47">
        <f t="shared" si="1"/>
        <v>29.422835834147207</v>
      </c>
      <c r="P28" s="9"/>
    </row>
    <row r="29" spans="1:16" ht="15">
      <c r="A29" s="12"/>
      <c r="B29" s="25">
        <v>331.49</v>
      </c>
      <c r="C29" s="20" t="s">
        <v>33</v>
      </c>
      <c r="D29" s="46">
        <v>551612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551612</v>
      </c>
      <c r="O29" s="47">
        <f t="shared" si="1"/>
        <v>9.795116753973186</v>
      </c>
      <c r="P29" s="9"/>
    </row>
    <row r="30" spans="1:16" ht="15">
      <c r="A30" s="12"/>
      <c r="B30" s="25">
        <v>331.5</v>
      </c>
      <c r="C30" s="20" t="s">
        <v>28</v>
      </c>
      <c r="D30" s="46">
        <v>579558</v>
      </c>
      <c r="E30" s="46">
        <v>865078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1444636</v>
      </c>
      <c r="O30" s="47">
        <f t="shared" si="1"/>
        <v>25.652774571606145</v>
      </c>
      <c r="P30" s="9"/>
    </row>
    <row r="31" spans="1:16" ht="15">
      <c r="A31" s="12"/>
      <c r="B31" s="25">
        <v>331.7</v>
      </c>
      <c r="C31" s="20" t="s">
        <v>105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52100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52100</v>
      </c>
      <c r="O31" s="47">
        <f t="shared" si="1"/>
        <v>0.9251531563526592</v>
      </c>
      <c r="P31" s="9"/>
    </row>
    <row r="32" spans="1:16" ht="15">
      <c r="A32" s="12"/>
      <c r="B32" s="25">
        <v>334.2</v>
      </c>
      <c r="C32" s="20" t="s">
        <v>29</v>
      </c>
      <c r="D32" s="46">
        <v>2276724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2276724</v>
      </c>
      <c r="O32" s="47">
        <f t="shared" si="1"/>
        <v>40.428376098730354</v>
      </c>
      <c r="P32" s="9"/>
    </row>
    <row r="33" spans="1:16" ht="15">
      <c r="A33" s="12"/>
      <c r="B33" s="25">
        <v>334.36</v>
      </c>
      <c r="C33" s="20" t="s">
        <v>34</v>
      </c>
      <c r="D33" s="46">
        <v>0</v>
      </c>
      <c r="E33" s="46">
        <v>52444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3">SUM(D33:M33)</f>
        <v>52444</v>
      </c>
      <c r="O33" s="47">
        <f t="shared" si="1"/>
        <v>0.9312616532007458</v>
      </c>
      <c r="P33" s="9"/>
    </row>
    <row r="34" spans="1:16" ht="15">
      <c r="A34" s="12"/>
      <c r="B34" s="25">
        <v>334.41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785213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785213</v>
      </c>
      <c r="O34" s="47">
        <f t="shared" si="1"/>
        <v>13.943230045281009</v>
      </c>
      <c r="P34" s="9"/>
    </row>
    <row r="35" spans="1:16" ht="15">
      <c r="A35" s="12"/>
      <c r="B35" s="25">
        <v>334.42</v>
      </c>
      <c r="C35" s="20" t="s">
        <v>36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296178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296178</v>
      </c>
      <c r="O35" s="47">
        <f t="shared" si="1"/>
        <v>5.259309242652934</v>
      </c>
      <c r="P35" s="9"/>
    </row>
    <row r="36" spans="1:16" ht="15">
      <c r="A36" s="12"/>
      <c r="B36" s="25">
        <v>334.69</v>
      </c>
      <c r="C36" s="20" t="s">
        <v>38</v>
      </c>
      <c r="D36" s="46">
        <v>0</v>
      </c>
      <c r="E36" s="46">
        <v>226418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226418</v>
      </c>
      <c r="O36" s="47">
        <f t="shared" si="1"/>
        <v>4.020562905087455</v>
      </c>
      <c r="P36" s="9"/>
    </row>
    <row r="37" spans="1:16" ht="15">
      <c r="A37" s="12"/>
      <c r="B37" s="25">
        <v>334.7</v>
      </c>
      <c r="C37" s="20" t="s">
        <v>39</v>
      </c>
      <c r="D37" s="46">
        <v>1395228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1395228</v>
      </c>
      <c r="O37" s="47">
        <f aca="true" t="shared" si="8" ref="O37:O68">(N37/O$85)</f>
        <v>24.77542395454142</v>
      </c>
      <c r="P37" s="9"/>
    </row>
    <row r="38" spans="1:16" ht="15">
      <c r="A38" s="12"/>
      <c r="B38" s="25">
        <v>334.9</v>
      </c>
      <c r="C38" s="20" t="s">
        <v>40</v>
      </c>
      <c r="D38" s="46">
        <v>553917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553917</v>
      </c>
      <c r="O38" s="47">
        <f t="shared" si="8"/>
        <v>9.836047234307022</v>
      </c>
      <c r="P38" s="9"/>
    </row>
    <row r="39" spans="1:16" ht="15">
      <c r="A39" s="12"/>
      <c r="B39" s="25">
        <v>335.12</v>
      </c>
      <c r="C39" s="20" t="s">
        <v>41</v>
      </c>
      <c r="D39" s="46">
        <v>1544623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1544623</v>
      </c>
      <c r="O39" s="47">
        <f t="shared" si="8"/>
        <v>27.42826955518068</v>
      </c>
      <c r="P39" s="9"/>
    </row>
    <row r="40" spans="1:16" ht="15">
      <c r="A40" s="12"/>
      <c r="B40" s="25">
        <v>335.14</v>
      </c>
      <c r="C40" s="20" t="s">
        <v>42</v>
      </c>
      <c r="D40" s="46">
        <v>45532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45532</v>
      </c>
      <c r="O40" s="47">
        <f t="shared" si="8"/>
        <v>0.8085234839740744</v>
      </c>
      <c r="P40" s="9"/>
    </row>
    <row r="41" spans="1:16" ht="15">
      <c r="A41" s="12"/>
      <c r="B41" s="25">
        <v>335.15</v>
      </c>
      <c r="C41" s="20" t="s">
        <v>43</v>
      </c>
      <c r="D41" s="46">
        <v>69492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69492</v>
      </c>
      <c r="O41" s="47">
        <f t="shared" si="8"/>
        <v>1.2339873923466216</v>
      </c>
      <c r="P41" s="9"/>
    </row>
    <row r="42" spans="1:16" ht="15">
      <c r="A42" s="12"/>
      <c r="B42" s="25">
        <v>335.18</v>
      </c>
      <c r="C42" s="20" t="s">
        <v>44</v>
      </c>
      <c r="D42" s="46">
        <v>2796566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2796566</v>
      </c>
      <c r="O42" s="47">
        <f t="shared" si="8"/>
        <v>49.65934475716949</v>
      </c>
      <c r="P42" s="9"/>
    </row>
    <row r="43" spans="1:16" ht="15">
      <c r="A43" s="12"/>
      <c r="B43" s="25">
        <v>335.21</v>
      </c>
      <c r="C43" s="20" t="s">
        <v>45</v>
      </c>
      <c r="D43" s="46">
        <v>12130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12130</v>
      </c>
      <c r="O43" s="47">
        <f t="shared" si="8"/>
        <v>0.2153955429281719</v>
      </c>
      <c r="P43" s="9"/>
    </row>
    <row r="44" spans="1:16" ht="15">
      <c r="A44" s="12"/>
      <c r="B44" s="25">
        <v>337.2</v>
      </c>
      <c r="C44" s="20" t="s">
        <v>46</v>
      </c>
      <c r="D44" s="46">
        <v>362504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362504</v>
      </c>
      <c r="O44" s="47">
        <f t="shared" si="8"/>
        <v>6.4370771552872235</v>
      </c>
      <c r="P44" s="9"/>
    </row>
    <row r="45" spans="1:16" ht="15">
      <c r="A45" s="12"/>
      <c r="B45" s="25">
        <v>337.4</v>
      </c>
      <c r="C45" s="20" t="s">
        <v>48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171198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171198</v>
      </c>
      <c r="O45" s="47">
        <f t="shared" si="8"/>
        <v>3.0400071029033118</v>
      </c>
      <c r="P45" s="9"/>
    </row>
    <row r="46" spans="1:16" ht="15">
      <c r="A46" s="12"/>
      <c r="B46" s="25">
        <v>337.5</v>
      </c>
      <c r="C46" s="20" t="s">
        <v>49</v>
      </c>
      <c r="D46" s="46">
        <v>88198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88198</v>
      </c>
      <c r="O46" s="47">
        <f t="shared" si="8"/>
        <v>1.5661546657196128</v>
      </c>
      <c r="P46" s="9"/>
    </row>
    <row r="47" spans="1:16" ht="15">
      <c r="A47" s="12"/>
      <c r="B47" s="25">
        <v>337.6</v>
      </c>
      <c r="C47" s="20" t="s">
        <v>50</v>
      </c>
      <c r="D47" s="46">
        <v>36258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36258</v>
      </c>
      <c r="O47" s="47">
        <f t="shared" si="8"/>
        <v>0.6438426706916452</v>
      </c>
      <c r="P47" s="9"/>
    </row>
    <row r="48" spans="1:16" ht="15.75">
      <c r="A48" s="29" t="s">
        <v>56</v>
      </c>
      <c r="B48" s="30"/>
      <c r="C48" s="31"/>
      <c r="D48" s="32">
        <f aca="true" t="shared" si="9" ref="D48:M48">SUM(D49:D64)</f>
        <v>12244820</v>
      </c>
      <c r="E48" s="32">
        <f t="shared" si="9"/>
        <v>4705091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210990492</v>
      </c>
      <c r="J48" s="32">
        <f t="shared" si="9"/>
        <v>4080031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232020434</v>
      </c>
      <c r="O48" s="45">
        <f t="shared" si="8"/>
        <v>4120.046772618308</v>
      </c>
      <c r="P48" s="10"/>
    </row>
    <row r="49" spans="1:16" ht="15">
      <c r="A49" s="12"/>
      <c r="B49" s="25">
        <v>341.2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4080031</v>
      </c>
      <c r="K49" s="46">
        <v>0</v>
      </c>
      <c r="L49" s="46">
        <v>0</v>
      </c>
      <c r="M49" s="46">
        <v>0</v>
      </c>
      <c r="N49" s="46">
        <f aca="true" t="shared" si="10" ref="N49:N64">SUM(D49:M49)</f>
        <v>4080031</v>
      </c>
      <c r="O49" s="47">
        <f t="shared" si="8"/>
        <v>72.45016425463908</v>
      </c>
      <c r="P49" s="9"/>
    </row>
    <row r="50" spans="1:16" ht="15">
      <c r="A50" s="12"/>
      <c r="B50" s="25">
        <v>341.9</v>
      </c>
      <c r="C50" s="20" t="s">
        <v>60</v>
      </c>
      <c r="D50" s="46">
        <v>434133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434133</v>
      </c>
      <c r="O50" s="47">
        <f t="shared" si="8"/>
        <v>7.709011808576756</v>
      </c>
      <c r="P50" s="9"/>
    </row>
    <row r="51" spans="1:16" ht="15">
      <c r="A51" s="12"/>
      <c r="B51" s="25">
        <v>342.1</v>
      </c>
      <c r="C51" s="20" t="s">
        <v>61</v>
      </c>
      <c r="D51" s="46">
        <v>229334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229334</v>
      </c>
      <c r="O51" s="47">
        <f t="shared" si="8"/>
        <v>4.072343070229956</v>
      </c>
      <c r="P51" s="9"/>
    </row>
    <row r="52" spans="1:16" ht="15">
      <c r="A52" s="12"/>
      <c r="B52" s="25">
        <v>342.2</v>
      </c>
      <c r="C52" s="20" t="s">
        <v>62</v>
      </c>
      <c r="D52" s="46">
        <v>7628430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7628430</v>
      </c>
      <c r="O52" s="47">
        <f t="shared" si="8"/>
        <v>135.46000177572583</v>
      </c>
      <c r="P52" s="9"/>
    </row>
    <row r="53" spans="1:16" ht="15">
      <c r="A53" s="12"/>
      <c r="B53" s="25">
        <v>343.1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169237791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169237791</v>
      </c>
      <c r="O53" s="47">
        <f t="shared" si="8"/>
        <v>3005.199165408861</v>
      </c>
      <c r="P53" s="9"/>
    </row>
    <row r="54" spans="1:16" ht="15">
      <c r="A54" s="12"/>
      <c r="B54" s="25">
        <v>343.4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10200413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10200413</v>
      </c>
      <c r="O54" s="47">
        <f t="shared" si="8"/>
        <v>181.13136819675043</v>
      </c>
      <c r="P54" s="9"/>
    </row>
    <row r="55" spans="1:16" ht="15">
      <c r="A55" s="12"/>
      <c r="B55" s="25">
        <v>343.6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25957206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25957206</v>
      </c>
      <c r="O55" s="47">
        <f t="shared" si="8"/>
        <v>460.9288111515582</v>
      </c>
      <c r="P55" s="9"/>
    </row>
    <row r="56" spans="1:16" ht="15">
      <c r="A56" s="12"/>
      <c r="B56" s="25">
        <v>343.9</v>
      </c>
      <c r="C56" s="20" t="s">
        <v>66</v>
      </c>
      <c r="D56" s="46">
        <v>0</v>
      </c>
      <c r="E56" s="46">
        <v>4598763</v>
      </c>
      <c r="F56" s="46">
        <v>0</v>
      </c>
      <c r="G56" s="46">
        <v>0</v>
      </c>
      <c r="H56" s="46">
        <v>0</v>
      </c>
      <c r="I56" s="46">
        <v>1737816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6336579</v>
      </c>
      <c r="O56" s="47">
        <f t="shared" si="8"/>
        <v>112.52026991032585</v>
      </c>
      <c r="P56" s="9"/>
    </row>
    <row r="57" spans="1:16" ht="15">
      <c r="A57" s="12"/>
      <c r="B57" s="25">
        <v>344.1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132466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132466</v>
      </c>
      <c r="O57" s="47">
        <f t="shared" si="8"/>
        <v>2.352232975228625</v>
      </c>
      <c r="P57" s="9"/>
    </row>
    <row r="58" spans="1:16" ht="15">
      <c r="A58" s="12"/>
      <c r="B58" s="25">
        <v>344.3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284536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284536</v>
      </c>
      <c r="O58" s="47">
        <f t="shared" si="8"/>
        <v>5.052579241765072</v>
      </c>
      <c r="P58" s="9"/>
    </row>
    <row r="59" spans="1:16" ht="15">
      <c r="A59" s="12"/>
      <c r="B59" s="25">
        <v>344.5</v>
      </c>
      <c r="C59" s="20" t="s">
        <v>69</v>
      </c>
      <c r="D59" s="46">
        <v>60155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60155</v>
      </c>
      <c r="O59" s="47">
        <f t="shared" si="8"/>
        <v>1.0681878717925952</v>
      </c>
      <c r="P59" s="9"/>
    </row>
    <row r="60" spans="1:16" ht="15">
      <c r="A60" s="12"/>
      <c r="B60" s="25">
        <v>345.1</v>
      </c>
      <c r="C60" s="20" t="s">
        <v>70</v>
      </c>
      <c r="D60" s="46">
        <v>43933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43933</v>
      </c>
      <c r="O60" s="47">
        <f t="shared" si="8"/>
        <v>0.7801296279854391</v>
      </c>
      <c r="P60" s="9"/>
    </row>
    <row r="61" spans="1:16" ht="15">
      <c r="A61" s="12"/>
      <c r="B61" s="25">
        <v>347.2</v>
      </c>
      <c r="C61" s="20" t="s">
        <v>71</v>
      </c>
      <c r="D61" s="46">
        <v>89717</v>
      </c>
      <c r="E61" s="46">
        <v>0</v>
      </c>
      <c r="F61" s="46">
        <v>0</v>
      </c>
      <c r="G61" s="46">
        <v>0</v>
      </c>
      <c r="H61" s="46">
        <v>0</v>
      </c>
      <c r="I61" s="46">
        <v>1808625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1898342</v>
      </c>
      <c r="O61" s="47">
        <f t="shared" si="8"/>
        <v>33.70934919648406</v>
      </c>
      <c r="P61" s="9"/>
    </row>
    <row r="62" spans="1:16" ht="15">
      <c r="A62" s="12"/>
      <c r="B62" s="25">
        <v>347.5</v>
      </c>
      <c r="C62" s="20" t="s">
        <v>72</v>
      </c>
      <c r="D62" s="46">
        <v>43370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43370</v>
      </c>
      <c r="O62" s="47">
        <f t="shared" si="8"/>
        <v>0.770132291574181</v>
      </c>
      <c r="P62" s="9"/>
    </row>
    <row r="63" spans="1:16" ht="15">
      <c r="A63" s="12"/>
      <c r="B63" s="25">
        <v>347.9</v>
      </c>
      <c r="C63" s="20" t="s">
        <v>73</v>
      </c>
      <c r="D63" s="46">
        <v>314692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314692</v>
      </c>
      <c r="O63" s="47">
        <f t="shared" si="8"/>
        <v>5.588067122436295</v>
      </c>
      <c r="P63" s="9"/>
    </row>
    <row r="64" spans="1:16" ht="15">
      <c r="A64" s="12"/>
      <c r="B64" s="25">
        <v>349</v>
      </c>
      <c r="C64" s="20" t="s">
        <v>1</v>
      </c>
      <c r="D64" s="46">
        <v>3401056</v>
      </c>
      <c r="E64" s="46">
        <v>106328</v>
      </c>
      <c r="F64" s="46">
        <v>0</v>
      </c>
      <c r="G64" s="46">
        <v>0</v>
      </c>
      <c r="H64" s="46">
        <v>0</v>
      </c>
      <c r="I64" s="46">
        <v>1631639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5139023</v>
      </c>
      <c r="O64" s="47">
        <f t="shared" si="8"/>
        <v>91.2549587143745</v>
      </c>
      <c r="P64" s="9"/>
    </row>
    <row r="65" spans="1:16" ht="15.75">
      <c r="A65" s="29" t="s">
        <v>57</v>
      </c>
      <c r="B65" s="30"/>
      <c r="C65" s="31"/>
      <c r="D65" s="32">
        <f aca="true" t="shared" si="11" ref="D65:M65">SUM(D66:D68)</f>
        <v>495370</v>
      </c>
      <c r="E65" s="32">
        <f t="shared" si="11"/>
        <v>0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aca="true" t="shared" si="12" ref="N65:N70">SUM(D65:M65)</f>
        <v>495370</v>
      </c>
      <c r="O65" s="45">
        <f t="shared" si="8"/>
        <v>8.796413033827577</v>
      </c>
      <c r="P65" s="10"/>
    </row>
    <row r="66" spans="1:16" ht="15">
      <c r="A66" s="13"/>
      <c r="B66" s="39">
        <v>351.9</v>
      </c>
      <c r="C66" s="21" t="s">
        <v>78</v>
      </c>
      <c r="D66" s="46">
        <v>337447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337447</v>
      </c>
      <c r="O66" s="47">
        <f t="shared" si="8"/>
        <v>5.99213353458226</v>
      </c>
      <c r="P66" s="9"/>
    </row>
    <row r="67" spans="1:16" ht="15">
      <c r="A67" s="13"/>
      <c r="B67" s="39">
        <v>354</v>
      </c>
      <c r="C67" s="21" t="s">
        <v>76</v>
      </c>
      <c r="D67" s="46">
        <v>429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429</v>
      </c>
      <c r="O67" s="47">
        <f t="shared" si="8"/>
        <v>0.007617863801828997</v>
      </c>
      <c r="P67" s="9"/>
    </row>
    <row r="68" spans="1:16" ht="15">
      <c r="A68" s="13"/>
      <c r="B68" s="39">
        <v>359</v>
      </c>
      <c r="C68" s="21" t="s">
        <v>77</v>
      </c>
      <c r="D68" s="46">
        <v>157494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157494</v>
      </c>
      <c r="O68" s="47">
        <f t="shared" si="8"/>
        <v>2.7966616354434874</v>
      </c>
      <c r="P68" s="9"/>
    </row>
    <row r="69" spans="1:16" ht="15.75">
      <c r="A69" s="29" t="s">
        <v>4</v>
      </c>
      <c r="B69" s="30"/>
      <c r="C69" s="31"/>
      <c r="D69" s="32">
        <f aca="true" t="shared" si="13" ref="D69:M69">SUM(D70:D78)</f>
        <v>2151675</v>
      </c>
      <c r="E69" s="32">
        <f t="shared" si="13"/>
        <v>513983</v>
      </c>
      <c r="F69" s="32">
        <f t="shared" si="13"/>
        <v>105483</v>
      </c>
      <c r="G69" s="32">
        <f t="shared" si="13"/>
        <v>162714</v>
      </c>
      <c r="H69" s="32">
        <f t="shared" si="13"/>
        <v>0</v>
      </c>
      <c r="I69" s="32">
        <f t="shared" si="13"/>
        <v>7151124</v>
      </c>
      <c r="J69" s="32">
        <f t="shared" si="13"/>
        <v>15874445</v>
      </c>
      <c r="K69" s="32">
        <f t="shared" si="13"/>
        <v>28348195</v>
      </c>
      <c r="L69" s="32">
        <f t="shared" si="13"/>
        <v>0</v>
      </c>
      <c r="M69" s="32">
        <f t="shared" si="13"/>
        <v>0</v>
      </c>
      <c r="N69" s="32">
        <f t="shared" si="12"/>
        <v>54307619</v>
      </c>
      <c r="O69" s="45">
        <f aca="true" t="shared" si="14" ref="O69:O83">(N69/O$85)</f>
        <v>964.354417117997</v>
      </c>
      <c r="P69" s="10"/>
    </row>
    <row r="70" spans="1:16" ht="15">
      <c r="A70" s="12"/>
      <c r="B70" s="25">
        <v>361.1</v>
      </c>
      <c r="C70" s="20" t="s">
        <v>79</v>
      </c>
      <c r="D70" s="46">
        <v>966659</v>
      </c>
      <c r="E70" s="46">
        <v>322502</v>
      </c>
      <c r="F70" s="46">
        <v>68146</v>
      </c>
      <c r="G70" s="46">
        <v>114794</v>
      </c>
      <c r="H70" s="46">
        <v>0</v>
      </c>
      <c r="I70" s="46">
        <v>1982596</v>
      </c>
      <c r="J70" s="46">
        <v>664636</v>
      </c>
      <c r="K70" s="46">
        <v>534642</v>
      </c>
      <c r="L70" s="46">
        <v>0</v>
      </c>
      <c r="M70" s="46">
        <v>0</v>
      </c>
      <c r="N70" s="46">
        <f t="shared" si="12"/>
        <v>4653975</v>
      </c>
      <c r="O70" s="47">
        <f t="shared" si="14"/>
        <v>82.64183610050608</v>
      </c>
      <c r="P70" s="9"/>
    </row>
    <row r="71" spans="1:16" ht="15">
      <c r="A71" s="12"/>
      <c r="B71" s="25">
        <v>361.2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1748648</v>
      </c>
      <c r="L71" s="46">
        <v>0</v>
      </c>
      <c r="M71" s="46">
        <v>0</v>
      </c>
      <c r="N71" s="46">
        <f aca="true" t="shared" si="15" ref="N71:N78">SUM(D71:M71)</f>
        <v>1748648</v>
      </c>
      <c r="O71" s="47">
        <f t="shared" si="14"/>
        <v>31.051194175619283</v>
      </c>
      <c r="P71" s="9"/>
    </row>
    <row r="72" spans="1:16" ht="15">
      <c r="A72" s="12"/>
      <c r="B72" s="25">
        <v>361.4</v>
      </c>
      <c r="C72" s="20" t="s">
        <v>81</v>
      </c>
      <c r="D72" s="46">
        <v>432658</v>
      </c>
      <c r="E72" s="46">
        <v>162532</v>
      </c>
      <c r="F72" s="46">
        <v>37337</v>
      </c>
      <c r="G72" s="46">
        <v>47920</v>
      </c>
      <c r="H72" s="46">
        <v>0</v>
      </c>
      <c r="I72" s="46">
        <v>1236069</v>
      </c>
      <c r="J72" s="46">
        <v>285774</v>
      </c>
      <c r="K72" s="46">
        <v>13203884</v>
      </c>
      <c r="L72" s="46">
        <v>0</v>
      </c>
      <c r="M72" s="46">
        <v>0</v>
      </c>
      <c r="N72" s="46">
        <f t="shared" si="15"/>
        <v>15406174</v>
      </c>
      <c r="O72" s="47">
        <f t="shared" si="14"/>
        <v>273.5714108141703</v>
      </c>
      <c r="P72" s="9"/>
    </row>
    <row r="73" spans="1:16" ht="15">
      <c r="A73" s="12"/>
      <c r="B73" s="25">
        <v>362</v>
      </c>
      <c r="C73" s="20" t="s">
        <v>82</v>
      </c>
      <c r="D73" s="46">
        <v>106433</v>
      </c>
      <c r="E73" s="46">
        <v>0</v>
      </c>
      <c r="F73" s="46">
        <v>0</v>
      </c>
      <c r="G73" s="46">
        <v>0</v>
      </c>
      <c r="H73" s="46">
        <v>0</v>
      </c>
      <c r="I73" s="46">
        <v>606581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713014</v>
      </c>
      <c r="O73" s="47">
        <f t="shared" si="14"/>
        <v>12.661173754772264</v>
      </c>
      <c r="P73" s="9"/>
    </row>
    <row r="74" spans="1:16" ht="15">
      <c r="A74" s="12"/>
      <c r="B74" s="25">
        <v>364</v>
      </c>
      <c r="C74" s="20" t="s">
        <v>83</v>
      </c>
      <c r="D74" s="46">
        <v>96520</v>
      </c>
      <c r="E74" s="46">
        <v>0</v>
      </c>
      <c r="F74" s="46">
        <v>0</v>
      </c>
      <c r="G74" s="46">
        <v>0</v>
      </c>
      <c r="H74" s="46">
        <v>0</v>
      </c>
      <c r="I74" s="46">
        <v>17239</v>
      </c>
      <c r="J74" s="46">
        <v>160270</v>
      </c>
      <c r="K74" s="46">
        <v>0</v>
      </c>
      <c r="L74" s="46">
        <v>0</v>
      </c>
      <c r="M74" s="46">
        <v>0</v>
      </c>
      <c r="N74" s="46">
        <f t="shared" si="15"/>
        <v>274029</v>
      </c>
      <c r="O74" s="47">
        <f t="shared" si="14"/>
        <v>4.866003729024238</v>
      </c>
      <c r="P74" s="9"/>
    </row>
    <row r="75" spans="1:16" ht="15">
      <c r="A75" s="12"/>
      <c r="B75" s="25">
        <v>365</v>
      </c>
      <c r="C75" s="20" t="s">
        <v>84</v>
      </c>
      <c r="D75" s="46">
        <v>37078</v>
      </c>
      <c r="E75" s="46">
        <v>0</v>
      </c>
      <c r="F75" s="46">
        <v>0</v>
      </c>
      <c r="G75" s="46">
        <v>0</v>
      </c>
      <c r="H75" s="46">
        <v>0</v>
      </c>
      <c r="I75" s="46">
        <v>723765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760843</v>
      </c>
      <c r="O75" s="47">
        <f t="shared" si="14"/>
        <v>13.51048566101394</v>
      </c>
      <c r="P75" s="9"/>
    </row>
    <row r="76" spans="1:16" ht="15">
      <c r="A76" s="12"/>
      <c r="B76" s="25">
        <v>366</v>
      </c>
      <c r="C76" s="20" t="s">
        <v>85</v>
      </c>
      <c r="D76" s="46">
        <v>173193</v>
      </c>
      <c r="E76" s="46">
        <v>28949</v>
      </c>
      <c r="F76" s="46">
        <v>0</v>
      </c>
      <c r="G76" s="46">
        <v>0</v>
      </c>
      <c r="H76" s="46">
        <v>0</v>
      </c>
      <c r="I76" s="46">
        <v>0</v>
      </c>
      <c r="J76" s="46">
        <v>46190</v>
      </c>
      <c r="K76" s="46">
        <v>4512148</v>
      </c>
      <c r="L76" s="46">
        <v>0</v>
      </c>
      <c r="M76" s="46">
        <v>0</v>
      </c>
      <c r="N76" s="46">
        <f t="shared" si="15"/>
        <v>4760480</v>
      </c>
      <c r="O76" s="47">
        <f t="shared" si="14"/>
        <v>84.53307289354524</v>
      </c>
      <c r="P76" s="9"/>
    </row>
    <row r="77" spans="1:16" ht="15">
      <c r="A77" s="12"/>
      <c r="B77" s="25">
        <v>368</v>
      </c>
      <c r="C77" s="20" t="s">
        <v>87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8337360</v>
      </c>
      <c r="L77" s="46">
        <v>0</v>
      </c>
      <c r="M77" s="46">
        <v>0</v>
      </c>
      <c r="N77" s="46">
        <f t="shared" si="15"/>
        <v>8337360</v>
      </c>
      <c r="O77" s="47">
        <f t="shared" si="14"/>
        <v>148.04865488768533</v>
      </c>
      <c r="P77" s="9"/>
    </row>
    <row r="78" spans="1:16" ht="15">
      <c r="A78" s="12"/>
      <c r="B78" s="25">
        <v>369.9</v>
      </c>
      <c r="C78" s="20" t="s">
        <v>89</v>
      </c>
      <c r="D78" s="46">
        <v>339134</v>
      </c>
      <c r="E78" s="46">
        <v>0</v>
      </c>
      <c r="F78" s="46">
        <v>0</v>
      </c>
      <c r="G78" s="46">
        <v>0</v>
      </c>
      <c r="H78" s="46">
        <v>0</v>
      </c>
      <c r="I78" s="46">
        <v>2584874</v>
      </c>
      <c r="J78" s="46">
        <v>14717575</v>
      </c>
      <c r="K78" s="46">
        <v>11513</v>
      </c>
      <c r="L78" s="46">
        <v>0</v>
      </c>
      <c r="M78" s="46">
        <v>0</v>
      </c>
      <c r="N78" s="46">
        <f t="shared" si="15"/>
        <v>17653096</v>
      </c>
      <c r="O78" s="47">
        <f t="shared" si="14"/>
        <v>313.4705851016603</v>
      </c>
      <c r="P78" s="9"/>
    </row>
    <row r="79" spans="1:16" ht="15.75">
      <c r="A79" s="29" t="s">
        <v>58</v>
      </c>
      <c r="B79" s="30"/>
      <c r="C79" s="31"/>
      <c r="D79" s="32">
        <f aca="true" t="shared" si="16" ref="D79:M79">SUM(D80:D82)</f>
        <v>16005115</v>
      </c>
      <c r="E79" s="32">
        <f t="shared" si="16"/>
        <v>504808</v>
      </c>
      <c r="F79" s="32">
        <f t="shared" si="16"/>
        <v>5237980</v>
      </c>
      <c r="G79" s="32">
        <f t="shared" si="16"/>
        <v>0</v>
      </c>
      <c r="H79" s="32">
        <f t="shared" si="16"/>
        <v>0</v>
      </c>
      <c r="I79" s="32">
        <f t="shared" si="16"/>
        <v>3930275</v>
      </c>
      <c r="J79" s="32">
        <f t="shared" si="16"/>
        <v>191000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25869178</v>
      </c>
      <c r="O79" s="45">
        <f t="shared" si="14"/>
        <v>459.3656752197461</v>
      </c>
      <c r="P79" s="9"/>
    </row>
    <row r="80" spans="1:16" ht="15">
      <c r="A80" s="12"/>
      <c r="B80" s="25">
        <v>381</v>
      </c>
      <c r="C80" s="20" t="s">
        <v>90</v>
      </c>
      <c r="D80" s="46">
        <v>3354817</v>
      </c>
      <c r="E80" s="46">
        <v>504808</v>
      </c>
      <c r="F80" s="46">
        <v>5237980</v>
      </c>
      <c r="G80" s="46">
        <v>0</v>
      </c>
      <c r="H80" s="46">
        <v>0</v>
      </c>
      <c r="I80" s="46">
        <v>3524381</v>
      </c>
      <c r="J80" s="46">
        <v>191000</v>
      </c>
      <c r="K80" s="46">
        <v>0</v>
      </c>
      <c r="L80" s="46">
        <v>0</v>
      </c>
      <c r="M80" s="46">
        <v>0</v>
      </c>
      <c r="N80" s="46">
        <f>SUM(D80:M80)</f>
        <v>12812986</v>
      </c>
      <c r="O80" s="47">
        <f t="shared" si="14"/>
        <v>227.5235017313327</v>
      </c>
      <c r="P80" s="9"/>
    </row>
    <row r="81" spans="1:16" ht="15">
      <c r="A81" s="12"/>
      <c r="B81" s="25">
        <v>382</v>
      </c>
      <c r="C81" s="20" t="s">
        <v>101</v>
      </c>
      <c r="D81" s="46">
        <v>12650298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12650298</v>
      </c>
      <c r="O81" s="47">
        <f t="shared" si="14"/>
        <v>224.6346088963864</v>
      </c>
      <c r="P81" s="9"/>
    </row>
    <row r="82" spans="1:16" ht="15.75" thickBot="1">
      <c r="A82" s="12"/>
      <c r="B82" s="25">
        <v>389.4</v>
      </c>
      <c r="C82" s="20" t="s">
        <v>91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405894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405894</v>
      </c>
      <c r="O82" s="47">
        <f t="shared" si="14"/>
        <v>7.207564592026991</v>
      </c>
      <c r="P82" s="9"/>
    </row>
    <row r="83" spans="1:119" ht="16.5" thickBot="1">
      <c r="A83" s="14" t="s">
        <v>74</v>
      </c>
      <c r="B83" s="23"/>
      <c r="C83" s="22"/>
      <c r="D83" s="15">
        <f aca="true" t="shared" si="17" ref="D83:M83">SUM(D5,D15,D25,D48,D65,D69,D79)</f>
        <v>79453036</v>
      </c>
      <c r="E83" s="15">
        <f t="shared" si="17"/>
        <v>12035637</v>
      </c>
      <c r="F83" s="15">
        <f t="shared" si="17"/>
        <v>5343463</v>
      </c>
      <c r="G83" s="15">
        <f t="shared" si="17"/>
        <v>162714</v>
      </c>
      <c r="H83" s="15">
        <f t="shared" si="17"/>
        <v>0</v>
      </c>
      <c r="I83" s="15">
        <f t="shared" si="17"/>
        <v>225896337</v>
      </c>
      <c r="J83" s="15">
        <f t="shared" si="17"/>
        <v>20145476</v>
      </c>
      <c r="K83" s="15">
        <f t="shared" si="17"/>
        <v>28348195</v>
      </c>
      <c r="L83" s="15">
        <f t="shared" si="17"/>
        <v>0</v>
      </c>
      <c r="M83" s="15">
        <f t="shared" si="17"/>
        <v>0</v>
      </c>
      <c r="N83" s="15">
        <f>SUM(D83:M83)</f>
        <v>371384858</v>
      </c>
      <c r="O83" s="38">
        <f t="shared" si="14"/>
        <v>6594.776844535204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106</v>
      </c>
      <c r="M85" s="48"/>
      <c r="N85" s="48"/>
      <c r="O85" s="43">
        <v>56315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customHeight="1" thickBot="1">
      <c r="A87" s="52" t="s">
        <v>107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34039558</v>
      </c>
      <c r="E5" s="27">
        <f t="shared" si="0"/>
        <v>3488426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326337</v>
      </c>
      <c r="N5" s="28">
        <f>SUM(D5:M5)</f>
        <v>37854321</v>
      </c>
      <c r="O5" s="33">
        <f aca="true" t="shared" si="1" ref="O5:O36">(N5/O$90)</f>
        <v>693.3152804996429</v>
      </c>
      <c r="P5" s="6"/>
    </row>
    <row r="6" spans="1:16" ht="15">
      <c r="A6" s="12"/>
      <c r="B6" s="25">
        <v>311</v>
      </c>
      <c r="C6" s="20" t="s">
        <v>3</v>
      </c>
      <c r="D6" s="46">
        <v>20585941</v>
      </c>
      <c r="E6" s="46">
        <v>66308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326337</v>
      </c>
      <c r="N6" s="46">
        <f>SUM(D6:M6)</f>
        <v>20978586</v>
      </c>
      <c r="O6" s="47">
        <f t="shared" si="1"/>
        <v>384.2302239967765</v>
      </c>
      <c r="P6" s="9"/>
    </row>
    <row r="7" spans="1:16" ht="15">
      <c r="A7" s="12"/>
      <c r="B7" s="25">
        <v>312.1</v>
      </c>
      <c r="C7" s="20" t="s">
        <v>11</v>
      </c>
      <c r="D7" s="46">
        <v>87572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87572</v>
      </c>
      <c r="O7" s="47">
        <f t="shared" si="1"/>
        <v>1.6039121595633619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521801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521801</v>
      </c>
      <c r="O8" s="47">
        <f t="shared" si="1"/>
        <v>9.556969907873771</v>
      </c>
      <c r="P8" s="9"/>
    </row>
    <row r="9" spans="1:16" ht="15">
      <c r="A9" s="12"/>
      <c r="B9" s="25">
        <v>312.41</v>
      </c>
      <c r="C9" s="20" t="s">
        <v>13</v>
      </c>
      <c r="D9" s="46">
        <v>0</v>
      </c>
      <c r="E9" s="46">
        <v>2900317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2900317</v>
      </c>
      <c r="O9" s="47">
        <f t="shared" si="1"/>
        <v>53.12033187421015</v>
      </c>
      <c r="P9" s="9"/>
    </row>
    <row r="10" spans="1:16" ht="15">
      <c r="A10" s="12"/>
      <c r="B10" s="25">
        <v>312.51</v>
      </c>
      <c r="C10" s="20" t="s">
        <v>99</v>
      </c>
      <c r="D10" s="46">
        <v>480733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480733</v>
      </c>
      <c r="O10" s="47">
        <f t="shared" si="1"/>
        <v>8.804794959614645</v>
      </c>
      <c r="P10" s="9"/>
    </row>
    <row r="11" spans="1:16" ht="15">
      <c r="A11" s="12"/>
      <c r="B11" s="25">
        <v>312.52</v>
      </c>
      <c r="C11" s="20" t="s">
        <v>100</v>
      </c>
      <c r="D11" s="46">
        <v>514489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514489</v>
      </c>
      <c r="O11" s="47">
        <f t="shared" si="1"/>
        <v>9.423048041172915</v>
      </c>
      <c r="P11" s="9"/>
    </row>
    <row r="12" spans="1:16" ht="15">
      <c r="A12" s="12"/>
      <c r="B12" s="25">
        <v>314.1</v>
      </c>
      <c r="C12" s="20" t="s">
        <v>14</v>
      </c>
      <c r="D12" s="46">
        <v>7054528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7054528</v>
      </c>
      <c r="O12" s="47">
        <f t="shared" si="1"/>
        <v>129.20617593728824</v>
      </c>
      <c r="P12" s="9"/>
    </row>
    <row r="13" spans="1:16" ht="15">
      <c r="A13" s="12"/>
      <c r="B13" s="25">
        <v>314.4</v>
      </c>
      <c r="C13" s="20" t="s">
        <v>15</v>
      </c>
      <c r="D13" s="46">
        <v>215657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215657</v>
      </c>
      <c r="O13" s="47">
        <f t="shared" si="1"/>
        <v>3.9498342460484626</v>
      </c>
      <c r="P13" s="9"/>
    </row>
    <row r="14" spans="1:16" ht="15">
      <c r="A14" s="12"/>
      <c r="B14" s="25">
        <v>315</v>
      </c>
      <c r="C14" s="20" t="s">
        <v>16</v>
      </c>
      <c r="D14" s="46">
        <v>5100638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5100638</v>
      </c>
      <c r="O14" s="47">
        <f t="shared" si="1"/>
        <v>93.41998937709482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1307079</v>
      </c>
      <c r="E15" s="32">
        <f t="shared" si="3"/>
        <v>19707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976152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2302938</v>
      </c>
      <c r="O15" s="45">
        <f t="shared" si="1"/>
        <v>42.17912415978314</v>
      </c>
      <c r="P15" s="10"/>
    </row>
    <row r="16" spans="1:16" ht="15">
      <c r="A16" s="12"/>
      <c r="B16" s="25">
        <v>322</v>
      </c>
      <c r="C16" s="20" t="s">
        <v>0</v>
      </c>
      <c r="D16" s="46">
        <v>327913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327913</v>
      </c>
      <c r="O16" s="47">
        <f t="shared" si="1"/>
        <v>6.005842597849777</v>
      </c>
      <c r="P16" s="9"/>
    </row>
    <row r="17" spans="1:16" ht="15">
      <c r="A17" s="12"/>
      <c r="B17" s="25">
        <v>323.1</v>
      </c>
      <c r="C17" s="20" t="s">
        <v>18</v>
      </c>
      <c r="D17" s="46">
        <v>311401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311401</v>
      </c>
      <c r="O17" s="47">
        <f t="shared" si="1"/>
        <v>5.7034194765471895</v>
      </c>
      <c r="P17" s="9"/>
    </row>
    <row r="18" spans="1:16" ht="15">
      <c r="A18" s="12"/>
      <c r="B18" s="25">
        <v>323.4</v>
      </c>
      <c r="C18" s="20" t="s">
        <v>19</v>
      </c>
      <c r="D18" s="46">
        <v>527748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527748</v>
      </c>
      <c r="O18" s="47">
        <f t="shared" si="1"/>
        <v>9.665891316690782</v>
      </c>
      <c r="P18" s="9"/>
    </row>
    <row r="19" spans="1:16" ht="15">
      <c r="A19" s="12"/>
      <c r="B19" s="25">
        <v>324.11</v>
      </c>
      <c r="C19" s="20" t="s">
        <v>20</v>
      </c>
      <c r="D19" s="46">
        <v>33582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33582</v>
      </c>
      <c r="O19" s="47">
        <f t="shared" si="1"/>
        <v>0.6150662100038462</v>
      </c>
      <c r="P19" s="9"/>
    </row>
    <row r="20" spans="1:16" ht="15">
      <c r="A20" s="12"/>
      <c r="B20" s="25">
        <v>324.12</v>
      </c>
      <c r="C20" s="20" t="s">
        <v>21</v>
      </c>
      <c r="D20" s="46">
        <v>46085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46085</v>
      </c>
      <c r="O20" s="47">
        <f t="shared" si="1"/>
        <v>0.8440630780783531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19707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19707</v>
      </c>
      <c r="O21" s="47">
        <f t="shared" si="1"/>
        <v>0.36094067656916795</v>
      </c>
      <c r="P21" s="9"/>
    </row>
    <row r="22" spans="1:16" ht="15">
      <c r="A22" s="12"/>
      <c r="B22" s="25">
        <v>324.71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965245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965245</v>
      </c>
      <c r="O22" s="47">
        <f t="shared" si="1"/>
        <v>17.678803641092326</v>
      </c>
      <c r="P22" s="9"/>
    </row>
    <row r="23" spans="1:16" ht="15">
      <c r="A23" s="12"/>
      <c r="B23" s="25">
        <v>324.72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6652</v>
      </c>
      <c r="O23" s="47">
        <f t="shared" si="1"/>
        <v>0.12183373321855712</v>
      </c>
      <c r="P23" s="9"/>
    </row>
    <row r="24" spans="1:16" ht="15">
      <c r="A24" s="12"/>
      <c r="B24" s="25">
        <v>329</v>
      </c>
      <c r="C24" s="20" t="s">
        <v>25</v>
      </c>
      <c r="D24" s="46">
        <v>60350</v>
      </c>
      <c r="E24" s="46">
        <v>0</v>
      </c>
      <c r="F24" s="46">
        <v>0</v>
      </c>
      <c r="G24" s="46">
        <v>0</v>
      </c>
      <c r="H24" s="46">
        <v>0</v>
      </c>
      <c r="I24" s="46">
        <v>4255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64605</v>
      </c>
      <c r="O24" s="47">
        <f t="shared" si="1"/>
        <v>1.1832634297331452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SUM(D26:D50)</f>
        <v>7380567</v>
      </c>
      <c r="E25" s="32">
        <f t="shared" si="5"/>
        <v>2284259</v>
      </c>
      <c r="F25" s="32">
        <f t="shared" si="5"/>
        <v>0</v>
      </c>
      <c r="G25" s="32">
        <f t="shared" si="5"/>
        <v>685706</v>
      </c>
      <c r="H25" s="32">
        <f t="shared" si="5"/>
        <v>0</v>
      </c>
      <c r="I25" s="32">
        <f t="shared" si="5"/>
        <v>6221341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16571873</v>
      </c>
      <c r="O25" s="45">
        <f t="shared" si="1"/>
        <v>303.5197164783238</v>
      </c>
      <c r="P25" s="10"/>
    </row>
    <row r="26" spans="1:16" ht="15">
      <c r="A26" s="12"/>
      <c r="B26" s="25">
        <v>331.2</v>
      </c>
      <c r="C26" s="20" t="s">
        <v>26</v>
      </c>
      <c r="D26" s="46">
        <v>66625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44">SUM(D26:M26)</f>
        <v>66625</v>
      </c>
      <c r="O26" s="47">
        <f t="shared" si="1"/>
        <v>1.2202604443304823</v>
      </c>
      <c r="P26" s="9"/>
    </row>
    <row r="27" spans="1:16" ht="15">
      <c r="A27" s="12"/>
      <c r="B27" s="25">
        <v>331.39</v>
      </c>
      <c r="C27" s="20" t="s">
        <v>30</v>
      </c>
      <c r="D27" s="46">
        <v>15832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15832</v>
      </c>
      <c r="O27" s="47">
        <f t="shared" si="1"/>
        <v>0.2899686807450686</v>
      </c>
      <c r="P27" s="9"/>
    </row>
    <row r="28" spans="1:16" ht="15">
      <c r="A28" s="12"/>
      <c r="B28" s="25">
        <v>331.41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2162796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2162796</v>
      </c>
      <c r="O28" s="47">
        <f t="shared" si="1"/>
        <v>39.61237385300097</v>
      </c>
      <c r="P28" s="9"/>
    </row>
    <row r="29" spans="1:16" ht="15">
      <c r="A29" s="12"/>
      <c r="B29" s="25">
        <v>331.42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1050791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1050791</v>
      </c>
      <c r="O29" s="47">
        <f t="shared" si="1"/>
        <v>19.245608893935785</v>
      </c>
      <c r="P29" s="9"/>
    </row>
    <row r="30" spans="1:16" ht="15">
      <c r="A30" s="12"/>
      <c r="B30" s="25">
        <v>331.49</v>
      </c>
      <c r="C30" s="20" t="s">
        <v>33</v>
      </c>
      <c r="D30" s="46">
        <v>572281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572281</v>
      </c>
      <c r="O30" s="47">
        <f t="shared" si="1"/>
        <v>10.481528965731973</v>
      </c>
      <c r="P30" s="9"/>
    </row>
    <row r="31" spans="1:16" ht="15">
      <c r="A31" s="12"/>
      <c r="B31" s="25">
        <v>331.5</v>
      </c>
      <c r="C31" s="20" t="s">
        <v>28</v>
      </c>
      <c r="D31" s="46">
        <v>626543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626543</v>
      </c>
      <c r="O31" s="47">
        <f t="shared" si="1"/>
        <v>11.475356691514497</v>
      </c>
      <c r="P31" s="9"/>
    </row>
    <row r="32" spans="1:16" ht="15">
      <c r="A32" s="12"/>
      <c r="B32" s="25">
        <v>334.2</v>
      </c>
      <c r="C32" s="20" t="s">
        <v>29</v>
      </c>
      <c r="D32" s="46">
        <v>41911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41911</v>
      </c>
      <c r="O32" s="47">
        <f t="shared" si="1"/>
        <v>0.7676147914796975</v>
      </c>
      <c r="P32" s="9"/>
    </row>
    <row r="33" spans="1:16" ht="15">
      <c r="A33" s="12"/>
      <c r="B33" s="25">
        <v>334.36</v>
      </c>
      <c r="C33" s="20" t="s">
        <v>34</v>
      </c>
      <c r="D33" s="46">
        <v>0</v>
      </c>
      <c r="E33" s="46">
        <v>774248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774248</v>
      </c>
      <c r="O33" s="47">
        <f t="shared" si="1"/>
        <v>14.180626018791553</v>
      </c>
      <c r="P33" s="9"/>
    </row>
    <row r="34" spans="1:16" ht="15">
      <c r="A34" s="12"/>
      <c r="B34" s="25">
        <v>334.41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2563542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2563542</v>
      </c>
      <c r="O34" s="47">
        <f t="shared" si="1"/>
        <v>46.95217861132988</v>
      </c>
      <c r="P34" s="9"/>
    </row>
    <row r="35" spans="1:16" ht="15">
      <c r="A35" s="12"/>
      <c r="B35" s="25">
        <v>334.42</v>
      </c>
      <c r="C35" s="20" t="s">
        <v>36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248587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248587</v>
      </c>
      <c r="O35" s="47">
        <f t="shared" si="1"/>
        <v>4.552958845400099</v>
      </c>
      <c r="P35" s="9"/>
    </row>
    <row r="36" spans="1:16" ht="15">
      <c r="A36" s="12"/>
      <c r="B36" s="25">
        <v>334.49</v>
      </c>
      <c r="C36" s="20" t="s">
        <v>37</v>
      </c>
      <c r="D36" s="46">
        <v>0</v>
      </c>
      <c r="E36" s="46">
        <v>0</v>
      </c>
      <c r="F36" s="46">
        <v>0</v>
      </c>
      <c r="G36" s="46">
        <v>685706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685706</v>
      </c>
      <c r="O36" s="47">
        <f t="shared" si="1"/>
        <v>12.558947966079964</v>
      </c>
      <c r="P36" s="9"/>
    </row>
    <row r="37" spans="1:16" ht="15">
      <c r="A37" s="12"/>
      <c r="B37" s="25">
        <v>334.69</v>
      </c>
      <c r="C37" s="20" t="s">
        <v>38</v>
      </c>
      <c r="D37" s="46">
        <v>40148</v>
      </c>
      <c r="E37" s="46">
        <v>510011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550159</v>
      </c>
      <c r="O37" s="47">
        <f aca="true" t="shared" si="7" ref="O37:O68">(N37/O$90)</f>
        <v>10.07635670982985</v>
      </c>
      <c r="P37" s="9"/>
    </row>
    <row r="38" spans="1:16" ht="15">
      <c r="A38" s="12"/>
      <c r="B38" s="25">
        <v>334.7</v>
      </c>
      <c r="C38" s="20" t="s">
        <v>39</v>
      </c>
      <c r="D38" s="46">
        <v>6232</v>
      </c>
      <c r="E38" s="46">
        <v>0</v>
      </c>
      <c r="F38" s="46">
        <v>0</v>
      </c>
      <c r="G38" s="46">
        <v>0</v>
      </c>
      <c r="H38" s="46">
        <v>0</v>
      </c>
      <c r="I38" s="46">
        <v>-600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5632</v>
      </c>
      <c r="O38" s="47">
        <f t="shared" si="7"/>
        <v>0.10315207238227807</v>
      </c>
      <c r="P38" s="9"/>
    </row>
    <row r="39" spans="1:16" ht="15">
      <c r="A39" s="12"/>
      <c r="B39" s="25">
        <v>334.9</v>
      </c>
      <c r="C39" s="20" t="s">
        <v>40</v>
      </c>
      <c r="D39" s="46">
        <v>45450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45450</v>
      </c>
      <c r="O39" s="47">
        <f t="shared" si="7"/>
        <v>0.8324328284400814</v>
      </c>
      <c r="P39" s="9"/>
    </row>
    <row r="40" spans="1:16" ht="15">
      <c r="A40" s="12"/>
      <c r="B40" s="25">
        <v>335.12</v>
      </c>
      <c r="C40" s="20" t="s">
        <v>41</v>
      </c>
      <c r="D40" s="46">
        <v>1887759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1887759</v>
      </c>
      <c r="O40" s="47">
        <f t="shared" si="7"/>
        <v>34.57497390062089</v>
      </c>
      <c r="P40" s="9"/>
    </row>
    <row r="41" spans="1:16" ht="15">
      <c r="A41" s="12"/>
      <c r="B41" s="25">
        <v>335.14</v>
      </c>
      <c r="C41" s="20" t="s">
        <v>42</v>
      </c>
      <c r="D41" s="46">
        <v>44211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44211</v>
      </c>
      <c r="O41" s="47">
        <f t="shared" si="7"/>
        <v>0.8097401051301306</v>
      </c>
      <c r="P41" s="9"/>
    </row>
    <row r="42" spans="1:16" ht="15">
      <c r="A42" s="12"/>
      <c r="B42" s="25">
        <v>335.15</v>
      </c>
      <c r="C42" s="20" t="s">
        <v>43</v>
      </c>
      <c r="D42" s="46">
        <v>78128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78128</v>
      </c>
      <c r="O42" s="47">
        <f t="shared" si="7"/>
        <v>1.4309419586439311</v>
      </c>
      <c r="P42" s="9"/>
    </row>
    <row r="43" spans="1:16" ht="15">
      <c r="A43" s="12"/>
      <c r="B43" s="25">
        <v>335.18</v>
      </c>
      <c r="C43" s="20" t="s">
        <v>44</v>
      </c>
      <c r="D43" s="46">
        <v>2864541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2864541</v>
      </c>
      <c r="O43" s="47">
        <f t="shared" si="7"/>
        <v>52.46508177805455</v>
      </c>
      <c r="P43" s="9"/>
    </row>
    <row r="44" spans="1:16" ht="15">
      <c r="A44" s="12"/>
      <c r="B44" s="25">
        <v>335.21</v>
      </c>
      <c r="C44" s="20" t="s">
        <v>45</v>
      </c>
      <c r="D44" s="46">
        <v>22600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22600</v>
      </c>
      <c r="O44" s="47">
        <f t="shared" si="7"/>
        <v>0.4139269949999084</v>
      </c>
      <c r="P44" s="9"/>
    </row>
    <row r="45" spans="1:16" ht="15">
      <c r="A45" s="12"/>
      <c r="B45" s="25">
        <v>337.2</v>
      </c>
      <c r="C45" s="20" t="s">
        <v>46</v>
      </c>
      <c r="D45" s="46">
        <v>833955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8" ref="N45:N50">SUM(D45:M45)</f>
        <v>833955</v>
      </c>
      <c r="O45" s="47">
        <f t="shared" si="7"/>
        <v>15.274180845803036</v>
      </c>
      <c r="P45" s="9"/>
    </row>
    <row r="46" spans="1:16" ht="15">
      <c r="A46" s="12"/>
      <c r="B46" s="25">
        <v>337.3</v>
      </c>
      <c r="C46" s="20" t="s">
        <v>47</v>
      </c>
      <c r="D46" s="46">
        <v>0</v>
      </c>
      <c r="E46" s="46">
        <v>500000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500000</v>
      </c>
      <c r="O46" s="47">
        <f t="shared" si="7"/>
        <v>9.157676880528948</v>
      </c>
      <c r="P46" s="9"/>
    </row>
    <row r="47" spans="1:16" ht="15">
      <c r="A47" s="12"/>
      <c r="B47" s="25">
        <v>337.4</v>
      </c>
      <c r="C47" s="20" t="s">
        <v>48</v>
      </c>
      <c r="D47" s="46">
        <v>0</v>
      </c>
      <c r="E47" s="46">
        <v>500000</v>
      </c>
      <c r="F47" s="46">
        <v>0</v>
      </c>
      <c r="G47" s="46">
        <v>0</v>
      </c>
      <c r="H47" s="46">
        <v>0</v>
      </c>
      <c r="I47" s="46">
        <v>158310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658310</v>
      </c>
      <c r="O47" s="47">
        <f t="shared" si="7"/>
        <v>12.057180534442022</v>
      </c>
      <c r="P47" s="9"/>
    </row>
    <row r="48" spans="1:16" ht="15">
      <c r="A48" s="12"/>
      <c r="B48" s="25">
        <v>337.5</v>
      </c>
      <c r="C48" s="20" t="s">
        <v>49</v>
      </c>
      <c r="D48" s="46">
        <v>196232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196232</v>
      </c>
      <c r="O48" s="47">
        <f t="shared" si="7"/>
        <v>3.594058499239913</v>
      </c>
      <c r="P48" s="9"/>
    </row>
    <row r="49" spans="1:16" ht="15">
      <c r="A49" s="12"/>
      <c r="B49" s="25">
        <v>337.6</v>
      </c>
      <c r="C49" s="20" t="s">
        <v>50</v>
      </c>
      <c r="D49" s="46">
        <v>38119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38119</v>
      </c>
      <c r="O49" s="47">
        <f t="shared" si="7"/>
        <v>0.6981629700177658</v>
      </c>
      <c r="P49" s="9"/>
    </row>
    <row r="50" spans="1:16" ht="15">
      <c r="A50" s="12"/>
      <c r="B50" s="25">
        <v>337.9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37915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37915</v>
      </c>
      <c r="O50" s="47">
        <f t="shared" si="7"/>
        <v>0.6944266378505101</v>
      </c>
      <c r="P50" s="9"/>
    </row>
    <row r="51" spans="1:16" ht="15.75">
      <c r="A51" s="29" t="s">
        <v>56</v>
      </c>
      <c r="B51" s="30"/>
      <c r="C51" s="31"/>
      <c r="D51" s="32">
        <f aca="true" t="shared" si="9" ref="D51:M51">SUM(D52:D67)</f>
        <v>9999755</v>
      </c>
      <c r="E51" s="32">
        <f t="shared" si="9"/>
        <v>4777296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216042802</v>
      </c>
      <c r="J51" s="32">
        <f t="shared" si="9"/>
        <v>12789365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243609218</v>
      </c>
      <c r="O51" s="45">
        <f t="shared" si="7"/>
        <v>4461.789007124673</v>
      </c>
      <c r="P51" s="10"/>
    </row>
    <row r="52" spans="1:16" ht="15">
      <c r="A52" s="12"/>
      <c r="B52" s="25">
        <v>341.2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12789365</v>
      </c>
      <c r="K52" s="46">
        <v>0</v>
      </c>
      <c r="L52" s="46">
        <v>0</v>
      </c>
      <c r="M52" s="46">
        <v>0</v>
      </c>
      <c r="N52" s="46">
        <f>SUM(D52:M52)</f>
        <v>12789365</v>
      </c>
      <c r="O52" s="47">
        <f t="shared" si="7"/>
        <v>234.2417443542922</v>
      </c>
      <c r="P52" s="9"/>
    </row>
    <row r="53" spans="1:16" ht="15">
      <c r="A53" s="12"/>
      <c r="B53" s="25">
        <v>341.9</v>
      </c>
      <c r="C53" s="20" t="s">
        <v>60</v>
      </c>
      <c r="D53" s="46">
        <v>404878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0" ref="N53:N65">SUM(D53:M53)</f>
        <v>404878</v>
      </c>
      <c r="O53" s="47">
        <f t="shared" si="7"/>
        <v>7.415483800069598</v>
      </c>
      <c r="P53" s="9"/>
    </row>
    <row r="54" spans="1:16" ht="15">
      <c r="A54" s="12"/>
      <c r="B54" s="25">
        <v>342.1</v>
      </c>
      <c r="C54" s="20" t="s">
        <v>61</v>
      </c>
      <c r="D54" s="46">
        <v>373550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373550</v>
      </c>
      <c r="O54" s="47">
        <f t="shared" si="7"/>
        <v>6.8417003974431765</v>
      </c>
      <c r="P54" s="9"/>
    </row>
    <row r="55" spans="1:16" ht="15">
      <c r="A55" s="12"/>
      <c r="B55" s="25">
        <v>342.2</v>
      </c>
      <c r="C55" s="20" t="s">
        <v>62</v>
      </c>
      <c r="D55" s="46">
        <v>7583179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7583179</v>
      </c>
      <c r="O55" s="47">
        <f t="shared" si="7"/>
        <v>138.88860601842524</v>
      </c>
      <c r="P55" s="9"/>
    </row>
    <row r="56" spans="1:16" ht="15">
      <c r="A56" s="12"/>
      <c r="B56" s="25">
        <v>343.1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174327381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174327381</v>
      </c>
      <c r="O56" s="47">
        <f t="shared" si="7"/>
        <v>3192.8676532537224</v>
      </c>
      <c r="P56" s="9"/>
    </row>
    <row r="57" spans="1:16" ht="15">
      <c r="A57" s="12"/>
      <c r="B57" s="25">
        <v>343.4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10352518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10352518</v>
      </c>
      <c r="O57" s="47">
        <f t="shared" si="7"/>
        <v>189.61002948771954</v>
      </c>
      <c r="P57" s="9"/>
    </row>
    <row r="58" spans="1:16" ht="15">
      <c r="A58" s="12"/>
      <c r="B58" s="25">
        <v>343.6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26292855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26292855</v>
      </c>
      <c r="O58" s="47">
        <f t="shared" si="7"/>
        <v>481.56294071319985</v>
      </c>
      <c r="P58" s="9"/>
    </row>
    <row r="59" spans="1:16" ht="15">
      <c r="A59" s="12"/>
      <c r="B59" s="25">
        <v>343.9</v>
      </c>
      <c r="C59" s="20" t="s">
        <v>66</v>
      </c>
      <c r="D59" s="46">
        <v>0</v>
      </c>
      <c r="E59" s="46">
        <v>4617574</v>
      </c>
      <c r="F59" s="46">
        <v>0</v>
      </c>
      <c r="G59" s="46">
        <v>0</v>
      </c>
      <c r="H59" s="46">
        <v>0</v>
      </c>
      <c r="I59" s="46">
        <v>1601892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6219466</v>
      </c>
      <c r="O59" s="47">
        <f t="shared" si="7"/>
        <v>113.9117199948717</v>
      </c>
      <c r="P59" s="9"/>
    </row>
    <row r="60" spans="1:16" ht="15">
      <c r="A60" s="12"/>
      <c r="B60" s="25">
        <v>344.1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119884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119884</v>
      </c>
      <c r="O60" s="47">
        <f t="shared" si="7"/>
        <v>2.1957178702906646</v>
      </c>
      <c r="P60" s="9"/>
    </row>
    <row r="61" spans="1:16" ht="15">
      <c r="A61" s="12"/>
      <c r="B61" s="25">
        <v>344.3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283307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283307</v>
      </c>
      <c r="O61" s="47">
        <f t="shared" si="7"/>
        <v>5.188867927984029</v>
      </c>
      <c r="P61" s="9"/>
    </row>
    <row r="62" spans="1:16" ht="15">
      <c r="A62" s="12"/>
      <c r="B62" s="25">
        <v>344.5</v>
      </c>
      <c r="C62" s="20" t="s">
        <v>69</v>
      </c>
      <c r="D62" s="46">
        <v>0</v>
      </c>
      <c r="E62" s="46">
        <v>56559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56559</v>
      </c>
      <c r="O62" s="47">
        <f t="shared" si="7"/>
        <v>1.0358980933716735</v>
      </c>
      <c r="P62" s="9"/>
    </row>
    <row r="63" spans="1:16" ht="15">
      <c r="A63" s="12"/>
      <c r="B63" s="25">
        <v>345.1</v>
      </c>
      <c r="C63" s="20" t="s">
        <v>70</v>
      </c>
      <c r="D63" s="46">
        <v>18502</v>
      </c>
      <c r="E63" s="46">
        <v>0</v>
      </c>
      <c r="F63" s="46">
        <v>0</v>
      </c>
      <c r="G63" s="46">
        <v>0</v>
      </c>
      <c r="H63" s="46">
        <v>0</v>
      </c>
      <c r="I63" s="46">
        <v>46313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64815</v>
      </c>
      <c r="O63" s="47">
        <f t="shared" si="7"/>
        <v>1.1871096540229675</v>
      </c>
      <c r="P63" s="9"/>
    </row>
    <row r="64" spans="1:16" ht="15">
      <c r="A64" s="12"/>
      <c r="B64" s="25">
        <v>347.2</v>
      </c>
      <c r="C64" s="20" t="s">
        <v>71</v>
      </c>
      <c r="D64" s="46">
        <v>145968</v>
      </c>
      <c r="E64" s="46">
        <v>0</v>
      </c>
      <c r="F64" s="46">
        <v>0</v>
      </c>
      <c r="G64" s="46">
        <v>0</v>
      </c>
      <c r="H64" s="46">
        <v>0</v>
      </c>
      <c r="I64" s="46">
        <v>1549339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1695307</v>
      </c>
      <c r="O64" s="47">
        <f t="shared" si="7"/>
        <v>31.050147438597776</v>
      </c>
      <c r="P64" s="9"/>
    </row>
    <row r="65" spans="1:16" ht="15">
      <c r="A65" s="12"/>
      <c r="B65" s="25">
        <v>347.5</v>
      </c>
      <c r="C65" s="20" t="s">
        <v>72</v>
      </c>
      <c r="D65" s="46">
        <v>78108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78108</v>
      </c>
      <c r="O65" s="47">
        <f t="shared" si="7"/>
        <v>1.43057565156871</v>
      </c>
      <c r="P65" s="9"/>
    </row>
    <row r="66" spans="1:16" ht="15">
      <c r="A66" s="12"/>
      <c r="B66" s="25">
        <v>347.9</v>
      </c>
      <c r="C66" s="20" t="s">
        <v>73</v>
      </c>
      <c r="D66" s="46">
        <v>153142</v>
      </c>
      <c r="E66" s="46">
        <v>1168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1" ref="N66:N73">SUM(D66:M66)</f>
        <v>154310</v>
      </c>
      <c r="O66" s="47">
        <f t="shared" si="7"/>
        <v>2.826242238868844</v>
      </c>
      <c r="P66" s="9"/>
    </row>
    <row r="67" spans="1:16" ht="15">
      <c r="A67" s="12"/>
      <c r="B67" s="25">
        <v>349</v>
      </c>
      <c r="C67" s="20" t="s">
        <v>1</v>
      </c>
      <c r="D67" s="46">
        <v>1242428</v>
      </c>
      <c r="E67" s="46">
        <v>101995</v>
      </c>
      <c r="F67" s="46">
        <v>0</v>
      </c>
      <c r="G67" s="46">
        <v>0</v>
      </c>
      <c r="H67" s="46">
        <v>0</v>
      </c>
      <c r="I67" s="46">
        <v>1469313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2813736</v>
      </c>
      <c r="O67" s="47">
        <f t="shared" si="7"/>
        <v>51.534570230224</v>
      </c>
      <c r="P67" s="9"/>
    </row>
    <row r="68" spans="1:16" ht="15.75">
      <c r="A68" s="29" t="s">
        <v>57</v>
      </c>
      <c r="B68" s="30"/>
      <c r="C68" s="31"/>
      <c r="D68" s="32">
        <f aca="true" t="shared" si="12" ref="D68:M68">SUM(D69:D71)</f>
        <v>562621</v>
      </c>
      <c r="E68" s="32">
        <f t="shared" si="12"/>
        <v>19731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si="11"/>
        <v>582352</v>
      </c>
      <c r="O68" s="45">
        <f t="shared" si="7"/>
        <v>10.665982893459587</v>
      </c>
      <c r="P68" s="10"/>
    </row>
    <row r="69" spans="1:16" ht="15">
      <c r="A69" s="13"/>
      <c r="B69" s="39">
        <v>351.9</v>
      </c>
      <c r="C69" s="21" t="s">
        <v>78</v>
      </c>
      <c r="D69" s="46">
        <v>475002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475002</v>
      </c>
      <c r="O69" s="47">
        <f aca="true" t="shared" si="13" ref="O69:O88">(N69/O$90)</f>
        <v>8.699829667210022</v>
      </c>
      <c r="P69" s="9"/>
    </row>
    <row r="70" spans="1:16" ht="15">
      <c r="A70" s="13"/>
      <c r="B70" s="39">
        <v>354</v>
      </c>
      <c r="C70" s="21" t="s">
        <v>76</v>
      </c>
      <c r="D70" s="46">
        <v>5425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5425</v>
      </c>
      <c r="O70" s="47">
        <f t="shared" si="13"/>
        <v>0.09936079415373908</v>
      </c>
      <c r="P70" s="9"/>
    </row>
    <row r="71" spans="1:16" ht="15">
      <c r="A71" s="13"/>
      <c r="B71" s="39">
        <v>359</v>
      </c>
      <c r="C71" s="21" t="s">
        <v>77</v>
      </c>
      <c r="D71" s="46">
        <v>82194</v>
      </c>
      <c r="E71" s="46">
        <v>19731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101925</v>
      </c>
      <c r="O71" s="47">
        <f t="shared" si="13"/>
        <v>1.866792432095826</v>
      </c>
      <c r="P71" s="9"/>
    </row>
    <row r="72" spans="1:16" ht="15.75">
      <c r="A72" s="29" t="s">
        <v>4</v>
      </c>
      <c r="B72" s="30"/>
      <c r="C72" s="31"/>
      <c r="D72" s="32">
        <f aca="true" t="shared" si="14" ref="D72:M72">SUM(D73:D83)</f>
        <v>5054848</v>
      </c>
      <c r="E72" s="32">
        <f t="shared" si="14"/>
        <v>1444759</v>
      </c>
      <c r="F72" s="32">
        <f t="shared" si="14"/>
        <v>145429</v>
      </c>
      <c r="G72" s="32">
        <f t="shared" si="14"/>
        <v>738748</v>
      </c>
      <c r="H72" s="32">
        <f t="shared" si="14"/>
        <v>0</v>
      </c>
      <c r="I72" s="32">
        <f t="shared" si="14"/>
        <v>13259280</v>
      </c>
      <c r="J72" s="32">
        <f t="shared" si="14"/>
        <v>17778057</v>
      </c>
      <c r="K72" s="32">
        <f t="shared" si="14"/>
        <v>4172068</v>
      </c>
      <c r="L72" s="32">
        <f t="shared" si="14"/>
        <v>0</v>
      </c>
      <c r="M72" s="32">
        <f t="shared" si="14"/>
        <v>155606</v>
      </c>
      <c r="N72" s="32">
        <f t="shared" si="11"/>
        <v>42748795</v>
      </c>
      <c r="O72" s="45">
        <f t="shared" si="13"/>
        <v>782.959303283943</v>
      </c>
      <c r="P72" s="10"/>
    </row>
    <row r="73" spans="1:16" ht="15">
      <c r="A73" s="12"/>
      <c r="B73" s="25">
        <v>361.1</v>
      </c>
      <c r="C73" s="20" t="s">
        <v>79</v>
      </c>
      <c r="D73" s="46">
        <v>1160034</v>
      </c>
      <c r="E73" s="46">
        <v>362635</v>
      </c>
      <c r="F73" s="46">
        <v>74144</v>
      </c>
      <c r="G73" s="46">
        <v>412758</v>
      </c>
      <c r="H73" s="46">
        <v>0</v>
      </c>
      <c r="I73" s="46">
        <v>3423590</v>
      </c>
      <c r="J73" s="46">
        <v>749417</v>
      </c>
      <c r="K73" s="46">
        <v>942959</v>
      </c>
      <c r="L73" s="46">
        <v>0</v>
      </c>
      <c r="M73" s="46">
        <v>72873</v>
      </c>
      <c r="N73" s="46">
        <f t="shared" si="11"/>
        <v>7198410</v>
      </c>
      <c r="O73" s="47">
        <f t="shared" si="13"/>
        <v>131.84142566713675</v>
      </c>
      <c r="P73" s="9"/>
    </row>
    <row r="74" spans="1:16" ht="15">
      <c r="A74" s="12"/>
      <c r="B74" s="25">
        <v>361.2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1862677</v>
      </c>
      <c r="L74" s="46">
        <v>0</v>
      </c>
      <c r="M74" s="46">
        <v>0</v>
      </c>
      <c r="N74" s="46">
        <f aca="true" t="shared" si="15" ref="N74:N83">SUM(D74:M74)</f>
        <v>1862677</v>
      </c>
      <c r="O74" s="47">
        <f t="shared" si="13"/>
        <v>34.115588197586035</v>
      </c>
      <c r="P74" s="9"/>
    </row>
    <row r="75" spans="1:16" ht="15">
      <c r="A75" s="12"/>
      <c r="B75" s="25">
        <v>361.4</v>
      </c>
      <c r="C75" s="20" t="s">
        <v>81</v>
      </c>
      <c r="D75" s="46">
        <v>1280441</v>
      </c>
      <c r="E75" s="46">
        <v>433268</v>
      </c>
      <c r="F75" s="46">
        <v>71285</v>
      </c>
      <c r="G75" s="46">
        <v>248990</v>
      </c>
      <c r="H75" s="46">
        <v>0</v>
      </c>
      <c r="I75" s="46">
        <v>3873499</v>
      </c>
      <c r="J75" s="46">
        <v>950187</v>
      </c>
      <c r="K75" s="46">
        <v>-5900577</v>
      </c>
      <c r="L75" s="46">
        <v>0</v>
      </c>
      <c r="M75" s="46">
        <v>82733</v>
      </c>
      <c r="N75" s="46">
        <f t="shared" si="15"/>
        <v>1039826</v>
      </c>
      <c r="O75" s="47">
        <f t="shared" si="13"/>
        <v>19.044781039945786</v>
      </c>
      <c r="P75" s="9"/>
    </row>
    <row r="76" spans="1:16" ht="15">
      <c r="A76" s="12"/>
      <c r="B76" s="25">
        <v>362</v>
      </c>
      <c r="C76" s="20" t="s">
        <v>82</v>
      </c>
      <c r="D76" s="46">
        <v>149866</v>
      </c>
      <c r="E76" s="46">
        <v>1945</v>
      </c>
      <c r="F76" s="46">
        <v>0</v>
      </c>
      <c r="G76" s="46">
        <v>0</v>
      </c>
      <c r="H76" s="46">
        <v>0</v>
      </c>
      <c r="I76" s="46">
        <v>770760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922571</v>
      </c>
      <c r="O76" s="47">
        <f t="shared" si="13"/>
        <v>16.897214234692942</v>
      </c>
      <c r="P76" s="9"/>
    </row>
    <row r="77" spans="1:16" ht="15">
      <c r="A77" s="12"/>
      <c r="B77" s="25">
        <v>364</v>
      </c>
      <c r="C77" s="20" t="s">
        <v>83</v>
      </c>
      <c r="D77" s="46">
        <v>1</v>
      </c>
      <c r="E77" s="46">
        <v>0</v>
      </c>
      <c r="F77" s="46">
        <v>0</v>
      </c>
      <c r="G77" s="46">
        <v>0</v>
      </c>
      <c r="H77" s="46">
        <v>0</v>
      </c>
      <c r="I77" s="46">
        <v>2689820</v>
      </c>
      <c r="J77" s="46">
        <v>348314</v>
      </c>
      <c r="K77" s="46">
        <v>0</v>
      </c>
      <c r="L77" s="46">
        <v>0</v>
      </c>
      <c r="M77" s="46">
        <v>0</v>
      </c>
      <c r="N77" s="46">
        <f t="shared" si="15"/>
        <v>3038135</v>
      </c>
      <c r="O77" s="47">
        <f t="shared" si="13"/>
        <v>55.644517298851625</v>
      </c>
      <c r="P77" s="9"/>
    </row>
    <row r="78" spans="1:16" ht="15">
      <c r="A78" s="12"/>
      <c r="B78" s="25">
        <v>365</v>
      </c>
      <c r="C78" s="20" t="s">
        <v>84</v>
      </c>
      <c r="D78" s="46">
        <v>169628</v>
      </c>
      <c r="E78" s="46">
        <v>0</v>
      </c>
      <c r="F78" s="46">
        <v>0</v>
      </c>
      <c r="G78" s="46">
        <v>0</v>
      </c>
      <c r="H78" s="46">
        <v>0</v>
      </c>
      <c r="I78" s="46">
        <v>268729</v>
      </c>
      <c r="J78" s="46">
        <v>1135</v>
      </c>
      <c r="K78" s="46">
        <v>0</v>
      </c>
      <c r="L78" s="46">
        <v>0</v>
      </c>
      <c r="M78" s="46">
        <v>0</v>
      </c>
      <c r="N78" s="46">
        <f t="shared" si="15"/>
        <v>439492</v>
      </c>
      <c r="O78" s="47">
        <f t="shared" si="13"/>
        <v>8.049451455154855</v>
      </c>
      <c r="P78" s="9"/>
    </row>
    <row r="79" spans="1:16" ht="15">
      <c r="A79" s="12"/>
      <c r="B79" s="25">
        <v>366</v>
      </c>
      <c r="C79" s="20" t="s">
        <v>85</v>
      </c>
      <c r="D79" s="46">
        <v>1761142</v>
      </c>
      <c r="E79" s="46">
        <v>630675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2391817</v>
      </c>
      <c r="O79" s="47">
        <f t="shared" si="13"/>
        <v>43.806974486712214</v>
      </c>
      <c r="P79" s="9"/>
    </row>
    <row r="80" spans="1:16" ht="15">
      <c r="A80" s="12"/>
      <c r="B80" s="25">
        <v>367</v>
      </c>
      <c r="C80" s="20" t="s">
        <v>86</v>
      </c>
      <c r="D80" s="46">
        <v>438379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438379</v>
      </c>
      <c r="O80" s="47">
        <f t="shared" si="13"/>
        <v>8.029066466418799</v>
      </c>
      <c r="P80" s="9"/>
    </row>
    <row r="81" spans="1:16" ht="15">
      <c r="A81" s="12"/>
      <c r="B81" s="25">
        <v>368</v>
      </c>
      <c r="C81" s="20" t="s">
        <v>87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7249724</v>
      </c>
      <c r="L81" s="46">
        <v>0</v>
      </c>
      <c r="M81" s="46">
        <v>0</v>
      </c>
      <c r="N81" s="46">
        <f t="shared" si="15"/>
        <v>7249724</v>
      </c>
      <c r="O81" s="47">
        <f t="shared" si="13"/>
        <v>132.78125973003168</v>
      </c>
      <c r="P81" s="9"/>
    </row>
    <row r="82" spans="1:16" ht="15">
      <c r="A82" s="12"/>
      <c r="B82" s="25">
        <v>369.3</v>
      </c>
      <c r="C82" s="20" t="s">
        <v>88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1200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1200</v>
      </c>
      <c r="O82" s="47">
        <f t="shared" si="13"/>
        <v>0.021978424513269475</v>
      </c>
      <c r="P82" s="9"/>
    </row>
    <row r="83" spans="1:16" ht="15">
      <c r="A83" s="12"/>
      <c r="B83" s="25">
        <v>369.9</v>
      </c>
      <c r="C83" s="20" t="s">
        <v>89</v>
      </c>
      <c r="D83" s="46">
        <v>95357</v>
      </c>
      <c r="E83" s="46">
        <v>16236</v>
      </c>
      <c r="F83" s="46">
        <v>0</v>
      </c>
      <c r="G83" s="46">
        <v>77000</v>
      </c>
      <c r="H83" s="46">
        <v>0</v>
      </c>
      <c r="I83" s="46">
        <v>2231682</v>
      </c>
      <c r="J83" s="46">
        <v>15729004</v>
      </c>
      <c r="K83" s="46">
        <v>17285</v>
      </c>
      <c r="L83" s="46">
        <v>0</v>
      </c>
      <c r="M83" s="46">
        <v>0</v>
      </c>
      <c r="N83" s="46">
        <f t="shared" si="15"/>
        <v>18166564</v>
      </c>
      <c r="O83" s="47">
        <f t="shared" si="13"/>
        <v>332.727046282899</v>
      </c>
      <c r="P83" s="9"/>
    </row>
    <row r="84" spans="1:16" ht="15.75">
      <c r="A84" s="29" t="s">
        <v>58</v>
      </c>
      <c r="B84" s="30"/>
      <c r="C84" s="31"/>
      <c r="D84" s="32">
        <f aca="true" t="shared" si="16" ref="D84:M84">SUM(D85:D87)</f>
        <v>12947268</v>
      </c>
      <c r="E84" s="32">
        <f t="shared" si="16"/>
        <v>61679</v>
      </c>
      <c r="F84" s="32">
        <f t="shared" si="16"/>
        <v>5199563</v>
      </c>
      <c r="G84" s="32">
        <f t="shared" si="16"/>
        <v>81336</v>
      </c>
      <c r="H84" s="32">
        <f t="shared" si="16"/>
        <v>0</v>
      </c>
      <c r="I84" s="32">
        <f t="shared" si="16"/>
        <v>7475398</v>
      </c>
      <c r="J84" s="32">
        <f t="shared" si="16"/>
        <v>628424</v>
      </c>
      <c r="K84" s="32">
        <f t="shared" si="16"/>
        <v>4936032</v>
      </c>
      <c r="L84" s="32">
        <f t="shared" si="16"/>
        <v>0</v>
      </c>
      <c r="M84" s="32">
        <f t="shared" si="16"/>
        <v>387904</v>
      </c>
      <c r="N84" s="32">
        <f>SUM(D84:M84)</f>
        <v>31717604</v>
      </c>
      <c r="O84" s="45">
        <f t="shared" si="13"/>
        <v>580.9191377131449</v>
      </c>
      <c r="P84" s="9"/>
    </row>
    <row r="85" spans="1:16" ht="15">
      <c r="A85" s="12"/>
      <c r="B85" s="25">
        <v>381</v>
      </c>
      <c r="C85" s="20" t="s">
        <v>90</v>
      </c>
      <c r="D85" s="46">
        <v>598721</v>
      </c>
      <c r="E85" s="46">
        <v>61679</v>
      </c>
      <c r="F85" s="46">
        <v>5199563</v>
      </c>
      <c r="G85" s="46">
        <v>81336</v>
      </c>
      <c r="H85" s="46">
        <v>0</v>
      </c>
      <c r="I85" s="46">
        <v>6431621</v>
      </c>
      <c r="J85" s="46">
        <v>0</v>
      </c>
      <c r="K85" s="46">
        <v>0</v>
      </c>
      <c r="L85" s="46">
        <v>0</v>
      </c>
      <c r="M85" s="46">
        <v>387904</v>
      </c>
      <c r="N85" s="46">
        <f>SUM(D85:M85)</f>
        <v>12760824</v>
      </c>
      <c r="O85" s="47">
        <f t="shared" si="13"/>
        <v>233.71900584259785</v>
      </c>
      <c r="P85" s="9"/>
    </row>
    <row r="86" spans="1:16" ht="15">
      <c r="A86" s="12"/>
      <c r="B86" s="25">
        <v>382</v>
      </c>
      <c r="C86" s="20" t="s">
        <v>101</v>
      </c>
      <c r="D86" s="46">
        <v>12348547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12348547</v>
      </c>
      <c r="O86" s="47">
        <f t="shared" si="13"/>
        <v>226.16800674005017</v>
      </c>
      <c r="P86" s="9"/>
    </row>
    <row r="87" spans="1:16" ht="15.75" thickBot="1">
      <c r="A87" s="12"/>
      <c r="B87" s="25">
        <v>389.4</v>
      </c>
      <c r="C87" s="20" t="s">
        <v>91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1043777</v>
      </c>
      <c r="J87" s="46">
        <v>628424</v>
      </c>
      <c r="K87" s="46">
        <v>4936032</v>
      </c>
      <c r="L87" s="46">
        <v>0</v>
      </c>
      <c r="M87" s="46">
        <v>0</v>
      </c>
      <c r="N87" s="46">
        <f>SUM(D87:M87)</f>
        <v>6608233</v>
      </c>
      <c r="O87" s="47">
        <f t="shared" si="13"/>
        <v>121.0321251304969</v>
      </c>
      <c r="P87" s="9"/>
    </row>
    <row r="88" spans="1:119" ht="16.5" thickBot="1">
      <c r="A88" s="14" t="s">
        <v>74</v>
      </c>
      <c r="B88" s="23"/>
      <c r="C88" s="22"/>
      <c r="D88" s="15">
        <f aca="true" t="shared" si="17" ref="D88:M88">SUM(D5,D15,D25,D51,D68,D72,D84)</f>
        <v>71291696</v>
      </c>
      <c r="E88" s="15">
        <f t="shared" si="17"/>
        <v>12095857</v>
      </c>
      <c r="F88" s="15">
        <f t="shared" si="17"/>
        <v>5344992</v>
      </c>
      <c r="G88" s="15">
        <f t="shared" si="17"/>
        <v>1505790</v>
      </c>
      <c r="H88" s="15">
        <f t="shared" si="17"/>
        <v>0</v>
      </c>
      <c r="I88" s="15">
        <f t="shared" si="17"/>
        <v>243974973</v>
      </c>
      <c r="J88" s="15">
        <f t="shared" si="17"/>
        <v>31195846</v>
      </c>
      <c r="K88" s="15">
        <f t="shared" si="17"/>
        <v>9108100</v>
      </c>
      <c r="L88" s="15">
        <f t="shared" si="17"/>
        <v>0</v>
      </c>
      <c r="M88" s="15">
        <f t="shared" si="17"/>
        <v>869847</v>
      </c>
      <c r="N88" s="15">
        <f>SUM(D88:M88)</f>
        <v>375387101</v>
      </c>
      <c r="O88" s="38">
        <f t="shared" si="13"/>
        <v>6875.34755215297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98</v>
      </c>
      <c r="M90" s="48"/>
      <c r="N90" s="48"/>
      <c r="O90" s="43">
        <v>54599</v>
      </c>
    </row>
    <row r="91" spans="1:15" ht="1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5" ht="15.75" thickBot="1">
      <c r="A92" s="52" t="s">
        <v>107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sheetProtection/>
  <mergeCells count="10">
    <mergeCell ref="A92:O92"/>
    <mergeCell ref="A91:O91"/>
    <mergeCell ref="L90:N9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34161425</v>
      </c>
      <c r="E5" s="27">
        <f t="shared" si="0"/>
        <v>3751536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262162</v>
      </c>
      <c r="N5" s="28">
        <f>SUM(D5:M5)</f>
        <v>38175123</v>
      </c>
      <c r="O5" s="33">
        <f aca="true" t="shared" si="1" ref="O5:O36">(N5/O$85)</f>
        <v>700.9497080533216</v>
      </c>
      <c r="P5" s="6"/>
    </row>
    <row r="6" spans="1:16" ht="15">
      <c r="A6" s="12"/>
      <c r="B6" s="25">
        <v>311</v>
      </c>
      <c r="C6" s="20" t="s">
        <v>3</v>
      </c>
      <c r="D6" s="46">
        <v>20773893</v>
      </c>
      <c r="E6" s="46">
        <v>329070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262162</v>
      </c>
      <c r="N6" s="46">
        <f>SUM(D6:M6)</f>
        <v>21365125</v>
      </c>
      <c r="O6" s="47">
        <f t="shared" si="1"/>
        <v>392.29416841100215</v>
      </c>
      <c r="P6" s="9"/>
    </row>
    <row r="7" spans="1:16" ht="15">
      <c r="A7" s="12"/>
      <c r="B7" s="25">
        <v>312.1</v>
      </c>
      <c r="C7" s="20" t="s">
        <v>11</v>
      </c>
      <c r="D7" s="46">
        <v>67524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67524</v>
      </c>
      <c r="O7" s="47">
        <f t="shared" si="1"/>
        <v>1.2398369505343174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529538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529538</v>
      </c>
      <c r="O8" s="47">
        <f t="shared" si="1"/>
        <v>9.723072968308179</v>
      </c>
      <c r="P8" s="9"/>
    </row>
    <row r="9" spans="1:16" ht="15">
      <c r="A9" s="12"/>
      <c r="B9" s="25">
        <v>312.41</v>
      </c>
      <c r="C9" s="20" t="s">
        <v>13</v>
      </c>
      <c r="D9" s="46">
        <v>0</v>
      </c>
      <c r="E9" s="46">
        <v>2892928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2892928</v>
      </c>
      <c r="O9" s="47">
        <f t="shared" si="1"/>
        <v>53.11828430832507</v>
      </c>
      <c r="P9" s="9"/>
    </row>
    <row r="10" spans="1:16" ht="15">
      <c r="A10" s="12"/>
      <c r="B10" s="25">
        <v>312.51</v>
      </c>
      <c r="C10" s="20" t="s">
        <v>99</v>
      </c>
      <c r="D10" s="46">
        <v>499510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499510</v>
      </c>
      <c r="O10" s="47">
        <f t="shared" si="1"/>
        <v>9.171716058903456</v>
      </c>
      <c r="P10" s="9"/>
    </row>
    <row r="11" spans="1:16" ht="15">
      <c r="A11" s="12"/>
      <c r="B11" s="25">
        <v>312.52</v>
      </c>
      <c r="C11" s="20" t="s">
        <v>100</v>
      </c>
      <c r="D11" s="46">
        <v>544393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544393</v>
      </c>
      <c r="O11" s="47">
        <f t="shared" si="1"/>
        <v>9.99583195622636</v>
      </c>
      <c r="P11" s="9"/>
    </row>
    <row r="12" spans="1:16" ht="15">
      <c r="A12" s="12"/>
      <c r="B12" s="25">
        <v>314.1</v>
      </c>
      <c r="C12" s="20" t="s">
        <v>14</v>
      </c>
      <c r="D12" s="46">
        <v>8018318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8018318</v>
      </c>
      <c r="O12" s="47">
        <f t="shared" si="1"/>
        <v>147.22775513201864</v>
      </c>
      <c r="P12" s="9"/>
    </row>
    <row r="13" spans="1:16" ht="15">
      <c r="A13" s="12"/>
      <c r="B13" s="25">
        <v>314.2</v>
      </c>
      <c r="C13" s="20" t="s">
        <v>120</v>
      </c>
      <c r="D13" s="46">
        <v>221229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221229</v>
      </c>
      <c r="O13" s="47">
        <f t="shared" si="1"/>
        <v>4.062079982373031</v>
      </c>
      <c r="P13" s="9"/>
    </row>
    <row r="14" spans="1:16" ht="15">
      <c r="A14" s="12"/>
      <c r="B14" s="25">
        <v>315</v>
      </c>
      <c r="C14" s="20" t="s">
        <v>16</v>
      </c>
      <c r="D14" s="46">
        <v>3495668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3495668</v>
      </c>
      <c r="O14" s="47">
        <f t="shared" si="1"/>
        <v>64.18545040578752</v>
      </c>
      <c r="P14" s="9"/>
    </row>
    <row r="15" spans="1:16" ht="15">
      <c r="A15" s="12"/>
      <c r="B15" s="25">
        <v>316</v>
      </c>
      <c r="C15" s="20" t="s">
        <v>109</v>
      </c>
      <c r="D15" s="46">
        <v>540890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540890</v>
      </c>
      <c r="O15" s="47">
        <f t="shared" si="1"/>
        <v>9.931511879842827</v>
      </c>
      <c r="P15" s="9"/>
    </row>
    <row r="16" spans="1:16" ht="15.75">
      <c r="A16" s="29" t="s">
        <v>121</v>
      </c>
      <c r="B16" s="30"/>
      <c r="C16" s="31"/>
      <c r="D16" s="32">
        <f aca="true" t="shared" si="3" ref="D16:M16">SUM(D17:D20)</f>
        <v>2061879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5952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1">SUM(D16:M16)</f>
        <v>2067831</v>
      </c>
      <c r="O16" s="45">
        <f t="shared" si="1"/>
        <v>37.9683265396056</v>
      </c>
      <c r="P16" s="10"/>
    </row>
    <row r="17" spans="1:16" ht="15">
      <c r="A17" s="12"/>
      <c r="B17" s="25">
        <v>322</v>
      </c>
      <c r="C17" s="20" t="s">
        <v>0</v>
      </c>
      <c r="D17" s="46">
        <v>1219100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1219100</v>
      </c>
      <c r="O17" s="47">
        <f t="shared" si="1"/>
        <v>22.384414821343324</v>
      </c>
      <c r="P17" s="9"/>
    </row>
    <row r="18" spans="1:16" ht="15">
      <c r="A18" s="12"/>
      <c r="B18" s="25">
        <v>323.1</v>
      </c>
      <c r="C18" s="20" t="s">
        <v>18</v>
      </c>
      <c r="D18" s="46">
        <v>262381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262381</v>
      </c>
      <c r="O18" s="47">
        <f t="shared" si="1"/>
        <v>4.817689398112446</v>
      </c>
      <c r="P18" s="9"/>
    </row>
    <row r="19" spans="1:16" ht="15">
      <c r="A19" s="12"/>
      <c r="B19" s="25">
        <v>323.4</v>
      </c>
      <c r="C19" s="20" t="s">
        <v>19</v>
      </c>
      <c r="D19" s="46">
        <v>470994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470994</v>
      </c>
      <c r="O19" s="47">
        <f t="shared" si="1"/>
        <v>8.648121626087914</v>
      </c>
      <c r="P19" s="9"/>
    </row>
    <row r="20" spans="1:16" ht="15">
      <c r="A20" s="12"/>
      <c r="B20" s="25">
        <v>329</v>
      </c>
      <c r="C20" s="20" t="s">
        <v>122</v>
      </c>
      <c r="D20" s="46">
        <v>109404</v>
      </c>
      <c r="E20" s="46">
        <v>0</v>
      </c>
      <c r="F20" s="46">
        <v>0</v>
      </c>
      <c r="G20" s="46">
        <v>0</v>
      </c>
      <c r="H20" s="46">
        <v>0</v>
      </c>
      <c r="I20" s="46">
        <v>5952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115356</v>
      </c>
      <c r="O20" s="47">
        <f t="shared" si="1"/>
        <v>2.1181006940619147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SUM(D22:D43)</f>
        <v>7459619</v>
      </c>
      <c r="E21" s="32">
        <f t="shared" si="5"/>
        <v>2499163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4141673</v>
      </c>
      <c r="J21" s="32">
        <f t="shared" si="5"/>
        <v>6713</v>
      </c>
      <c r="K21" s="32">
        <f t="shared" si="5"/>
        <v>0</v>
      </c>
      <c r="L21" s="32">
        <f t="shared" si="5"/>
        <v>0</v>
      </c>
      <c r="M21" s="32">
        <f t="shared" si="5"/>
        <v>348175</v>
      </c>
      <c r="N21" s="44">
        <f t="shared" si="4"/>
        <v>14455343</v>
      </c>
      <c r="O21" s="45">
        <f t="shared" si="1"/>
        <v>265.42071536116924</v>
      </c>
      <c r="P21" s="10"/>
    </row>
    <row r="22" spans="1:16" ht="15">
      <c r="A22" s="12"/>
      <c r="B22" s="25">
        <v>331.2</v>
      </c>
      <c r="C22" s="20" t="s">
        <v>26</v>
      </c>
      <c r="D22" s="46">
        <v>240869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8">SUM(D22:M22)</f>
        <v>240869</v>
      </c>
      <c r="O22" s="47">
        <f t="shared" si="1"/>
        <v>4.42269839521134</v>
      </c>
      <c r="P22" s="9"/>
    </row>
    <row r="23" spans="1:16" ht="15">
      <c r="A23" s="12"/>
      <c r="B23" s="25">
        <v>331.39</v>
      </c>
      <c r="C23" s="20" t="s">
        <v>30</v>
      </c>
      <c r="D23" s="46">
        <v>139016</v>
      </c>
      <c r="E23" s="46">
        <v>0</v>
      </c>
      <c r="F23" s="46">
        <v>0</v>
      </c>
      <c r="G23" s="46">
        <v>0</v>
      </c>
      <c r="H23" s="46">
        <v>0</v>
      </c>
      <c r="I23" s="46">
        <v>151534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290550</v>
      </c>
      <c r="O23" s="47">
        <f t="shared" si="1"/>
        <v>5.334912415996475</v>
      </c>
      <c r="P23" s="9"/>
    </row>
    <row r="24" spans="1:16" ht="15">
      <c r="A24" s="12"/>
      <c r="B24" s="25">
        <v>331.41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1373110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1373110</v>
      </c>
      <c r="O24" s="47">
        <f t="shared" si="1"/>
        <v>25.21225808820829</v>
      </c>
      <c r="P24" s="9"/>
    </row>
    <row r="25" spans="1:16" ht="15">
      <c r="A25" s="12"/>
      <c r="B25" s="25">
        <v>331.42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1753129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1753129</v>
      </c>
      <c r="O25" s="47">
        <f t="shared" si="1"/>
        <v>32.18994895523484</v>
      </c>
      <c r="P25" s="9"/>
    </row>
    <row r="26" spans="1:16" ht="15">
      <c r="A26" s="12"/>
      <c r="B26" s="25">
        <v>331.49</v>
      </c>
      <c r="C26" s="20" t="s">
        <v>33</v>
      </c>
      <c r="D26" s="46">
        <v>739337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739337</v>
      </c>
      <c r="O26" s="47">
        <f t="shared" si="1"/>
        <v>13.575281847893944</v>
      </c>
      <c r="P26" s="9"/>
    </row>
    <row r="27" spans="1:16" ht="15">
      <c r="A27" s="12"/>
      <c r="B27" s="25">
        <v>331.9</v>
      </c>
      <c r="C27" s="20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6713</v>
      </c>
      <c r="K27" s="46">
        <v>0</v>
      </c>
      <c r="L27" s="46">
        <v>0</v>
      </c>
      <c r="M27" s="46">
        <v>0</v>
      </c>
      <c r="N27" s="46">
        <f t="shared" si="6"/>
        <v>6713</v>
      </c>
      <c r="O27" s="47">
        <f t="shared" si="1"/>
        <v>0.12326025485659726</v>
      </c>
      <c r="P27" s="9"/>
    </row>
    <row r="28" spans="1:16" ht="15">
      <c r="A28" s="12"/>
      <c r="B28" s="25">
        <v>334.2</v>
      </c>
      <c r="C28" s="20" t="s">
        <v>29</v>
      </c>
      <c r="D28" s="46">
        <v>50102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50102</v>
      </c>
      <c r="O28" s="47">
        <f t="shared" si="1"/>
        <v>0.9199441812640006</v>
      </c>
      <c r="P28" s="9"/>
    </row>
    <row r="29" spans="1:16" ht="15">
      <c r="A29" s="12"/>
      <c r="B29" s="25">
        <v>334.39</v>
      </c>
      <c r="C29" s="20" t="s">
        <v>123</v>
      </c>
      <c r="D29" s="46">
        <v>0</v>
      </c>
      <c r="E29" s="46">
        <v>1387270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1387270</v>
      </c>
      <c r="O29" s="47">
        <f t="shared" si="1"/>
        <v>25.472255884837136</v>
      </c>
      <c r="P29" s="9"/>
    </row>
    <row r="30" spans="1:16" ht="15">
      <c r="A30" s="12"/>
      <c r="B30" s="25">
        <v>334.41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464404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464404</v>
      </c>
      <c r="O30" s="47">
        <f t="shared" si="1"/>
        <v>8.527119826668136</v>
      </c>
      <c r="P30" s="9"/>
    </row>
    <row r="31" spans="1:16" ht="15">
      <c r="A31" s="12"/>
      <c r="B31" s="25">
        <v>334.42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262341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262341</v>
      </c>
      <c r="O31" s="47">
        <f t="shared" si="1"/>
        <v>4.816954941059821</v>
      </c>
      <c r="P31" s="9"/>
    </row>
    <row r="32" spans="1:16" ht="15">
      <c r="A32" s="12"/>
      <c r="B32" s="25">
        <v>334.49</v>
      </c>
      <c r="C32" s="20" t="s">
        <v>37</v>
      </c>
      <c r="D32" s="46">
        <v>72804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72804</v>
      </c>
      <c r="O32" s="47">
        <f t="shared" si="1"/>
        <v>1.3367852814806653</v>
      </c>
      <c r="P32" s="9"/>
    </row>
    <row r="33" spans="1:16" ht="15">
      <c r="A33" s="12"/>
      <c r="B33" s="25">
        <v>334.5</v>
      </c>
      <c r="C33" s="20" t="s">
        <v>112</v>
      </c>
      <c r="D33" s="46">
        <v>0</v>
      </c>
      <c r="E33" s="46">
        <v>1111893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1111893</v>
      </c>
      <c r="O33" s="47">
        <f t="shared" si="1"/>
        <v>20.415941390327202</v>
      </c>
      <c r="P33" s="9"/>
    </row>
    <row r="34" spans="1:16" ht="15">
      <c r="A34" s="12"/>
      <c r="B34" s="25">
        <v>334.69</v>
      </c>
      <c r="C34" s="20" t="s">
        <v>38</v>
      </c>
      <c r="D34" s="46">
        <v>117094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117094</v>
      </c>
      <c r="O34" s="47">
        <f t="shared" si="1"/>
        <v>2.150012852998421</v>
      </c>
      <c r="P34" s="9"/>
    </row>
    <row r="35" spans="1:16" ht="15">
      <c r="A35" s="12"/>
      <c r="B35" s="25">
        <v>334.9</v>
      </c>
      <c r="C35" s="20" t="s">
        <v>40</v>
      </c>
      <c r="D35" s="46">
        <v>39018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39018</v>
      </c>
      <c r="O35" s="47">
        <f t="shared" si="1"/>
        <v>0.7164261319819324</v>
      </c>
      <c r="P35" s="9"/>
    </row>
    <row r="36" spans="1:16" ht="15">
      <c r="A36" s="12"/>
      <c r="B36" s="25">
        <v>335.12</v>
      </c>
      <c r="C36" s="20" t="s">
        <v>41</v>
      </c>
      <c r="D36" s="46">
        <v>1663174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1663174</v>
      </c>
      <c r="O36" s="47">
        <f t="shared" si="1"/>
        <v>30.538246851015387</v>
      </c>
      <c r="P36" s="9"/>
    </row>
    <row r="37" spans="1:16" ht="15">
      <c r="A37" s="12"/>
      <c r="B37" s="25">
        <v>335.18</v>
      </c>
      <c r="C37" s="20" t="s">
        <v>44</v>
      </c>
      <c r="D37" s="46">
        <v>3234202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3234202</v>
      </c>
      <c r="O37" s="47">
        <f aca="true" t="shared" si="7" ref="O37:O68">(N37/O$85)</f>
        <v>59.38456171275384</v>
      </c>
      <c r="P37" s="9"/>
    </row>
    <row r="38" spans="1:16" ht="15">
      <c r="A38" s="12"/>
      <c r="B38" s="25">
        <v>335.21</v>
      </c>
      <c r="C38" s="20" t="s">
        <v>45</v>
      </c>
      <c r="D38" s="46">
        <v>22165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22165</v>
      </c>
      <c r="O38" s="47">
        <f t="shared" si="7"/>
        <v>0.4069810142851897</v>
      </c>
      <c r="P38" s="9"/>
    </row>
    <row r="39" spans="1:16" ht="15">
      <c r="A39" s="12"/>
      <c r="B39" s="25">
        <v>337.2</v>
      </c>
      <c r="C39" s="20" t="s">
        <v>46</v>
      </c>
      <c r="D39" s="46">
        <v>828472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5">SUM(D39:M39)</f>
        <v>828472</v>
      </c>
      <c r="O39" s="47">
        <f t="shared" si="7"/>
        <v>15.211927582534612</v>
      </c>
      <c r="P39" s="9"/>
    </row>
    <row r="40" spans="1:16" ht="15">
      <c r="A40" s="12"/>
      <c r="B40" s="25">
        <v>337.4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137155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137155</v>
      </c>
      <c r="O40" s="47">
        <f t="shared" si="7"/>
        <v>2.5183614263155962</v>
      </c>
      <c r="P40" s="9"/>
    </row>
    <row r="41" spans="1:16" ht="15">
      <c r="A41" s="12"/>
      <c r="B41" s="25">
        <v>337.5</v>
      </c>
      <c r="C41" s="20" t="s">
        <v>49</v>
      </c>
      <c r="D41" s="46">
        <v>231341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231341</v>
      </c>
      <c r="O41" s="47">
        <f t="shared" si="7"/>
        <v>4.247750725276339</v>
      </c>
      <c r="P41" s="9"/>
    </row>
    <row r="42" spans="1:16" ht="15">
      <c r="A42" s="12"/>
      <c r="B42" s="25">
        <v>337.6</v>
      </c>
      <c r="C42" s="20" t="s">
        <v>50</v>
      </c>
      <c r="D42" s="46">
        <v>82025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82025</v>
      </c>
      <c r="O42" s="47">
        <f t="shared" si="7"/>
        <v>1.506095993536778</v>
      </c>
      <c r="P42" s="9"/>
    </row>
    <row r="43" spans="1:16" ht="15">
      <c r="A43" s="12"/>
      <c r="B43" s="25">
        <v>339</v>
      </c>
      <c r="C43" s="20" t="s">
        <v>124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348175</v>
      </c>
      <c r="N43" s="46">
        <f t="shared" si="8"/>
        <v>348175</v>
      </c>
      <c r="O43" s="47">
        <f t="shared" si="7"/>
        <v>6.392989607432705</v>
      </c>
      <c r="P43" s="9"/>
    </row>
    <row r="44" spans="1:16" ht="15.75">
      <c r="A44" s="29" t="s">
        <v>56</v>
      </c>
      <c r="B44" s="30"/>
      <c r="C44" s="31"/>
      <c r="D44" s="32">
        <f aca="true" t="shared" si="9" ref="D44:M44">SUM(D45:D60)</f>
        <v>10680823</v>
      </c>
      <c r="E44" s="32">
        <f t="shared" si="9"/>
        <v>4765449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217803657</v>
      </c>
      <c r="J44" s="32">
        <f t="shared" si="9"/>
        <v>13464618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246714547</v>
      </c>
      <c r="O44" s="45">
        <f t="shared" si="7"/>
        <v>4530.030975726195</v>
      </c>
      <c r="P44" s="10"/>
    </row>
    <row r="45" spans="1:16" ht="15">
      <c r="A45" s="12"/>
      <c r="B45" s="25">
        <v>341.2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13464618</v>
      </c>
      <c r="K45" s="46">
        <v>0</v>
      </c>
      <c r="L45" s="46">
        <v>0</v>
      </c>
      <c r="M45" s="46">
        <v>0</v>
      </c>
      <c r="N45" s="46">
        <f t="shared" si="8"/>
        <v>13464618</v>
      </c>
      <c r="O45" s="47">
        <f t="shared" si="7"/>
        <v>247.2295912746502</v>
      </c>
      <c r="P45" s="9"/>
    </row>
    <row r="46" spans="1:16" ht="15">
      <c r="A46" s="12"/>
      <c r="B46" s="25">
        <v>341.9</v>
      </c>
      <c r="C46" s="20" t="s">
        <v>60</v>
      </c>
      <c r="D46" s="46">
        <v>994703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0" ref="N46:N62">SUM(D46:M46)</f>
        <v>994703</v>
      </c>
      <c r="O46" s="47">
        <f t="shared" si="7"/>
        <v>18.264165840402484</v>
      </c>
      <c r="P46" s="9"/>
    </row>
    <row r="47" spans="1:16" ht="15">
      <c r="A47" s="12"/>
      <c r="B47" s="25">
        <v>342.1</v>
      </c>
      <c r="C47" s="20" t="s">
        <v>61</v>
      </c>
      <c r="D47" s="46">
        <v>333928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333928</v>
      </c>
      <c r="O47" s="47">
        <f t="shared" si="7"/>
        <v>6.131394366714407</v>
      </c>
      <c r="P47" s="9"/>
    </row>
    <row r="48" spans="1:16" ht="15">
      <c r="A48" s="12"/>
      <c r="B48" s="25">
        <v>342.2</v>
      </c>
      <c r="C48" s="20" t="s">
        <v>62</v>
      </c>
      <c r="D48" s="46">
        <v>7643807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7643807</v>
      </c>
      <c r="O48" s="47">
        <f t="shared" si="7"/>
        <v>140.3511990011384</v>
      </c>
      <c r="P48" s="9"/>
    </row>
    <row r="49" spans="1:16" ht="15">
      <c r="A49" s="12"/>
      <c r="B49" s="25">
        <v>343.1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174769660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174769660</v>
      </c>
      <c r="O49" s="47">
        <f t="shared" si="7"/>
        <v>3209.0202342917996</v>
      </c>
      <c r="P49" s="9"/>
    </row>
    <row r="50" spans="1:16" ht="15">
      <c r="A50" s="12"/>
      <c r="B50" s="25">
        <v>343.4</v>
      </c>
      <c r="C50" s="20" t="s">
        <v>64</v>
      </c>
      <c r="D50" s="46">
        <v>0</v>
      </c>
      <c r="E50" s="46">
        <v>4616296</v>
      </c>
      <c r="F50" s="46">
        <v>0</v>
      </c>
      <c r="G50" s="46">
        <v>0</v>
      </c>
      <c r="H50" s="46">
        <v>0</v>
      </c>
      <c r="I50" s="46">
        <v>10659057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15275353</v>
      </c>
      <c r="O50" s="47">
        <f t="shared" si="7"/>
        <v>280.47726855422127</v>
      </c>
      <c r="P50" s="9"/>
    </row>
    <row r="51" spans="1:16" ht="15">
      <c r="A51" s="12"/>
      <c r="B51" s="25">
        <v>343.6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27016098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27016098</v>
      </c>
      <c r="O51" s="47">
        <f t="shared" si="7"/>
        <v>496.05409276192574</v>
      </c>
      <c r="P51" s="9"/>
    </row>
    <row r="52" spans="1:16" ht="15">
      <c r="A52" s="12"/>
      <c r="B52" s="25">
        <v>343.9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1614862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1614862</v>
      </c>
      <c r="O52" s="47">
        <f t="shared" si="7"/>
        <v>29.651169622856305</v>
      </c>
      <c r="P52" s="9"/>
    </row>
    <row r="53" spans="1:16" ht="15">
      <c r="A53" s="12"/>
      <c r="B53" s="25">
        <v>344.1</v>
      </c>
      <c r="C53" s="20" t="s">
        <v>67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165627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165627</v>
      </c>
      <c r="O53" s="47">
        <f t="shared" si="7"/>
        <v>3.041147956373251</v>
      </c>
      <c r="P53" s="9"/>
    </row>
    <row r="54" spans="1:16" ht="15">
      <c r="A54" s="12"/>
      <c r="B54" s="25">
        <v>344.3</v>
      </c>
      <c r="C54" s="20" t="s">
        <v>68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214786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214786</v>
      </c>
      <c r="O54" s="47">
        <f t="shared" si="7"/>
        <v>3.9437773126216444</v>
      </c>
      <c r="P54" s="9"/>
    </row>
    <row r="55" spans="1:16" ht="15">
      <c r="A55" s="12"/>
      <c r="B55" s="25">
        <v>344.5</v>
      </c>
      <c r="C55" s="20" t="s">
        <v>69</v>
      </c>
      <c r="D55" s="46">
        <v>0</v>
      </c>
      <c r="E55" s="46">
        <v>50623</v>
      </c>
      <c r="F55" s="46">
        <v>0</v>
      </c>
      <c r="G55" s="46">
        <v>0</v>
      </c>
      <c r="H55" s="46">
        <v>0</v>
      </c>
      <c r="I55" s="46">
        <v>118625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169248</v>
      </c>
      <c r="O55" s="47">
        <f t="shared" si="7"/>
        <v>3.107634681062025</v>
      </c>
      <c r="P55" s="9"/>
    </row>
    <row r="56" spans="1:16" ht="15">
      <c r="A56" s="12"/>
      <c r="B56" s="25">
        <v>345.1</v>
      </c>
      <c r="C56" s="20" t="s">
        <v>70</v>
      </c>
      <c r="D56" s="46">
        <v>86845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86845</v>
      </c>
      <c r="O56" s="47">
        <f t="shared" si="7"/>
        <v>1.5945980683779517</v>
      </c>
      <c r="P56" s="9"/>
    </row>
    <row r="57" spans="1:16" ht="15">
      <c r="A57" s="12"/>
      <c r="B57" s="25">
        <v>347.2</v>
      </c>
      <c r="C57" s="20" t="s">
        <v>71</v>
      </c>
      <c r="D57" s="46">
        <v>129352</v>
      </c>
      <c r="E57" s="46">
        <v>0</v>
      </c>
      <c r="F57" s="46">
        <v>0</v>
      </c>
      <c r="G57" s="46">
        <v>0</v>
      </c>
      <c r="H57" s="46">
        <v>0</v>
      </c>
      <c r="I57" s="46">
        <v>2315794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2445146</v>
      </c>
      <c r="O57" s="47">
        <f t="shared" si="7"/>
        <v>44.89636810987478</v>
      </c>
      <c r="P57" s="9"/>
    </row>
    <row r="58" spans="1:16" ht="15">
      <c r="A58" s="12"/>
      <c r="B58" s="25">
        <v>347.5</v>
      </c>
      <c r="C58" s="20" t="s">
        <v>72</v>
      </c>
      <c r="D58" s="46">
        <v>78261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78261</v>
      </c>
      <c r="O58" s="47">
        <f t="shared" si="7"/>
        <v>1.4369835848848738</v>
      </c>
      <c r="P58" s="9"/>
    </row>
    <row r="59" spans="1:16" ht="15">
      <c r="A59" s="12"/>
      <c r="B59" s="25">
        <v>347.9</v>
      </c>
      <c r="C59" s="20" t="s">
        <v>73</v>
      </c>
      <c r="D59" s="46">
        <v>215222</v>
      </c>
      <c r="E59" s="46">
        <v>1906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217128</v>
      </c>
      <c r="O59" s="47">
        <f t="shared" si="7"/>
        <v>3.9867797730527705</v>
      </c>
      <c r="P59" s="9"/>
    </row>
    <row r="60" spans="1:16" ht="15">
      <c r="A60" s="12"/>
      <c r="B60" s="25">
        <v>349</v>
      </c>
      <c r="C60" s="20" t="s">
        <v>1</v>
      </c>
      <c r="D60" s="46">
        <v>1198705</v>
      </c>
      <c r="E60" s="46">
        <v>96624</v>
      </c>
      <c r="F60" s="46">
        <v>0</v>
      </c>
      <c r="G60" s="46">
        <v>0</v>
      </c>
      <c r="H60" s="46">
        <v>0</v>
      </c>
      <c r="I60" s="46">
        <v>929148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2224477</v>
      </c>
      <c r="O60" s="47">
        <f t="shared" si="7"/>
        <v>40.84457052623848</v>
      </c>
      <c r="P60" s="9"/>
    </row>
    <row r="61" spans="1:16" ht="15.75">
      <c r="A61" s="29" t="s">
        <v>57</v>
      </c>
      <c r="B61" s="30"/>
      <c r="C61" s="31"/>
      <c r="D61" s="32">
        <f aca="true" t="shared" si="11" ref="D61:M61">SUM(D62:D64)</f>
        <v>445418</v>
      </c>
      <c r="E61" s="32">
        <f t="shared" si="11"/>
        <v>15598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si="10"/>
        <v>461016</v>
      </c>
      <c r="O61" s="45">
        <f t="shared" si="7"/>
        <v>8.464911314310896</v>
      </c>
      <c r="P61" s="10"/>
    </row>
    <row r="62" spans="1:16" ht="15">
      <c r="A62" s="13"/>
      <c r="B62" s="39">
        <v>351.9</v>
      </c>
      <c r="C62" s="21" t="s">
        <v>78</v>
      </c>
      <c r="D62" s="46">
        <v>353842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353842</v>
      </c>
      <c r="O62" s="47">
        <f t="shared" si="7"/>
        <v>6.497043810363189</v>
      </c>
      <c r="P62" s="9"/>
    </row>
    <row r="63" spans="1:16" ht="15">
      <c r="A63" s="13"/>
      <c r="B63" s="39">
        <v>354</v>
      </c>
      <c r="C63" s="21" t="s">
        <v>76</v>
      </c>
      <c r="D63" s="46">
        <v>5315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5315</v>
      </c>
      <c r="O63" s="47">
        <f t="shared" si="7"/>
        <v>0.09759098086739378</v>
      </c>
      <c r="P63" s="9"/>
    </row>
    <row r="64" spans="1:16" ht="15">
      <c r="A64" s="13"/>
      <c r="B64" s="39">
        <v>359</v>
      </c>
      <c r="C64" s="21" t="s">
        <v>77</v>
      </c>
      <c r="D64" s="46">
        <v>86261</v>
      </c>
      <c r="E64" s="46">
        <v>15598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101859</v>
      </c>
      <c r="O64" s="47">
        <f t="shared" si="7"/>
        <v>1.870276523080313</v>
      </c>
      <c r="P64" s="9"/>
    </row>
    <row r="65" spans="1:16" ht="15.75">
      <c r="A65" s="29" t="s">
        <v>4</v>
      </c>
      <c r="B65" s="30"/>
      <c r="C65" s="31"/>
      <c r="D65" s="32">
        <f aca="true" t="shared" si="12" ref="D65:M65">SUM(D66:D77)</f>
        <v>3217895</v>
      </c>
      <c r="E65" s="32">
        <f t="shared" si="12"/>
        <v>949910</v>
      </c>
      <c r="F65" s="32">
        <f t="shared" si="12"/>
        <v>67169</v>
      </c>
      <c r="G65" s="32">
        <f t="shared" si="12"/>
        <v>642471</v>
      </c>
      <c r="H65" s="32">
        <f t="shared" si="12"/>
        <v>0</v>
      </c>
      <c r="I65" s="32">
        <f t="shared" si="12"/>
        <v>8973342</v>
      </c>
      <c r="J65" s="32">
        <f t="shared" si="12"/>
        <v>15698186</v>
      </c>
      <c r="K65" s="32">
        <f t="shared" si="12"/>
        <v>-11453586</v>
      </c>
      <c r="L65" s="32">
        <f t="shared" si="12"/>
        <v>0</v>
      </c>
      <c r="M65" s="32">
        <f t="shared" si="12"/>
        <v>49782</v>
      </c>
      <c r="N65" s="32">
        <f>SUM(D65:M65)</f>
        <v>18145169</v>
      </c>
      <c r="O65" s="45">
        <f t="shared" si="7"/>
        <v>333.1711835775403</v>
      </c>
      <c r="P65" s="10"/>
    </row>
    <row r="66" spans="1:16" ht="15">
      <c r="A66" s="12"/>
      <c r="B66" s="25">
        <v>361.1</v>
      </c>
      <c r="C66" s="20" t="s">
        <v>79</v>
      </c>
      <c r="D66" s="46">
        <v>1507382</v>
      </c>
      <c r="E66" s="46">
        <v>489648</v>
      </c>
      <c r="F66" s="46">
        <v>67169</v>
      </c>
      <c r="G66" s="46">
        <v>642433</v>
      </c>
      <c r="H66" s="46">
        <v>0</v>
      </c>
      <c r="I66" s="46">
        <v>5663904</v>
      </c>
      <c r="J66" s="46">
        <v>868903</v>
      </c>
      <c r="K66" s="46">
        <v>723074</v>
      </c>
      <c r="L66" s="46">
        <v>0</v>
      </c>
      <c r="M66" s="46">
        <v>49782</v>
      </c>
      <c r="N66" s="46">
        <f>SUM(D66:M66)</f>
        <v>10012295</v>
      </c>
      <c r="O66" s="47">
        <f t="shared" si="7"/>
        <v>183.8400168925122</v>
      </c>
      <c r="P66" s="9"/>
    </row>
    <row r="67" spans="1:16" ht="15">
      <c r="A67" s="12"/>
      <c r="B67" s="25">
        <v>361.2</v>
      </c>
      <c r="C67" s="20" t="s">
        <v>80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5392685</v>
      </c>
      <c r="L67" s="46">
        <v>0</v>
      </c>
      <c r="M67" s="46">
        <v>0</v>
      </c>
      <c r="N67" s="46">
        <f aca="true" t="shared" si="13" ref="N67:N77">SUM(D67:M67)</f>
        <v>5392685</v>
      </c>
      <c r="O67" s="47">
        <f t="shared" si="7"/>
        <v>99.01738827072087</v>
      </c>
      <c r="P67" s="9"/>
    </row>
    <row r="68" spans="1:16" ht="15">
      <c r="A68" s="12"/>
      <c r="B68" s="25">
        <v>361.4</v>
      </c>
      <c r="C68" s="20" t="s">
        <v>81</v>
      </c>
      <c r="D68" s="46">
        <v>-455871</v>
      </c>
      <c r="E68" s="46">
        <v>-156848</v>
      </c>
      <c r="F68" s="46">
        <v>0</v>
      </c>
      <c r="G68" s="46">
        <v>38</v>
      </c>
      <c r="H68" s="46">
        <v>0</v>
      </c>
      <c r="I68" s="46">
        <v>-915008</v>
      </c>
      <c r="J68" s="46">
        <v>-315316</v>
      </c>
      <c r="K68" s="46">
        <v>-32113494</v>
      </c>
      <c r="L68" s="46">
        <v>0</v>
      </c>
      <c r="M68" s="46">
        <v>0</v>
      </c>
      <c r="N68" s="46">
        <f t="shared" si="13"/>
        <v>-33956499</v>
      </c>
      <c r="O68" s="47">
        <f t="shared" si="7"/>
        <v>-623.4897543241159</v>
      </c>
      <c r="P68" s="9"/>
    </row>
    <row r="69" spans="1:16" ht="15">
      <c r="A69" s="12"/>
      <c r="B69" s="25">
        <v>362</v>
      </c>
      <c r="C69" s="20" t="s">
        <v>82</v>
      </c>
      <c r="D69" s="46">
        <v>184450</v>
      </c>
      <c r="E69" s="46">
        <v>0</v>
      </c>
      <c r="F69" s="46">
        <v>0</v>
      </c>
      <c r="G69" s="46">
        <v>0</v>
      </c>
      <c r="H69" s="46">
        <v>0</v>
      </c>
      <c r="I69" s="46">
        <v>754038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938488</v>
      </c>
      <c r="O69" s="47">
        <f aca="true" t="shared" si="14" ref="O69:O83">(N69/O$85)</f>
        <v>17.23197826007124</v>
      </c>
      <c r="P69" s="9"/>
    </row>
    <row r="70" spans="1:16" ht="15">
      <c r="A70" s="12"/>
      <c r="B70" s="25">
        <v>363.22</v>
      </c>
      <c r="C70" s="20" t="s">
        <v>125</v>
      </c>
      <c r="D70" s="46">
        <v>278563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278563</v>
      </c>
      <c r="O70" s="47">
        <f t="shared" si="14"/>
        <v>5.114813998751423</v>
      </c>
      <c r="P70" s="9"/>
    </row>
    <row r="71" spans="1:16" ht="15">
      <c r="A71" s="12"/>
      <c r="B71" s="25">
        <v>363.23</v>
      </c>
      <c r="C71" s="20" t="s">
        <v>126</v>
      </c>
      <c r="D71" s="46">
        <v>0</v>
      </c>
      <c r="E71" s="46">
        <v>158944</v>
      </c>
      <c r="F71" s="46">
        <v>0</v>
      </c>
      <c r="G71" s="46">
        <v>0</v>
      </c>
      <c r="H71" s="46">
        <v>0</v>
      </c>
      <c r="I71" s="46">
        <v>43971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202915</v>
      </c>
      <c r="O71" s="47">
        <f t="shared" si="14"/>
        <v>3.725808820829202</v>
      </c>
      <c r="P71" s="9"/>
    </row>
    <row r="72" spans="1:16" ht="15">
      <c r="A72" s="12"/>
      <c r="B72" s="25">
        <v>363.29</v>
      </c>
      <c r="C72" s="20" t="s">
        <v>127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2832832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2832832</v>
      </c>
      <c r="O72" s="47">
        <f t="shared" si="14"/>
        <v>52.014836032463</v>
      </c>
      <c r="P72" s="9"/>
    </row>
    <row r="73" spans="1:16" ht="15">
      <c r="A73" s="12"/>
      <c r="B73" s="25">
        <v>364</v>
      </c>
      <c r="C73" s="20" t="s">
        <v>83</v>
      </c>
      <c r="D73" s="46">
        <v>112783</v>
      </c>
      <c r="E73" s="46">
        <v>0</v>
      </c>
      <c r="F73" s="46">
        <v>0</v>
      </c>
      <c r="G73" s="46">
        <v>0</v>
      </c>
      <c r="H73" s="46">
        <v>0</v>
      </c>
      <c r="I73" s="46">
        <v>23750</v>
      </c>
      <c r="J73" s="46">
        <v>343268</v>
      </c>
      <c r="K73" s="46">
        <v>0</v>
      </c>
      <c r="L73" s="46">
        <v>0</v>
      </c>
      <c r="M73" s="46">
        <v>0</v>
      </c>
      <c r="N73" s="46">
        <f t="shared" si="13"/>
        <v>479801</v>
      </c>
      <c r="O73" s="47">
        <f t="shared" si="14"/>
        <v>8.80983070764937</v>
      </c>
      <c r="P73" s="9"/>
    </row>
    <row r="74" spans="1:16" ht="15">
      <c r="A74" s="12"/>
      <c r="B74" s="25">
        <v>365</v>
      </c>
      <c r="C74" s="20" t="s">
        <v>84</v>
      </c>
      <c r="D74" s="46">
        <v>708893</v>
      </c>
      <c r="E74" s="46">
        <v>331288</v>
      </c>
      <c r="F74" s="46">
        <v>0</v>
      </c>
      <c r="G74" s="46">
        <v>0</v>
      </c>
      <c r="H74" s="46">
        <v>0</v>
      </c>
      <c r="I74" s="46">
        <v>215793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1255974</v>
      </c>
      <c r="O74" s="47">
        <f t="shared" si="14"/>
        <v>23.061474055304615</v>
      </c>
      <c r="P74" s="9"/>
    </row>
    <row r="75" spans="1:16" ht="15">
      <c r="A75" s="12"/>
      <c r="B75" s="25">
        <v>366</v>
      </c>
      <c r="C75" s="20" t="s">
        <v>85</v>
      </c>
      <c r="D75" s="46">
        <v>424628</v>
      </c>
      <c r="E75" s="46">
        <v>122416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547044</v>
      </c>
      <c r="O75" s="47">
        <f t="shared" si="14"/>
        <v>10.044508097389006</v>
      </c>
      <c r="P75" s="9"/>
    </row>
    <row r="76" spans="1:16" ht="15">
      <c r="A76" s="12"/>
      <c r="B76" s="25">
        <v>368</v>
      </c>
      <c r="C76" s="20" t="s">
        <v>87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14520241</v>
      </c>
      <c r="L76" s="46">
        <v>0</v>
      </c>
      <c r="M76" s="46">
        <v>0</v>
      </c>
      <c r="N76" s="46">
        <f t="shared" si="13"/>
        <v>14520241</v>
      </c>
      <c r="O76" s="47">
        <f t="shared" si="14"/>
        <v>266.6123352061988</v>
      </c>
      <c r="P76" s="9"/>
    </row>
    <row r="77" spans="1:16" ht="15">
      <c r="A77" s="12"/>
      <c r="B77" s="25">
        <v>369.9</v>
      </c>
      <c r="C77" s="20" t="s">
        <v>89</v>
      </c>
      <c r="D77" s="46">
        <v>457067</v>
      </c>
      <c r="E77" s="46">
        <v>4462</v>
      </c>
      <c r="F77" s="46">
        <v>0</v>
      </c>
      <c r="G77" s="46">
        <v>0</v>
      </c>
      <c r="H77" s="46">
        <v>0</v>
      </c>
      <c r="I77" s="46">
        <v>354062</v>
      </c>
      <c r="J77" s="46">
        <v>14801331</v>
      </c>
      <c r="K77" s="46">
        <v>23908</v>
      </c>
      <c r="L77" s="46">
        <v>0</v>
      </c>
      <c r="M77" s="46">
        <v>0</v>
      </c>
      <c r="N77" s="46">
        <f t="shared" si="13"/>
        <v>15640830</v>
      </c>
      <c r="O77" s="47">
        <f t="shared" si="14"/>
        <v>287.1879475597664</v>
      </c>
      <c r="P77" s="9"/>
    </row>
    <row r="78" spans="1:16" ht="15.75">
      <c r="A78" s="29" t="s">
        <v>58</v>
      </c>
      <c r="B78" s="30"/>
      <c r="C78" s="31"/>
      <c r="D78" s="32">
        <f aca="true" t="shared" si="15" ref="D78:M78">SUM(D79:D82)</f>
        <v>14620752</v>
      </c>
      <c r="E78" s="32">
        <f t="shared" si="15"/>
        <v>420449</v>
      </c>
      <c r="F78" s="32">
        <f t="shared" si="15"/>
        <v>9517954</v>
      </c>
      <c r="G78" s="32">
        <f t="shared" si="15"/>
        <v>16100235</v>
      </c>
      <c r="H78" s="32">
        <f t="shared" si="15"/>
        <v>0</v>
      </c>
      <c r="I78" s="32">
        <f t="shared" si="15"/>
        <v>3959563</v>
      </c>
      <c r="J78" s="32">
        <f t="shared" si="15"/>
        <v>1118327</v>
      </c>
      <c r="K78" s="32">
        <f t="shared" si="15"/>
        <v>3274361</v>
      </c>
      <c r="L78" s="32">
        <f t="shared" si="15"/>
        <v>0</v>
      </c>
      <c r="M78" s="32">
        <f t="shared" si="15"/>
        <v>0</v>
      </c>
      <c r="N78" s="32">
        <f aca="true" t="shared" si="16" ref="N78:N83">SUM(D78:M78)</f>
        <v>49011641</v>
      </c>
      <c r="O78" s="45">
        <f t="shared" si="14"/>
        <v>899.9236348279534</v>
      </c>
      <c r="P78" s="9"/>
    </row>
    <row r="79" spans="1:16" ht="15">
      <c r="A79" s="12"/>
      <c r="B79" s="25">
        <v>381</v>
      </c>
      <c r="C79" s="20" t="s">
        <v>90</v>
      </c>
      <c r="D79" s="46">
        <v>14620752</v>
      </c>
      <c r="E79" s="46">
        <v>420449</v>
      </c>
      <c r="F79" s="46">
        <v>5289584</v>
      </c>
      <c r="G79" s="46">
        <v>0</v>
      </c>
      <c r="H79" s="46">
        <v>0</v>
      </c>
      <c r="I79" s="46">
        <v>2485180</v>
      </c>
      <c r="J79" s="46">
        <v>1118327</v>
      </c>
      <c r="K79" s="46">
        <v>0</v>
      </c>
      <c r="L79" s="46">
        <v>0</v>
      </c>
      <c r="M79" s="46">
        <v>0</v>
      </c>
      <c r="N79" s="46">
        <f t="shared" si="16"/>
        <v>23934292</v>
      </c>
      <c r="O79" s="47">
        <f t="shared" si="14"/>
        <v>439.4677389739635</v>
      </c>
      <c r="P79" s="9"/>
    </row>
    <row r="80" spans="1:16" ht="15">
      <c r="A80" s="12"/>
      <c r="B80" s="25">
        <v>384</v>
      </c>
      <c r="C80" s="20" t="s">
        <v>128</v>
      </c>
      <c r="D80" s="46">
        <v>0</v>
      </c>
      <c r="E80" s="46">
        <v>0</v>
      </c>
      <c r="F80" s="46">
        <v>0</v>
      </c>
      <c r="G80" s="46">
        <v>16100235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16100235</v>
      </c>
      <c r="O80" s="47">
        <f t="shared" si="14"/>
        <v>295.6232786162829</v>
      </c>
      <c r="P80" s="9"/>
    </row>
    <row r="81" spans="1:16" ht="15">
      <c r="A81" s="12"/>
      <c r="B81" s="25">
        <v>385</v>
      </c>
      <c r="C81" s="20" t="s">
        <v>117</v>
      </c>
      <c r="D81" s="46">
        <v>0</v>
      </c>
      <c r="E81" s="46">
        <v>0</v>
      </c>
      <c r="F81" s="46">
        <v>4228370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4228370</v>
      </c>
      <c r="O81" s="47">
        <f t="shared" si="14"/>
        <v>77.63890419007748</v>
      </c>
      <c r="P81" s="9"/>
    </row>
    <row r="82" spans="1:16" ht="15.75" thickBot="1">
      <c r="A82" s="12"/>
      <c r="B82" s="25">
        <v>389.4</v>
      </c>
      <c r="C82" s="20" t="s">
        <v>91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1474383</v>
      </c>
      <c r="J82" s="46">
        <v>0</v>
      </c>
      <c r="K82" s="46">
        <v>3274361</v>
      </c>
      <c r="L82" s="46">
        <v>0</v>
      </c>
      <c r="M82" s="46">
        <v>0</v>
      </c>
      <c r="N82" s="46">
        <f t="shared" si="16"/>
        <v>4748744</v>
      </c>
      <c r="O82" s="47">
        <f t="shared" si="14"/>
        <v>87.19371304762954</v>
      </c>
      <c r="P82" s="9"/>
    </row>
    <row r="83" spans="1:119" ht="16.5" thickBot="1">
      <c r="A83" s="14" t="s">
        <v>74</v>
      </c>
      <c r="B83" s="23"/>
      <c r="C83" s="22"/>
      <c r="D83" s="15">
        <f aca="true" t="shared" si="17" ref="D83:M83">SUM(D5,D16,D21,D44,D61,D65,D78)</f>
        <v>72647811</v>
      </c>
      <c r="E83" s="15">
        <f t="shared" si="17"/>
        <v>12402105</v>
      </c>
      <c r="F83" s="15">
        <f t="shared" si="17"/>
        <v>9585123</v>
      </c>
      <c r="G83" s="15">
        <f t="shared" si="17"/>
        <v>16742706</v>
      </c>
      <c r="H83" s="15">
        <f t="shared" si="17"/>
        <v>0</v>
      </c>
      <c r="I83" s="15">
        <f t="shared" si="17"/>
        <v>234884187</v>
      </c>
      <c r="J83" s="15">
        <f t="shared" si="17"/>
        <v>30287844</v>
      </c>
      <c r="K83" s="15">
        <f t="shared" si="17"/>
        <v>-8179225</v>
      </c>
      <c r="L83" s="15">
        <f t="shared" si="17"/>
        <v>0</v>
      </c>
      <c r="M83" s="15">
        <f t="shared" si="17"/>
        <v>660119</v>
      </c>
      <c r="N83" s="15">
        <f t="shared" si="16"/>
        <v>369030670</v>
      </c>
      <c r="O83" s="38">
        <f t="shared" si="14"/>
        <v>6775.929455400095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129</v>
      </c>
      <c r="M85" s="48"/>
      <c r="N85" s="48"/>
      <c r="O85" s="43">
        <v>54462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customHeight="1" thickBot="1">
      <c r="A87" s="52" t="s">
        <v>107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44818244</v>
      </c>
      <c r="E5" s="27">
        <f t="shared" si="0"/>
        <v>12575594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57393838</v>
      </c>
      <c r="O5" s="33">
        <f aca="true" t="shared" si="1" ref="O5:O36">(N5/O$80)</f>
        <v>925.3637844025603</v>
      </c>
      <c r="P5" s="6"/>
    </row>
    <row r="6" spans="1:16" ht="15">
      <c r="A6" s="12"/>
      <c r="B6" s="25">
        <v>311</v>
      </c>
      <c r="C6" s="20" t="s">
        <v>3</v>
      </c>
      <c r="D6" s="46">
        <v>31458357</v>
      </c>
      <c r="E6" s="46">
        <v>848242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32306599</v>
      </c>
      <c r="O6" s="47">
        <f t="shared" si="1"/>
        <v>520.8809473904842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2174972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2174972</v>
      </c>
      <c r="O7" s="47">
        <f t="shared" si="1"/>
        <v>35.067184754042856</v>
      </c>
      <c r="P7" s="9"/>
    </row>
    <row r="8" spans="1:16" ht="15">
      <c r="A8" s="12"/>
      <c r="B8" s="25">
        <v>312.42</v>
      </c>
      <c r="C8" s="20" t="s">
        <v>152</v>
      </c>
      <c r="D8" s="46">
        <v>0</v>
      </c>
      <c r="E8" s="46">
        <v>1410069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1410069</v>
      </c>
      <c r="O8" s="47">
        <f t="shared" si="1"/>
        <v>22.73461457846283</v>
      </c>
      <c r="P8" s="9"/>
    </row>
    <row r="9" spans="1:16" ht="15">
      <c r="A9" s="12"/>
      <c r="B9" s="25">
        <v>312.51</v>
      </c>
      <c r="C9" s="20" t="s">
        <v>99</v>
      </c>
      <c r="D9" s="46">
        <v>520367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520367</v>
      </c>
      <c r="O9" s="47">
        <f t="shared" si="1"/>
        <v>8.389903745384776</v>
      </c>
      <c r="P9" s="9"/>
    </row>
    <row r="10" spans="1:16" ht="15">
      <c r="A10" s="12"/>
      <c r="B10" s="25">
        <v>312.52</v>
      </c>
      <c r="C10" s="20" t="s">
        <v>131</v>
      </c>
      <c r="D10" s="46">
        <v>688440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688440</v>
      </c>
      <c r="O10" s="47">
        <f t="shared" si="1"/>
        <v>11.09975331731777</v>
      </c>
      <c r="P10" s="9"/>
    </row>
    <row r="11" spans="1:16" ht="15">
      <c r="A11" s="12"/>
      <c r="B11" s="25">
        <v>312.6</v>
      </c>
      <c r="C11" s="20" t="s">
        <v>166</v>
      </c>
      <c r="D11" s="46">
        <v>0</v>
      </c>
      <c r="E11" s="46">
        <v>8142311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8142311</v>
      </c>
      <c r="O11" s="47">
        <f t="shared" si="1"/>
        <v>131.27889653838093</v>
      </c>
      <c r="P11" s="9"/>
    </row>
    <row r="12" spans="1:16" ht="15">
      <c r="A12" s="12"/>
      <c r="B12" s="25">
        <v>314.1</v>
      </c>
      <c r="C12" s="20" t="s">
        <v>14</v>
      </c>
      <c r="D12" s="46">
        <v>9095150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9095150</v>
      </c>
      <c r="O12" s="47">
        <f t="shared" si="1"/>
        <v>146.64156845041356</v>
      </c>
      <c r="P12" s="9"/>
    </row>
    <row r="13" spans="1:16" ht="15">
      <c r="A13" s="12"/>
      <c r="B13" s="25">
        <v>314.8</v>
      </c>
      <c r="C13" s="20" t="s">
        <v>153</v>
      </c>
      <c r="D13" s="46">
        <v>224763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224763</v>
      </c>
      <c r="O13" s="47">
        <f t="shared" si="1"/>
        <v>3.623865340276994</v>
      </c>
      <c r="P13" s="9"/>
    </row>
    <row r="14" spans="1:16" ht="15">
      <c r="A14" s="12"/>
      <c r="B14" s="25">
        <v>315</v>
      </c>
      <c r="C14" s="20" t="s">
        <v>132</v>
      </c>
      <c r="D14" s="46">
        <v>2437867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2437867</v>
      </c>
      <c r="O14" s="47">
        <f t="shared" si="1"/>
        <v>39.30585427986392</v>
      </c>
      <c r="P14" s="9"/>
    </row>
    <row r="15" spans="1:16" ht="15">
      <c r="A15" s="12"/>
      <c r="B15" s="25">
        <v>316</v>
      </c>
      <c r="C15" s="20" t="s">
        <v>133</v>
      </c>
      <c r="D15" s="46">
        <v>393300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393300</v>
      </c>
      <c r="O15" s="47">
        <f t="shared" si="1"/>
        <v>6.341196007932541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SUM(D17:D23)</f>
        <v>3048182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1533449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4581631</v>
      </c>
      <c r="O16" s="45">
        <f t="shared" si="1"/>
        <v>73.86987085436049</v>
      </c>
      <c r="P16" s="10"/>
    </row>
    <row r="17" spans="1:16" ht="15">
      <c r="A17" s="12"/>
      <c r="B17" s="25">
        <v>322</v>
      </c>
      <c r="C17" s="20" t="s">
        <v>0</v>
      </c>
      <c r="D17" s="46">
        <v>1824778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1824778</v>
      </c>
      <c r="O17" s="47">
        <f t="shared" si="1"/>
        <v>29.42098898795608</v>
      </c>
      <c r="P17" s="9"/>
    </row>
    <row r="18" spans="1:16" ht="15">
      <c r="A18" s="12"/>
      <c r="B18" s="25">
        <v>323.1</v>
      </c>
      <c r="C18" s="20" t="s">
        <v>18</v>
      </c>
      <c r="D18" s="46">
        <v>526377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526377</v>
      </c>
      <c r="O18" s="47">
        <f t="shared" si="1"/>
        <v>8.48680328265321</v>
      </c>
      <c r="P18" s="9"/>
    </row>
    <row r="19" spans="1:16" ht="15">
      <c r="A19" s="12"/>
      <c r="B19" s="25">
        <v>323.4</v>
      </c>
      <c r="C19" s="20" t="s">
        <v>19</v>
      </c>
      <c r="D19" s="46">
        <v>425617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425617</v>
      </c>
      <c r="O19" s="47">
        <f t="shared" si="1"/>
        <v>6.862244651177789</v>
      </c>
      <c r="P19" s="9"/>
    </row>
    <row r="20" spans="1:16" ht="15">
      <c r="A20" s="12"/>
      <c r="B20" s="25">
        <v>324.11</v>
      </c>
      <c r="C20" s="20" t="s">
        <v>20</v>
      </c>
      <c r="D20" s="46">
        <v>39705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39705</v>
      </c>
      <c r="O20" s="47">
        <f t="shared" si="1"/>
        <v>0.6401657449655773</v>
      </c>
      <c r="P20" s="9"/>
    </row>
    <row r="21" spans="1:16" ht="15">
      <c r="A21" s="12"/>
      <c r="B21" s="25">
        <v>324.12</v>
      </c>
      <c r="C21" s="20" t="s">
        <v>21</v>
      </c>
      <c r="D21" s="46">
        <v>124837</v>
      </c>
      <c r="E21" s="46">
        <v>0</v>
      </c>
      <c r="F21" s="46">
        <v>0</v>
      </c>
      <c r="G21" s="46">
        <v>0</v>
      </c>
      <c r="H21" s="46">
        <v>0</v>
      </c>
      <c r="I21" s="46">
        <v>20688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145525</v>
      </c>
      <c r="O21" s="47">
        <f t="shared" si="1"/>
        <v>2.346307015139545</v>
      </c>
      <c r="P21" s="9"/>
    </row>
    <row r="22" spans="1:16" ht="15">
      <c r="A22" s="12"/>
      <c r="B22" s="25">
        <v>324.91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1511821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1511821</v>
      </c>
      <c r="O22" s="47">
        <f t="shared" si="1"/>
        <v>24.375167276655436</v>
      </c>
      <c r="P22" s="9"/>
    </row>
    <row r="23" spans="1:16" ht="15">
      <c r="A23" s="12"/>
      <c r="B23" s="25">
        <v>329</v>
      </c>
      <c r="C23" s="20" t="s">
        <v>25</v>
      </c>
      <c r="D23" s="46">
        <v>106868</v>
      </c>
      <c r="E23" s="46">
        <v>0</v>
      </c>
      <c r="F23" s="46">
        <v>0</v>
      </c>
      <c r="G23" s="46">
        <v>0</v>
      </c>
      <c r="H23" s="46">
        <v>0</v>
      </c>
      <c r="I23" s="46">
        <v>940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107808</v>
      </c>
      <c r="O23" s="47">
        <f t="shared" si="1"/>
        <v>1.7381938958128436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SUM(D25:D44)</f>
        <v>8605402</v>
      </c>
      <c r="E24" s="32">
        <f t="shared" si="5"/>
        <v>776177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13187236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22568815</v>
      </c>
      <c r="O24" s="45">
        <f t="shared" si="1"/>
        <v>363.87815810263936</v>
      </c>
      <c r="P24" s="10"/>
    </row>
    <row r="25" spans="1:16" ht="15">
      <c r="A25" s="12"/>
      <c r="B25" s="25">
        <v>331.2</v>
      </c>
      <c r="C25" s="20" t="s">
        <v>26</v>
      </c>
      <c r="D25" s="46">
        <v>128498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128498</v>
      </c>
      <c r="O25" s="47">
        <f t="shared" si="1"/>
        <v>2.0717798236138205</v>
      </c>
      <c r="P25" s="9"/>
    </row>
    <row r="26" spans="1:16" ht="15">
      <c r="A26" s="12"/>
      <c r="B26" s="25">
        <v>331.39</v>
      </c>
      <c r="C26" s="20" t="s">
        <v>30</v>
      </c>
      <c r="D26" s="46">
        <v>90522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90522</v>
      </c>
      <c r="O26" s="47">
        <f t="shared" si="1"/>
        <v>1.4594908340454347</v>
      </c>
      <c r="P26" s="9"/>
    </row>
    <row r="27" spans="1:16" ht="15">
      <c r="A27" s="12"/>
      <c r="B27" s="25">
        <v>331.41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1954250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1954250</v>
      </c>
      <c r="O27" s="47">
        <f t="shared" si="1"/>
        <v>31.508472663366817</v>
      </c>
      <c r="P27" s="9"/>
    </row>
    <row r="28" spans="1:16" ht="15">
      <c r="A28" s="12"/>
      <c r="B28" s="25">
        <v>331.42</v>
      </c>
      <c r="C28" s="20" t="s">
        <v>32</v>
      </c>
      <c r="D28" s="46">
        <v>-5382</v>
      </c>
      <c r="E28" s="46">
        <v>0</v>
      </c>
      <c r="F28" s="46">
        <v>0</v>
      </c>
      <c r="G28" s="46">
        <v>0</v>
      </c>
      <c r="H28" s="46">
        <v>0</v>
      </c>
      <c r="I28" s="46">
        <v>3897078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3891696</v>
      </c>
      <c r="O28" s="47">
        <f t="shared" si="1"/>
        <v>62.74601357560905</v>
      </c>
      <c r="P28" s="9"/>
    </row>
    <row r="29" spans="1:16" ht="15">
      <c r="A29" s="12"/>
      <c r="B29" s="25">
        <v>331.5</v>
      </c>
      <c r="C29" s="20" t="s">
        <v>28</v>
      </c>
      <c r="D29" s="46">
        <v>266658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266658</v>
      </c>
      <c r="O29" s="47">
        <f t="shared" si="1"/>
        <v>4.299340567208938</v>
      </c>
      <c r="P29" s="9"/>
    </row>
    <row r="30" spans="1:16" ht="15">
      <c r="A30" s="12"/>
      <c r="B30" s="25">
        <v>331.9</v>
      </c>
      <c r="C30" s="20" t="s">
        <v>111</v>
      </c>
      <c r="D30" s="46">
        <v>358484</v>
      </c>
      <c r="E30" s="46">
        <v>0</v>
      </c>
      <c r="F30" s="46">
        <v>0</v>
      </c>
      <c r="G30" s="46">
        <v>0</v>
      </c>
      <c r="H30" s="46">
        <v>0</v>
      </c>
      <c r="I30" s="46">
        <v>1519433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1877917</v>
      </c>
      <c r="O30" s="47">
        <f t="shared" si="1"/>
        <v>30.277751801750963</v>
      </c>
      <c r="P30" s="9"/>
    </row>
    <row r="31" spans="1:16" ht="15">
      <c r="A31" s="12"/>
      <c r="B31" s="25">
        <v>334.2</v>
      </c>
      <c r="C31" s="20" t="s">
        <v>29</v>
      </c>
      <c r="D31" s="46">
        <v>152937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152937</v>
      </c>
      <c r="O31" s="47">
        <f t="shared" si="1"/>
        <v>2.4658110700869034</v>
      </c>
      <c r="P31" s="9"/>
    </row>
    <row r="32" spans="1:16" ht="15">
      <c r="A32" s="12"/>
      <c r="B32" s="25">
        <v>334.35</v>
      </c>
      <c r="C32" s="20" t="s">
        <v>154</v>
      </c>
      <c r="D32" s="46">
        <v>641214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641214</v>
      </c>
      <c r="O32" s="47">
        <f t="shared" si="1"/>
        <v>10.338326104832078</v>
      </c>
      <c r="P32" s="9"/>
    </row>
    <row r="33" spans="1:16" ht="15">
      <c r="A33" s="12"/>
      <c r="B33" s="25">
        <v>334.42</v>
      </c>
      <c r="C33" s="20" t="s">
        <v>36</v>
      </c>
      <c r="D33" s="46">
        <v>-673</v>
      </c>
      <c r="E33" s="46">
        <v>0</v>
      </c>
      <c r="F33" s="46">
        <v>0</v>
      </c>
      <c r="G33" s="46">
        <v>0</v>
      </c>
      <c r="H33" s="46">
        <v>0</v>
      </c>
      <c r="I33" s="46">
        <v>4246710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2">SUM(D33:M33)</f>
        <v>4246037</v>
      </c>
      <c r="O33" s="47">
        <f t="shared" si="1"/>
        <v>68.45907163471615</v>
      </c>
      <c r="P33" s="9"/>
    </row>
    <row r="34" spans="1:16" ht="15">
      <c r="A34" s="12"/>
      <c r="B34" s="25">
        <v>334.5</v>
      </c>
      <c r="C34" s="20" t="s">
        <v>112</v>
      </c>
      <c r="D34" s="46">
        <v>11959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11959</v>
      </c>
      <c r="O34" s="47">
        <f t="shared" si="1"/>
        <v>0.19281556841816747</v>
      </c>
      <c r="P34" s="9"/>
    </row>
    <row r="35" spans="1:16" ht="15">
      <c r="A35" s="12"/>
      <c r="B35" s="25">
        <v>334.7</v>
      </c>
      <c r="C35" s="20" t="s">
        <v>39</v>
      </c>
      <c r="D35" s="46">
        <v>25125</v>
      </c>
      <c r="E35" s="46">
        <v>0</v>
      </c>
      <c r="F35" s="46">
        <v>0</v>
      </c>
      <c r="G35" s="46">
        <v>0</v>
      </c>
      <c r="H35" s="46">
        <v>0</v>
      </c>
      <c r="I35" s="46">
        <v>1460319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1485444</v>
      </c>
      <c r="O35" s="47">
        <f t="shared" si="1"/>
        <v>23.949889557099784</v>
      </c>
      <c r="P35" s="9"/>
    </row>
    <row r="36" spans="1:16" ht="15">
      <c r="A36" s="12"/>
      <c r="B36" s="25">
        <v>334.9</v>
      </c>
      <c r="C36" s="20" t="s">
        <v>40</v>
      </c>
      <c r="D36" s="46">
        <v>542485</v>
      </c>
      <c r="E36" s="46">
        <v>776177</v>
      </c>
      <c r="F36" s="46">
        <v>0</v>
      </c>
      <c r="G36" s="46">
        <v>0</v>
      </c>
      <c r="H36" s="46">
        <v>0</v>
      </c>
      <c r="I36" s="46">
        <v>109446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1428108</v>
      </c>
      <c r="O36" s="47">
        <f t="shared" si="1"/>
        <v>23.025458297728264</v>
      </c>
      <c r="P36" s="9"/>
    </row>
    <row r="37" spans="1:16" ht="15">
      <c r="A37" s="12"/>
      <c r="B37" s="25">
        <v>335.12</v>
      </c>
      <c r="C37" s="20" t="s">
        <v>134</v>
      </c>
      <c r="D37" s="46">
        <v>2007481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2007481</v>
      </c>
      <c r="O37" s="47">
        <f aca="true" t="shared" si="8" ref="O37:O68">(N37/O$80)</f>
        <v>32.36671879786531</v>
      </c>
      <c r="P37" s="9"/>
    </row>
    <row r="38" spans="1:16" ht="15">
      <c r="A38" s="12"/>
      <c r="B38" s="25">
        <v>335.14</v>
      </c>
      <c r="C38" s="20" t="s">
        <v>148</v>
      </c>
      <c r="D38" s="46">
        <v>44763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44763</v>
      </c>
      <c r="O38" s="47">
        <f t="shared" si="8"/>
        <v>0.7217161375618723</v>
      </c>
      <c r="P38" s="9"/>
    </row>
    <row r="39" spans="1:16" ht="15">
      <c r="A39" s="12"/>
      <c r="B39" s="25">
        <v>335.15</v>
      </c>
      <c r="C39" s="20" t="s">
        <v>149</v>
      </c>
      <c r="D39" s="46">
        <v>83275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83275</v>
      </c>
      <c r="O39" s="47">
        <f t="shared" si="8"/>
        <v>1.3426470825338988</v>
      </c>
      <c r="P39" s="9"/>
    </row>
    <row r="40" spans="1:16" ht="15">
      <c r="A40" s="12"/>
      <c r="B40" s="25">
        <v>335.18</v>
      </c>
      <c r="C40" s="20" t="s">
        <v>135</v>
      </c>
      <c r="D40" s="46">
        <v>4139793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4139793</v>
      </c>
      <c r="O40" s="47">
        <f t="shared" si="8"/>
        <v>66.74609419086468</v>
      </c>
      <c r="P40" s="9"/>
    </row>
    <row r="41" spans="1:16" ht="15">
      <c r="A41" s="12"/>
      <c r="B41" s="25">
        <v>335.49</v>
      </c>
      <c r="C41" s="20" t="s">
        <v>155</v>
      </c>
      <c r="D41" s="46">
        <v>13236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13236</v>
      </c>
      <c r="O41" s="47">
        <f t="shared" si="8"/>
        <v>0.21340470470631862</v>
      </c>
      <c r="P41" s="9"/>
    </row>
    <row r="42" spans="1:16" ht="15">
      <c r="A42" s="12"/>
      <c r="B42" s="25">
        <v>335.9</v>
      </c>
      <c r="C42" s="20" t="s">
        <v>156</v>
      </c>
      <c r="D42" s="46">
        <v>27270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27270</v>
      </c>
      <c r="O42" s="47">
        <f t="shared" si="8"/>
        <v>0.43967560421134094</v>
      </c>
      <c r="P42" s="9"/>
    </row>
    <row r="43" spans="1:16" ht="15">
      <c r="A43" s="12"/>
      <c r="B43" s="25">
        <v>337.1</v>
      </c>
      <c r="C43" s="20" t="s">
        <v>171</v>
      </c>
      <c r="D43" s="46">
        <v>4735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4735</v>
      </c>
      <c r="O43" s="47">
        <f t="shared" si="8"/>
        <v>0.0763426470825339</v>
      </c>
      <c r="P43" s="9"/>
    </row>
    <row r="44" spans="1:16" ht="15">
      <c r="A44" s="12"/>
      <c r="B44" s="25">
        <v>337.9</v>
      </c>
      <c r="C44" s="20" t="s">
        <v>51</v>
      </c>
      <c r="D44" s="46">
        <v>73022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73022</v>
      </c>
      <c r="O44" s="47">
        <f t="shared" si="8"/>
        <v>1.1773374393370202</v>
      </c>
      <c r="P44" s="9"/>
    </row>
    <row r="45" spans="1:16" ht="15.75">
      <c r="A45" s="29" t="s">
        <v>56</v>
      </c>
      <c r="B45" s="30"/>
      <c r="C45" s="31"/>
      <c r="D45" s="32">
        <f aca="true" t="shared" si="9" ref="D45:M45">SUM(D46:D61)</f>
        <v>15802384</v>
      </c>
      <c r="E45" s="32">
        <f t="shared" si="9"/>
        <v>7314984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200934177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224051545</v>
      </c>
      <c r="O45" s="45">
        <f t="shared" si="8"/>
        <v>3612.394514938007</v>
      </c>
      <c r="P45" s="10"/>
    </row>
    <row r="46" spans="1:16" ht="15">
      <c r="A46" s="12"/>
      <c r="B46" s="25">
        <v>341.2</v>
      </c>
      <c r="C46" s="20" t="s">
        <v>136</v>
      </c>
      <c r="D46" s="46">
        <v>93793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0" ref="N46:N61">SUM(D46:M46)</f>
        <v>93793</v>
      </c>
      <c r="O46" s="47">
        <f t="shared" si="8"/>
        <v>1.512229334279219</v>
      </c>
      <c r="P46" s="9"/>
    </row>
    <row r="47" spans="1:16" ht="15">
      <c r="A47" s="12"/>
      <c r="B47" s="25">
        <v>341.9</v>
      </c>
      <c r="C47" s="20" t="s">
        <v>137</v>
      </c>
      <c r="D47" s="46">
        <v>712227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712227</v>
      </c>
      <c r="O47" s="47">
        <f t="shared" si="8"/>
        <v>11.483272334456572</v>
      </c>
      <c r="P47" s="9"/>
    </row>
    <row r="48" spans="1:16" ht="15">
      <c r="A48" s="12"/>
      <c r="B48" s="25">
        <v>342.1</v>
      </c>
      <c r="C48" s="20" t="s">
        <v>61</v>
      </c>
      <c r="D48" s="46">
        <v>2446196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2446196</v>
      </c>
      <c r="O48" s="47">
        <f t="shared" si="8"/>
        <v>39.440143172694</v>
      </c>
      <c r="P48" s="9"/>
    </row>
    <row r="49" spans="1:16" ht="15">
      <c r="A49" s="12"/>
      <c r="B49" s="25">
        <v>342.2</v>
      </c>
      <c r="C49" s="20" t="s">
        <v>62</v>
      </c>
      <c r="D49" s="46">
        <v>8045329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8045329</v>
      </c>
      <c r="O49" s="47">
        <f t="shared" si="8"/>
        <v>129.71525079406027</v>
      </c>
      <c r="P49" s="9"/>
    </row>
    <row r="50" spans="1:16" ht="15">
      <c r="A50" s="12"/>
      <c r="B50" s="25">
        <v>343.1</v>
      </c>
      <c r="C50" s="20" t="s">
        <v>63</v>
      </c>
      <c r="D50" s="46">
        <v>3887530</v>
      </c>
      <c r="E50" s="46">
        <v>0</v>
      </c>
      <c r="F50" s="46">
        <v>0</v>
      </c>
      <c r="G50" s="46">
        <v>0</v>
      </c>
      <c r="H50" s="46">
        <v>0</v>
      </c>
      <c r="I50" s="46">
        <v>146151739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150039269</v>
      </c>
      <c r="O50" s="47">
        <f t="shared" si="8"/>
        <v>2419.0908050239427</v>
      </c>
      <c r="P50" s="9"/>
    </row>
    <row r="51" spans="1:16" ht="15">
      <c r="A51" s="12"/>
      <c r="B51" s="25">
        <v>343.4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14142070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14142070</v>
      </c>
      <c r="O51" s="47">
        <f t="shared" si="8"/>
        <v>228.01331764023024</v>
      </c>
      <c r="P51" s="9"/>
    </row>
    <row r="52" spans="1:16" ht="15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31332514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31332514</v>
      </c>
      <c r="O52" s="47">
        <f t="shared" si="8"/>
        <v>505.1757251342244</v>
      </c>
      <c r="P52" s="9"/>
    </row>
    <row r="53" spans="1:16" ht="15">
      <c r="A53" s="12"/>
      <c r="B53" s="25">
        <v>343.9</v>
      </c>
      <c r="C53" s="20" t="s">
        <v>66</v>
      </c>
      <c r="D53" s="46">
        <v>0</v>
      </c>
      <c r="E53" s="46">
        <v>7314984</v>
      </c>
      <c r="F53" s="46">
        <v>0</v>
      </c>
      <c r="G53" s="46">
        <v>0</v>
      </c>
      <c r="H53" s="46">
        <v>0</v>
      </c>
      <c r="I53" s="46">
        <v>7144558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14459542</v>
      </c>
      <c r="O53" s="47">
        <f t="shared" si="8"/>
        <v>233.13193492736565</v>
      </c>
      <c r="P53" s="9"/>
    </row>
    <row r="54" spans="1:16" ht="15">
      <c r="A54" s="12"/>
      <c r="B54" s="25">
        <v>344.1</v>
      </c>
      <c r="C54" s="20" t="s">
        <v>138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321524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321524</v>
      </c>
      <c r="O54" s="47">
        <f t="shared" si="8"/>
        <v>5.18394789029876</v>
      </c>
      <c r="P54" s="9"/>
    </row>
    <row r="55" spans="1:16" ht="15">
      <c r="A55" s="12"/>
      <c r="B55" s="25">
        <v>344.3</v>
      </c>
      <c r="C55" s="20" t="s">
        <v>139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253580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253580</v>
      </c>
      <c r="O55" s="47">
        <f t="shared" si="8"/>
        <v>4.088483304580559</v>
      </c>
      <c r="P55" s="9"/>
    </row>
    <row r="56" spans="1:16" ht="15">
      <c r="A56" s="12"/>
      <c r="B56" s="25">
        <v>344.5</v>
      </c>
      <c r="C56" s="20" t="s">
        <v>140</v>
      </c>
      <c r="D56" s="46">
        <v>76209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76209</v>
      </c>
      <c r="O56" s="47">
        <f t="shared" si="8"/>
        <v>1.228721603276204</v>
      </c>
      <c r="P56" s="9"/>
    </row>
    <row r="57" spans="1:16" ht="15">
      <c r="A57" s="12"/>
      <c r="B57" s="25">
        <v>345.1</v>
      </c>
      <c r="C57" s="20" t="s">
        <v>70</v>
      </c>
      <c r="D57" s="46">
        <v>54897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54897</v>
      </c>
      <c r="O57" s="47">
        <f t="shared" si="8"/>
        <v>0.8851071376747336</v>
      </c>
      <c r="P57" s="9"/>
    </row>
    <row r="58" spans="1:16" ht="15">
      <c r="A58" s="12"/>
      <c r="B58" s="25">
        <v>347.2</v>
      </c>
      <c r="C58" s="20" t="s">
        <v>71</v>
      </c>
      <c r="D58" s="46">
        <v>85594</v>
      </c>
      <c r="E58" s="46">
        <v>0</v>
      </c>
      <c r="F58" s="46">
        <v>0</v>
      </c>
      <c r="G58" s="46">
        <v>0</v>
      </c>
      <c r="H58" s="46">
        <v>0</v>
      </c>
      <c r="I58" s="46">
        <v>1277878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1363472</v>
      </c>
      <c r="O58" s="47">
        <f t="shared" si="8"/>
        <v>21.983328765135514</v>
      </c>
      <c r="P58" s="9"/>
    </row>
    <row r="59" spans="1:16" ht="15">
      <c r="A59" s="12"/>
      <c r="B59" s="25">
        <v>347.4</v>
      </c>
      <c r="C59" s="20" t="s">
        <v>158</v>
      </c>
      <c r="D59" s="46">
        <v>44060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44060</v>
      </c>
      <c r="O59" s="47">
        <f t="shared" si="8"/>
        <v>0.7103816326201571</v>
      </c>
      <c r="P59" s="9"/>
    </row>
    <row r="60" spans="1:16" ht="15">
      <c r="A60" s="12"/>
      <c r="B60" s="25">
        <v>347.9</v>
      </c>
      <c r="C60" s="20" t="s">
        <v>73</v>
      </c>
      <c r="D60" s="46">
        <v>178131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178131</v>
      </c>
      <c r="O60" s="47">
        <f t="shared" si="8"/>
        <v>2.872015220160263</v>
      </c>
      <c r="P60" s="9"/>
    </row>
    <row r="61" spans="1:16" ht="15">
      <c r="A61" s="12"/>
      <c r="B61" s="25">
        <v>349</v>
      </c>
      <c r="C61" s="20" t="s">
        <v>1</v>
      </c>
      <c r="D61" s="46">
        <v>178418</v>
      </c>
      <c r="E61" s="46">
        <v>0</v>
      </c>
      <c r="F61" s="46">
        <v>0</v>
      </c>
      <c r="G61" s="46">
        <v>0</v>
      </c>
      <c r="H61" s="46">
        <v>0</v>
      </c>
      <c r="I61" s="46">
        <v>310314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488732</v>
      </c>
      <c r="O61" s="47">
        <f t="shared" si="8"/>
        <v>7.8798510230075935</v>
      </c>
      <c r="P61" s="9"/>
    </row>
    <row r="62" spans="1:16" ht="15.75">
      <c r="A62" s="29" t="s">
        <v>57</v>
      </c>
      <c r="B62" s="30"/>
      <c r="C62" s="31"/>
      <c r="D62" s="32">
        <f aca="true" t="shared" si="11" ref="D62:M62">SUM(D63:D65)</f>
        <v>799414</v>
      </c>
      <c r="E62" s="32">
        <f t="shared" si="11"/>
        <v>0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122985</v>
      </c>
      <c r="J62" s="32">
        <f t="shared" si="11"/>
        <v>971656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aca="true" t="shared" si="12" ref="N62:N67">SUM(D62:M62)</f>
        <v>1894055</v>
      </c>
      <c r="O62" s="45">
        <f t="shared" si="8"/>
        <v>30.537945600825502</v>
      </c>
      <c r="P62" s="10"/>
    </row>
    <row r="63" spans="1:16" ht="15">
      <c r="A63" s="13"/>
      <c r="B63" s="39">
        <v>351.4</v>
      </c>
      <c r="C63" s="21" t="s">
        <v>159</v>
      </c>
      <c r="D63" s="46">
        <v>154282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154282</v>
      </c>
      <c r="O63" s="47">
        <f t="shared" si="8"/>
        <v>2.4874965738516357</v>
      </c>
      <c r="P63" s="9"/>
    </row>
    <row r="64" spans="1:16" ht="15">
      <c r="A64" s="13"/>
      <c r="B64" s="39">
        <v>355</v>
      </c>
      <c r="C64" s="21" t="s">
        <v>172</v>
      </c>
      <c r="D64" s="46">
        <v>333643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333643</v>
      </c>
      <c r="O64" s="47">
        <f t="shared" si="8"/>
        <v>5.379343146897119</v>
      </c>
      <c r="P64" s="9"/>
    </row>
    <row r="65" spans="1:16" ht="15">
      <c r="A65" s="13"/>
      <c r="B65" s="39">
        <v>359</v>
      </c>
      <c r="C65" s="21" t="s">
        <v>77</v>
      </c>
      <c r="D65" s="46">
        <v>311489</v>
      </c>
      <c r="E65" s="46">
        <v>0</v>
      </c>
      <c r="F65" s="46">
        <v>0</v>
      </c>
      <c r="G65" s="46">
        <v>0</v>
      </c>
      <c r="H65" s="46">
        <v>0</v>
      </c>
      <c r="I65" s="46">
        <v>122985</v>
      </c>
      <c r="J65" s="46">
        <v>971656</v>
      </c>
      <c r="K65" s="46">
        <v>0</v>
      </c>
      <c r="L65" s="46">
        <v>0</v>
      </c>
      <c r="M65" s="46">
        <v>0</v>
      </c>
      <c r="N65" s="46">
        <f t="shared" si="12"/>
        <v>1406130</v>
      </c>
      <c r="O65" s="47">
        <f t="shared" si="8"/>
        <v>22.671105880076745</v>
      </c>
      <c r="P65" s="9"/>
    </row>
    <row r="66" spans="1:16" ht="15.75">
      <c r="A66" s="29" t="s">
        <v>4</v>
      </c>
      <c r="B66" s="30"/>
      <c r="C66" s="31"/>
      <c r="D66" s="32">
        <f aca="true" t="shared" si="13" ref="D66:M66">SUM(D67:D75)</f>
        <v>3566903</v>
      </c>
      <c r="E66" s="32">
        <f t="shared" si="13"/>
        <v>1411496</v>
      </c>
      <c r="F66" s="32">
        <f t="shared" si="13"/>
        <v>45594</v>
      </c>
      <c r="G66" s="32">
        <f t="shared" si="13"/>
        <v>0</v>
      </c>
      <c r="H66" s="32">
        <f t="shared" si="13"/>
        <v>0</v>
      </c>
      <c r="I66" s="32">
        <f t="shared" si="13"/>
        <v>14490335</v>
      </c>
      <c r="J66" s="32">
        <f t="shared" si="13"/>
        <v>15518854</v>
      </c>
      <c r="K66" s="32">
        <f t="shared" si="13"/>
        <v>53713125</v>
      </c>
      <c r="L66" s="32">
        <f t="shared" si="13"/>
        <v>0</v>
      </c>
      <c r="M66" s="32">
        <f t="shared" si="13"/>
        <v>0</v>
      </c>
      <c r="N66" s="32">
        <f t="shared" si="12"/>
        <v>88746307</v>
      </c>
      <c r="O66" s="45">
        <f t="shared" si="8"/>
        <v>1430.861245022008</v>
      </c>
      <c r="P66" s="10"/>
    </row>
    <row r="67" spans="1:16" ht="15">
      <c r="A67" s="12"/>
      <c r="B67" s="25">
        <v>361.1</v>
      </c>
      <c r="C67" s="20" t="s">
        <v>79</v>
      </c>
      <c r="D67" s="46">
        <v>1009367</v>
      </c>
      <c r="E67" s="46">
        <v>617199</v>
      </c>
      <c r="F67" s="46">
        <v>23980</v>
      </c>
      <c r="G67" s="46">
        <v>0</v>
      </c>
      <c r="H67" s="46">
        <v>0</v>
      </c>
      <c r="I67" s="46">
        <v>1839426</v>
      </c>
      <c r="J67" s="46">
        <v>745268</v>
      </c>
      <c r="K67" s="46">
        <v>1154833</v>
      </c>
      <c r="L67" s="46">
        <v>0</v>
      </c>
      <c r="M67" s="46">
        <v>0</v>
      </c>
      <c r="N67" s="46">
        <f t="shared" si="12"/>
        <v>5390073</v>
      </c>
      <c r="O67" s="47">
        <f t="shared" si="8"/>
        <v>86.90442255292392</v>
      </c>
      <c r="P67" s="9"/>
    </row>
    <row r="68" spans="1:16" ht="15">
      <c r="A68" s="12"/>
      <c r="B68" s="25">
        <v>361.2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4899104</v>
      </c>
      <c r="L68" s="46">
        <v>0</v>
      </c>
      <c r="M68" s="46">
        <v>0</v>
      </c>
      <c r="N68" s="46">
        <f aca="true" t="shared" si="14" ref="N68:N75">SUM(D68:M68)</f>
        <v>4899104</v>
      </c>
      <c r="O68" s="47">
        <f t="shared" si="8"/>
        <v>78.98850426454702</v>
      </c>
      <c r="P68" s="9"/>
    </row>
    <row r="69" spans="1:16" ht="15">
      <c r="A69" s="12"/>
      <c r="B69" s="25">
        <v>361.4</v>
      </c>
      <c r="C69" s="20" t="s">
        <v>142</v>
      </c>
      <c r="D69" s="46">
        <v>1204716</v>
      </c>
      <c r="E69" s="46">
        <v>697972</v>
      </c>
      <c r="F69" s="46">
        <v>21614</v>
      </c>
      <c r="G69" s="46">
        <v>0</v>
      </c>
      <c r="H69" s="46">
        <v>0</v>
      </c>
      <c r="I69" s="46">
        <v>1982973</v>
      </c>
      <c r="J69" s="46">
        <v>822485</v>
      </c>
      <c r="K69" s="46">
        <v>25093556</v>
      </c>
      <c r="L69" s="46">
        <v>0</v>
      </c>
      <c r="M69" s="46">
        <v>0</v>
      </c>
      <c r="N69" s="46">
        <f t="shared" si="14"/>
        <v>29823316</v>
      </c>
      <c r="O69" s="47">
        <f aca="true" t="shared" si="15" ref="O69:O78">(N69/O$80)</f>
        <v>480.84284862067295</v>
      </c>
      <c r="P69" s="9"/>
    </row>
    <row r="70" spans="1:16" ht="15">
      <c r="A70" s="12"/>
      <c r="B70" s="25">
        <v>362</v>
      </c>
      <c r="C70" s="20" t="s">
        <v>82</v>
      </c>
      <c r="D70" s="46">
        <v>119356</v>
      </c>
      <c r="E70" s="46">
        <v>0</v>
      </c>
      <c r="F70" s="46">
        <v>0</v>
      </c>
      <c r="G70" s="46">
        <v>0</v>
      </c>
      <c r="H70" s="46">
        <v>0</v>
      </c>
      <c r="I70" s="46">
        <v>995923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1115279</v>
      </c>
      <c r="O70" s="47">
        <f t="shared" si="15"/>
        <v>17.98170033697177</v>
      </c>
      <c r="P70" s="9"/>
    </row>
    <row r="71" spans="1:16" ht="15">
      <c r="A71" s="12"/>
      <c r="B71" s="25">
        <v>364</v>
      </c>
      <c r="C71" s="20" t="s">
        <v>143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908904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908904</v>
      </c>
      <c r="O71" s="47">
        <f t="shared" si="15"/>
        <v>14.654305660803251</v>
      </c>
      <c r="P71" s="9"/>
    </row>
    <row r="72" spans="1:16" ht="15">
      <c r="A72" s="12"/>
      <c r="B72" s="25">
        <v>365</v>
      </c>
      <c r="C72" s="20" t="s">
        <v>144</v>
      </c>
      <c r="D72" s="46">
        <v>372054</v>
      </c>
      <c r="E72" s="46">
        <v>0</v>
      </c>
      <c r="F72" s="46">
        <v>0</v>
      </c>
      <c r="G72" s="46">
        <v>0</v>
      </c>
      <c r="H72" s="46">
        <v>0</v>
      </c>
      <c r="I72" s="46">
        <v>-115673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256381</v>
      </c>
      <c r="O72" s="47">
        <f t="shared" si="15"/>
        <v>4.133643970785031</v>
      </c>
      <c r="P72" s="9"/>
    </row>
    <row r="73" spans="1:16" ht="15">
      <c r="A73" s="12"/>
      <c r="B73" s="25">
        <v>366</v>
      </c>
      <c r="C73" s="20" t="s">
        <v>85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5347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5347</v>
      </c>
      <c r="O73" s="47">
        <f t="shared" si="15"/>
        <v>0.08620995437176532</v>
      </c>
      <c r="P73" s="9"/>
    </row>
    <row r="74" spans="1:16" ht="15">
      <c r="A74" s="12"/>
      <c r="B74" s="25">
        <v>368</v>
      </c>
      <c r="C74" s="20" t="s">
        <v>87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22565632</v>
      </c>
      <c r="L74" s="46">
        <v>0</v>
      </c>
      <c r="M74" s="46">
        <v>0</v>
      </c>
      <c r="N74" s="46">
        <f t="shared" si="14"/>
        <v>22565632</v>
      </c>
      <c r="O74" s="47">
        <f t="shared" si="15"/>
        <v>363.8268384309047</v>
      </c>
      <c r="P74" s="9"/>
    </row>
    <row r="75" spans="1:16" ht="15">
      <c r="A75" s="12"/>
      <c r="B75" s="25">
        <v>369.9</v>
      </c>
      <c r="C75" s="20" t="s">
        <v>89</v>
      </c>
      <c r="D75" s="46">
        <v>861410</v>
      </c>
      <c r="E75" s="46">
        <v>96325</v>
      </c>
      <c r="F75" s="46">
        <v>0</v>
      </c>
      <c r="G75" s="46">
        <v>0</v>
      </c>
      <c r="H75" s="46">
        <v>0</v>
      </c>
      <c r="I75" s="46">
        <v>8873435</v>
      </c>
      <c r="J75" s="46">
        <v>13951101</v>
      </c>
      <c r="K75" s="46">
        <v>0</v>
      </c>
      <c r="L75" s="46">
        <v>0</v>
      </c>
      <c r="M75" s="46">
        <v>0</v>
      </c>
      <c r="N75" s="46">
        <f t="shared" si="14"/>
        <v>23782271</v>
      </c>
      <c r="O75" s="47">
        <f t="shared" si="15"/>
        <v>383.4427712300276</v>
      </c>
      <c r="P75" s="9"/>
    </row>
    <row r="76" spans="1:16" ht="15.75">
      <c r="A76" s="29" t="s">
        <v>58</v>
      </c>
      <c r="B76" s="30"/>
      <c r="C76" s="31"/>
      <c r="D76" s="32">
        <f aca="true" t="shared" si="16" ref="D76:M76">SUM(D77:D77)</f>
        <v>24334790</v>
      </c>
      <c r="E76" s="32">
        <f t="shared" si="16"/>
        <v>1146210</v>
      </c>
      <c r="F76" s="32">
        <f t="shared" si="16"/>
        <v>2617025</v>
      </c>
      <c r="G76" s="32">
        <f t="shared" si="16"/>
        <v>0</v>
      </c>
      <c r="H76" s="32">
        <f t="shared" si="16"/>
        <v>0</v>
      </c>
      <c r="I76" s="32">
        <f t="shared" si="16"/>
        <v>663125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28761150</v>
      </c>
      <c r="O76" s="45">
        <f t="shared" si="15"/>
        <v>463.7174918981668</v>
      </c>
      <c r="P76" s="9"/>
    </row>
    <row r="77" spans="1:16" ht="15.75" thickBot="1">
      <c r="A77" s="12"/>
      <c r="B77" s="25">
        <v>381</v>
      </c>
      <c r="C77" s="20" t="s">
        <v>90</v>
      </c>
      <c r="D77" s="46">
        <v>24334790</v>
      </c>
      <c r="E77" s="46">
        <v>1146210</v>
      </c>
      <c r="F77" s="46">
        <v>2617025</v>
      </c>
      <c r="G77" s="46">
        <v>0</v>
      </c>
      <c r="H77" s="46">
        <v>0</v>
      </c>
      <c r="I77" s="46">
        <v>663125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28761150</v>
      </c>
      <c r="O77" s="47">
        <f t="shared" si="15"/>
        <v>463.7174918981668</v>
      </c>
      <c r="P77" s="9"/>
    </row>
    <row r="78" spans="1:119" ht="16.5" thickBot="1">
      <c r="A78" s="14" t="s">
        <v>74</v>
      </c>
      <c r="B78" s="23"/>
      <c r="C78" s="22"/>
      <c r="D78" s="15">
        <f aca="true" t="shared" si="17" ref="D78:M78">SUM(D5,D16,D24,D45,D62,D66,D76)</f>
        <v>100975319</v>
      </c>
      <c r="E78" s="15">
        <f t="shared" si="17"/>
        <v>23224461</v>
      </c>
      <c r="F78" s="15">
        <f t="shared" si="17"/>
        <v>2662619</v>
      </c>
      <c r="G78" s="15">
        <f t="shared" si="17"/>
        <v>0</v>
      </c>
      <c r="H78" s="15">
        <f t="shared" si="17"/>
        <v>0</v>
      </c>
      <c r="I78" s="15">
        <f t="shared" si="17"/>
        <v>230931307</v>
      </c>
      <c r="J78" s="15">
        <f t="shared" si="17"/>
        <v>16490510</v>
      </c>
      <c r="K78" s="15">
        <f t="shared" si="17"/>
        <v>53713125</v>
      </c>
      <c r="L78" s="15">
        <f t="shared" si="17"/>
        <v>0</v>
      </c>
      <c r="M78" s="15">
        <f t="shared" si="17"/>
        <v>0</v>
      </c>
      <c r="N78" s="15">
        <f>SUM(D78:M78)</f>
        <v>427997341</v>
      </c>
      <c r="O78" s="38">
        <f t="shared" si="15"/>
        <v>6900.623010818567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173</v>
      </c>
      <c r="M80" s="48"/>
      <c r="N80" s="48"/>
      <c r="O80" s="43">
        <v>62023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44233552</v>
      </c>
      <c r="E5" s="27">
        <f t="shared" si="0"/>
        <v>11924411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532464</v>
      </c>
      <c r="N5" s="28">
        <f>SUM(D5:M5)</f>
        <v>56690427</v>
      </c>
      <c r="O5" s="33">
        <f aca="true" t="shared" si="1" ref="O5:O36">(N5/O$78)</f>
        <v>921.0617069326878</v>
      </c>
      <c r="P5" s="6"/>
    </row>
    <row r="6" spans="1:16" ht="15">
      <c r="A6" s="12"/>
      <c r="B6" s="25">
        <v>311</v>
      </c>
      <c r="C6" s="20" t="s">
        <v>3</v>
      </c>
      <c r="D6" s="46">
        <v>29777929</v>
      </c>
      <c r="E6" s="46">
        <v>79911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532464</v>
      </c>
      <c r="N6" s="46">
        <f>SUM(D6:M6)</f>
        <v>30390304</v>
      </c>
      <c r="O6" s="47">
        <f t="shared" si="1"/>
        <v>493.75788396237147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2255590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2255590</v>
      </c>
      <c r="O7" s="47">
        <f t="shared" si="1"/>
        <v>36.64706169068547</v>
      </c>
      <c r="P7" s="9"/>
    </row>
    <row r="8" spans="1:16" ht="15">
      <c r="A8" s="12"/>
      <c r="B8" s="25">
        <v>312.42</v>
      </c>
      <c r="C8" s="20" t="s">
        <v>152</v>
      </c>
      <c r="D8" s="46">
        <v>0</v>
      </c>
      <c r="E8" s="46">
        <v>1457750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1457750</v>
      </c>
      <c r="O8" s="47">
        <f t="shared" si="1"/>
        <v>23.68438154965962</v>
      </c>
      <c r="P8" s="9"/>
    </row>
    <row r="9" spans="1:16" ht="15">
      <c r="A9" s="12"/>
      <c r="B9" s="25">
        <v>312.51</v>
      </c>
      <c r="C9" s="20" t="s">
        <v>99</v>
      </c>
      <c r="D9" s="46">
        <v>488641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488641</v>
      </c>
      <c r="O9" s="47">
        <f t="shared" si="1"/>
        <v>7.93905668654243</v>
      </c>
      <c r="P9" s="9"/>
    </row>
    <row r="10" spans="1:16" ht="15">
      <c r="A10" s="12"/>
      <c r="B10" s="25">
        <v>312.52</v>
      </c>
      <c r="C10" s="20" t="s">
        <v>131</v>
      </c>
      <c r="D10" s="46">
        <v>636601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636601</v>
      </c>
      <c r="O10" s="47">
        <f t="shared" si="1"/>
        <v>10.342995012104177</v>
      </c>
      <c r="P10" s="9"/>
    </row>
    <row r="11" spans="1:16" ht="15">
      <c r="A11" s="12"/>
      <c r="B11" s="25">
        <v>312.6</v>
      </c>
      <c r="C11" s="20" t="s">
        <v>166</v>
      </c>
      <c r="D11" s="46">
        <v>0</v>
      </c>
      <c r="E11" s="46">
        <v>8131160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8131160</v>
      </c>
      <c r="O11" s="47">
        <f t="shared" si="1"/>
        <v>132.10872638060732</v>
      </c>
      <c r="P11" s="9"/>
    </row>
    <row r="12" spans="1:16" ht="15">
      <c r="A12" s="12"/>
      <c r="B12" s="25">
        <v>314.1</v>
      </c>
      <c r="C12" s="20" t="s">
        <v>14</v>
      </c>
      <c r="D12" s="46">
        <v>10148667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10148667</v>
      </c>
      <c r="O12" s="47">
        <f t="shared" si="1"/>
        <v>164.8876017482006</v>
      </c>
      <c r="P12" s="9"/>
    </row>
    <row r="13" spans="1:16" ht="15">
      <c r="A13" s="12"/>
      <c r="B13" s="25">
        <v>314.8</v>
      </c>
      <c r="C13" s="20" t="s">
        <v>153</v>
      </c>
      <c r="D13" s="46">
        <v>224425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224425</v>
      </c>
      <c r="O13" s="47">
        <f t="shared" si="1"/>
        <v>3.646281824237599</v>
      </c>
      <c r="P13" s="9"/>
    </row>
    <row r="14" spans="1:16" ht="15">
      <c r="A14" s="12"/>
      <c r="B14" s="25">
        <v>315</v>
      </c>
      <c r="C14" s="20" t="s">
        <v>132</v>
      </c>
      <c r="D14" s="46">
        <v>2557723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2557723</v>
      </c>
      <c r="O14" s="47">
        <f t="shared" si="1"/>
        <v>41.555882305155244</v>
      </c>
      <c r="P14" s="9"/>
    </row>
    <row r="15" spans="1:16" ht="15">
      <c r="A15" s="12"/>
      <c r="B15" s="25">
        <v>316</v>
      </c>
      <c r="C15" s="20" t="s">
        <v>133</v>
      </c>
      <c r="D15" s="46">
        <v>399566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399566</v>
      </c>
      <c r="O15" s="47">
        <f t="shared" si="1"/>
        <v>6.491835773123853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SUM(D17:D23)</f>
        <v>3254884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1289352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1">SUM(D16:M16)</f>
        <v>4544236</v>
      </c>
      <c r="O16" s="45">
        <f t="shared" si="1"/>
        <v>73.8311914084713</v>
      </c>
      <c r="P16" s="10"/>
    </row>
    <row r="17" spans="1:16" ht="15">
      <c r="A17" s="12"/>
      <c r="B17" s="25">
        <v>322</v>
      </c>
      <c r="C17" s="20" t="s">
        <v>0</v>
      </c>
      <c r="D17" s="46">
        <v>1866209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1866209</v>
      </c>
      <c r="O17" s="47">
        <f t="shared" si="1"/>
        <v>30.320703829469203</v>
      </c>
      <c r="P17" s="9"/>
    </row>
    <row r="18" spans="1:16" ht="15">
      <c r="A18" s="12"/>
      <c r="B18" s="25">
        <v>323.1</v>
      </c>
      <c r="C18" s="20" t="s">
        <v>18</v>
      </c>
      <c r="D18" s="46">
        <v>569950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569950</v>
      </c>
      <c r="O18" s="47">
        <f t="shared" si="1"/>
        <v>9.260101707582576</v>
      </c>
      <c r="P18" s="9"/>
    </row>
    <row r="19" spans="1:16" ht="15">
      <c r="A19" s="12"/>
      <c r="B19" s="25">
        <v>323.4</v>
      </c>
      <c r="C19" s="20" t="s">
        <v>19</v>
      </c>
      <c r="D19" s="46">
        <v>461660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461660</v>
      </c>
      <c r="O19" s="47">
        <f t="shared" si="1"/>
        <v>7.500690506750719</v>
      </c>
      <c r="P19" s="9"/>
    </row>
    <row r="20" spans="1:16" ht="15">
      <c r="A20" s="12"/>
      <c r="B20" s="25">
        <v>324.11</v>
      </c>
      <c r="C20" s="20" t="s">
        <v>20</v>
      </c>
      <c r="D20" s="46">
        <v>78872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78872</v>
      </c>
      <c r="O20" s="47">
        <f t="shared" si="1"/>
        <v>1.2814505515930397</v>
      </c>
      <c r="P20" s="9"/>
    </row>
    <row r="21" spans="1:16" ht="15">
      <c r="A21" s="12"/>
      <c r="B21" s="25">
        <v>324.12</v>
      </c>
      <c r="C21" s="20" t="s">
        <v>21</v>
      </c>
      <c r="D21" s="46">
        <v>188412</v>
      </c>
      <c r="E21" s="46">
        <v>0</v>
      </c>
      <c r="F21" s="46">
        <v>0</v>
      </c>
      <c r="G21" s="46">
        <v>0</v>
      </c>
      <c r="H21" s="46">
        <v>0</v>
      </c>
      <c r="I21" s="46">
        <v>47278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235690</v>
      </c>
      <c r="O21" s="47">
        <f t="shared" si="1"/>
        <v>3.829306731222278</v>
      </c>
      <c r="P21" s="9"/>
    </row>
    <row r="22" spans="1:16" ht="15">
      <c r="A22" s="12"/>
      <c r="B22" s="25">
        <v>324.71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1240314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1240314</v>
      </c>
      <c r="O22" s="47">
        <f t="shared" si="1"/>
        <v>20.151651529675544</v>
      </c>
      <c r="P22" s="9"/>
    </row>
    <row r="23" spans="1:16" ht="15">
      <c r="A23" s="12"/>
      <c r="B23" s="25">
        <v>329</v>
      </c>
      <c r="C23" s="20" t="s">
        <v>25</v>
      </c>
      <c r="D23" s="46">
        <v>89781</v>
      </c>
      <c r="E23" s="46">
        <v>0</v>
      </c>
      <c r="F23" s="46">
        <v>0</v>
      </c>
      <c r="G23" s="46">
        <v>0</v>
      </c>
      <c r="H23" s="46">
        <v>0</v>
      </c>
      <c r="I23" s="46">
        <v>1760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91541</v>
      </c>
      <c r="O23" s="47">
        <f t="shared" si="1"/>
        <v>1.4872865521779395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SUM(D25:D42)</f>
        <v>11524794</v>
      </c>
      <c r="E24" s="32">
        <f t="shared" si="5"/>
        <v>581097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8158021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20263912</v>
      </c>
      <c r="O24" s="45">
        <f t="shared" si="1"/>
        <v>329.2321889876359</v>
      </c>
      <c r="P24" s="10"/>
    </row>
    <row r="25" spans="1:16" ht="15">
      <c r="A25" s="12"/>
      <c r="B25" s="25">
        <v>331.2</v>
      </c>
      <c r="C25" s="20" t="s">
        <v>26</v>
      </c>
      <c r="D25" s="46">
        <v>55592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55592</v>
      </c>
      <c r="O25" s="47">
        <f t="shared" si="1"/>
        <v>0.9032153243757006</v>
      </c>
      <c r="P25" s="9"/>
    </row>
    <row r="26" spans="1:16" ht="15">
      <c r="A26" s="12"/>
      <c r="B26" s="25">
        <v>331.39</v>
      </c>
      <c r="C26" s="20" t="s">
        <v>30</v>
      </c>
      <c r="D26" s="46">
        <v>140250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140250</v>
      </c>
      <c r="O26" s="47">
        <f t="shared" si="1"/>
        <v>2.2786722773725</v>
      </c>
      <c r="P26" s="9"/>
    </row>
    <row r="27" spans="1:16" ht="15">
      <c r="A27" s="12"/>
      <c r="B27" s="25">
        <v>331.42</v>
      </c>
      <c r="C27" s="20" t="s">
        <v>32</v>
      </c>
      <c r="D27" s="46">
        <v>477284</v>
      </c>
      <c r="E27" s="46">
        <v>0</v>
      </c>
      <c r="F27" s="46">
        <v>0</v>
      </c>
      <c r="G27" s="46">
        <v>0</v>
      </c>
      <c r="H27" s="46">
        <v>0</v>
      </c>
      <c r="I27" s="46">
        <v>2005989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2483273</v>
      </c>
      <c r="O27" s="47">
        <f t="shared" si="1"/>
        <v>40.3462769500723</v>
      </c>
      <c r="P27" s="9"/>
    </row>
    <row r="28" spans="1:16" ht="15">
      <c r="A28" s="12"/>
      <c r="B28" s="25">
        <v>331.5</v>
      </c>
      <c r="C28" s="20" t="s">
        <v>28</v>
      </c>
      <c r="D28" s="46">
        <v>962580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962580</v>
      </c>
      <c r="O28" s="47">
        <f t="shared" si="1"/>
        <v>15.639246778989099</v>
      </c>
      <c r="P28" s="9"/>
    </row>
    <row r="29" spans="1:16" ht="15">
      <c r="A29" s="12"/>
      <c r="B29" s="25">
        <v>331.9</v>
      </c>
      <c r="C29" s="20" t="s">
        <v>111</v>
      </c>
      <c r="D29" s="46">
        <v>2168652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2168652</v>
      </c>
      <c r="O29" s="47">
        <f t="shared" si="1"/>
        <v>35.23456108141481</v>
      </c>
      <c r="P29" s="9"/>
    </row>
    <row r="30" spans="1:16" ht="15">
      <c r="A30" s="12"/>
      <c r="B30" s="25">
        <v>334.2</v>
      </c>
      <c r="C30" s="20" t="s">
        <v>29</v>
      </c>
      <c r="D30" s="46">
        <v>38846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38846</v>
      </c>
      <c r="O30" s="47">
        <f t="shared" si="1"/>
        <v>0.6311394173747745</v>
      </c>
      <c r="P30" s="9"/>
    </row>
    <row r="31" spans="1:16" ht="15">
      <c r="A31" s="12"/>
      <c r="B31" s="25">
        <v>334.35</v>
      </c>
      <c r="C31" s="20" t="s">
        <v>154</v>
      </c>
      <c r="D31" s="46">
        <v>775730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775730</v>
      </c>
      <c r="O31" s="47">
        <f t="shared" si="1"/>
        <v>12.603454158475362</v>
      </c>
      <c r="P31" s="9"/>
    </row>
    <row r="32" spans="1:16" ht="15">
      <c r="A32" s="12"/>
      <c r="B32" s="25">
        <v>334.42</v>
      </c>
      <c r="C32" s="20" t="s">
        <v>36</v>
      </c>
      <c r="D32" s="46">
        <v>6542</v>
      </c>
      <c r="E32" s="46">
        <v>0</v>
      </c>
      <c r="F32" s="46">
        <v>0</v>
      </c>
      <c r="G32" s="46">
        <v>0</v>
      </c>
      <c r="H32" s="46">
        <v>0</v>
      </c>
      <c r="I32" s="46">
        <v>4589312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40">SUM(D32:M32)</f>
        <v>4595854</v>
      </c>
      <c r="O32" s="47">
        <f t="shared" si="1"/>
        <v>74.66984028985037</v>
      </c>
      <c r="P32" s="9"/>
    </row>
    <row r="33" spans="1:16" ht="15">
      <c r="A33" s="12"/>
      <c r="B33" s="25">
        <v>334.7</v>
      </c>
      <c r="C33" s="20" t="s">
        <v>39</v>
      </c>
      <c r="D33" s="46">
        <v>53925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53925</v>
      </c>
      <c r="O33" s="47">
        <f t="shared" si="1"/>
        <v>0.8761312125298543</v>
      </c>
      <c r="P33" s="9"/>
    </row>
    <row r="34" spans="1:16" ht="15">
      <c r="A34" s="12"/>
      <c r="B34" s="25">
        <v>334.9</v>
      </c>
      <c r="C34" s="20" t="s">
        <v>40</v>
      </c>
      <c r="D34" s="46">
        <v>0</v>
      </c>
      <c r="E34" s="46">
        <v>581097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581097</v>
      </c>
      <c r="O34" s="47">
        <f t="shared" si="1"/>
        <v>9.441209442882906</v>
      </c>
      <c r="P34" s="9"/>
    </row>
    <row r="35" spans="1:16" ht="15">
      <c r="A35" s="12"/>
      <c r="B35" s="25">
        <v>335.12</v>
      </c>
      <c r="C35" s="20" t="s">
        <v>134</v>
      </c>
      <c r="D35" s="46">
        <v>2137362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2137362</v>
      </c>
      <c r="O35" s="47">
        <f t="shared" si="1"/>
        <v>34.726185640709026</v>
      </c>
      <c r="P35" s="9"/>
    </row>
    <row r="36" spans="1:16" ht="15">
      <c r="A36" s="12"/>
      <c r="B36" s="25">
        <v>335.14</v>
      </c>
      <c r="C36" s="20" t="s">
        <v>148</v>
      </c>
      <c r="D36" s="46">
        <v>49534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49534</v>
      </c>
      <c r="O36" s="47">
        <f t="shared" si="1"/>
        <v>0.8047896797673398</v>
      </c>
      <c r="P36" s="9"/>
    </row>
    <row r="37" spans="1:16" ht="15">
      <c r="A37" s="12"/>
      <c r="B37" s="25">
        <v>335.15</v>
      </c>
      <c r="C37" s="20" t="s">
        <v>149</v>
      </c>
      <c r="D37" s="46">
        <v>167041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167041</v>
      </c>
      <c r="O37" s="47">
        <f aca="true" t="shared" si="7" ref="O37:O68">(N37/O$78)</f>
        <v>2.7139514858080553</v>
      </c>
      <c r="P37" s="9"/>
    </row>
    <row r="38" spans="1:16" ht="15">
      <c r="A38" s="12"/>
      <c r="B38" s="25">
        <v>335.18</v>
      </c>
      <c r="C38" s="20" t="s">
        <v>135</v>
      </c>
      <c r="D38" s="46">
        <v>4377139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4377139</v>
      </c>
      <c r="O38" s="47">
        <f t="shared" si="7"/>
        <v>71.11633007847406</v>
      </c>
      <c r="P38" s="9"/>
    </row>
    <row r="39" spans="1:16" ht="15">
      <c r="A39" s="12"/>
      <c r="B39" s="25">
        <v>335.49</v>
      </c>
      <c r="C39" s="20" t="s">
        <v>155</v>
      </c>
      <c r="D39" s="46">
        <v>1516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1516</v>
      </c>
      <c r="O39" s="47">
        <f t="shared" si="7"/>
        <v>0.024630781978586168</v>
      </c>
      <c r="P39" s="9"/>
    </row>
    <row r="40" spans="1:16" ht="15">
      <c r="A40" s="12"/>
      <c r="B40" s="25">
        <v>335.9</v>
      </c>
      <c r="C40" s="20" t="s">
        <v>156</v>
      </c>
      <c r="D40" s="46">
        <v>28559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28559</v>
      </c>
      <c r="O40" s="47">
        <f t="shared" si="7"/>
        <v>0.4640042892654633</v>
      </c>
      <c r="P40" s="9"/>
    </row>
    <row r="41" spans="1:16" ht="15">
      <c r="A41" s="12"/>
      <c r="B41" s="25">
        <v>337.4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1562720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1562720</v>
      </c>
      <c r="O41" s="47">
        <f t="shared" si="7"/>
        <v>25.38985198784708</v>
      </c>
      <c r="P41" s="9"/>
    </row>
    <row r="42" spans="1:16" ht="15">
      <c r="A42" s="12"/>
      <c r="B42" s="25">
        <v>337.9</v>
      </c>
      <c r="C42" s="20" t="s">
        <v>51</v>
      </c>
      <c r="D42" s="46">
        <v>84242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84242</v>
      </c>
      <c r="O42" s="47">
        <f t="shared" si="7"/>
        <v>1.3686981104485856</v>
      </c>
      <c r="P42" s="9"/>
    </row>
    <row r="43" spans="1:16" ht="15.75">
      <c r="A43" s="29" t="s">
        <v>56</v>
      </c>
      <c r="B43" s="30"/>
      <c r="C43" s="31"/>
      <c r="D43" s="32">
        <f aca="true" t="shared" si="8" ref="D43:M43">SUM(D44:D60)</f>
        <v>16239776</v>
      </c>
      <c r="E43" s="32">
        <f t="shared" si="8"/>
        <v>6657366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202663341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225560483</v>
      </c>
      <c r="O43" s="45">
        <f t="shared" si="7"/>
        <v>3664.7302636923428</v>
      </c>
      <c r="P43" s="10"/>
    </row>
    <row r="44" spans="1:16" ht="15">
      <c r="A44" s="12"/>
      <c r="B44" s="25">
        <v>341.2</v>
      </c>
      <c r="C44" s="20" t="s">
        <v>136</v>
      </c>
      <c r="D44" s="46">
        <v>122490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60">SUM(D44:M44)</f>
        <v>122490</v>
      </c>
      <c r="O44" s="47">
        <f t="shared" si="7"/>
        <v>1.9901216916603033</v>
      </c>
      <c r="P44" s="9"/>
    </row>
    <row r="45" spans="1:16" ht="15">
      <c r="A45" s="12"/>
      <c r="B45" s="25">
        <v>341.9</v>
      </c>
      <c r="C45" s="20" t="s">
        <v>137</v>
      </c>
      <c r="D45" s="46">
        <v>746514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746514</v>
      </c>
      <c r="O45" s="47">
        <f t="shared" si="7"/>
        <v>12.128775447204665</v>
      </c>
      <c r="P45" s="9"/>
    </row>
    <row r="46" spans="1:16" ht="15">
      <c r="A46" s="12"/>
      <c r="B46" s="25">
        <v>342.1</v>
      </c>
      <c r="C46" s="20" t="s">
        <v>61</v>
      </c>
      <c r="D46" s="46">
        <v>2253291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2253291</v>
      </c>
      <c r="O46" s="47">
        <f t="shared" si="7"/>
        <v>36.609709337275994</v>
      </c>
      <c r="P46" s="9"/>
    </row>
    <row r="47" spans="1:16" ht="15">
      <c r="A47" s="12"/>
      <c r="B47" s="25">
        <v>342.2</v>
      </c>
      <c r="C47" s="20" t="s">
        <v>62</v>
      </c>
      <c r="D47" s="46">
        <v>8343044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8343044</v>
      </c>
      <c r="O47" s="47">
        <f t="shared" si="7"/>
        <v>135.551251848121</v>
      </c>
      <c r="P47" s="9"/>
    </row>
    <row r="48" spans="1:16" ht="15">
      <c r="A48" s="12"/>
      <c r="B48" s="25">
        <v>343.1</v>
      </c>
      <c r="C48" s="20" t="s">
        <v>63</v>
      </c>
      <c r="D48" s="46">
        <v>3670972</v>
      </c>
      <c r="E48" s="46">
        <v>0</v>
      </c>
      <c r="F48" s="46">
        <v>0</v>
      </c>
      <c r="G48" s="46">
        <v>0</v>
      </c>
      <c r="H48" s="46">
        <v>0</v>
      </c>
      <c r="I48" s="46">
        <v>149572716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153243688</v>
      </c>
      <c r="O48" s="47">
        <f t="shared" si="7"/>
        <v>2489.7835545662806</v>
      </c>
      <c r="P48" s="9"/>
    </row>
    <row r="49" spans="1:16" ht="15">
      <c r="A49" s="12"/>
      <c r="B49" s="25">
        <v>343.4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13296665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13296665</v>
      </c>
      <c r="O49" s="47">
        <f t="shared" si="7"/>
        <v>216.03381045995874</v>
      </c>
      <c r="P49" s="9"/>
    </row>
    <row r="50" spans="1:16" ht="15">
      <c r="A50" s="12"/>
      <c r="B50" s="25">
        <v>343.6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30733189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30733189</v>
      </c>
      <c r="O50" s="47">
        <f t="shared" si="7"/>
        <v>499.3288111910835</v>
      </c>
      <c r="P50" s="9"/>
    </row>
    <row r="51" spans="1:16" ht="15">
      <c r="A51" s="12"/>
      <c r="B51" s="25">
        <v>343.9</v>
      </c>
      <c r="C51" s="20" t="s">
        <v>66</v>
      </c>
      <c r="D51" s="46">
        <v>0</v>
      </c>
      <c r="E51" s="46">
        <v>6657366</v>
      </c>
      <c r="F51" s="46">
        <v>0</v>
      </c>
      <c r="G51" s="46">
        <v>0</v>
      </c>
      <c r="H51" s="46">
        <v>0</v>
      </c>
      <c r="I51" s="46">
        <v>6769174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13426540</v>
      </c>
      <c r="O51" s="47">
        <f t="shared" si="7"/>
        <v>218.1439178540675</v>
      </c>
      <c r="P51" s="9"/>
    </row>
    <row r="52" spans="1:16" ht="15">
      <c r="A52" s="12"/>
      <c r="B52" s="25">
        <v>344.1</v>
      </c>
      <c r="C52" s="20" t="s">
        <v>138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226197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226197</v>
      </c>
      <c r="O52" s="47">
        <f t="shared" si="7"/>
        <v>3.675071893938163</v>
      </c>
      <c r="P52" s="9"/>
    </row>
    <row r="53" spans="1:16" ht="15">
      <c r="A53" s="12"/>
      <c r="B53" s="25">
        <v>344.3</v>
      </c>
      <c r="C53" s="20" t="s">
        <v>139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314765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314765</v>
      </c>
      <c r="O53" s="47">
        <f t="shared" si="7"/>
        <v>5.114055468001105</v>
      </c>
      <c r="P53" s="9"/>
    </row>
    <row r="54" spans="1:16" ht="15">
      <c r="A54" s="12"/>
      <c r="B54" s="25">
        <v>344.5</v>
      </c>
      <c r="C54" s="20" t="s">
        <v>140</v>
      </c>
      <c r="D54" s="46">
        <v>126190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126190</v>
      </c>
      <c r="O54" s="47">
        <f t="shared" si="7"/>
        <v>2.0502363970170108</v>
      </c>
      <c r="P54" s="9"/>
    </row>
    <row r="55" spans="1:16" ht="15">
      <c r="A55" s="12"/>
      <c r="B55" s="25">
        <v>345.1</v>
      </c>
      <c r="C55" s="20" t="s">
        <v>70</v>
      </c>
      <c r="D55" s="46">
        <v>103704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103704</v>
      </c>
      <c r="O55" s="47">
        <f t="shared" si="7"/>
        <v>1.684901460624868</v>
      </c>
      <c r="P55" s="9"/>
    </row>
    <row r="56" spans="1:16" ht="15">
      <c r="A56" s="12"/>
      <c r="B56" s="25">
        <v>347.2</v>
      </c>
      <c r="C56" s="20" t="s">
        <v>71</v>
      </c>
      <c r="D56" s="46">
        <v>198057</v>
      </c>
      <c r="E56" s="46">
        <v>0</v>
      </c>
      <c r="F56" s="46">
        <v>0</v>
      </c>
      <c r="G56" s="46">
        <v>0</v>
      </c>
      <c r="H56" s="46">
        <v>0</v>
      </c>
      <c r="I56" s="46">
        <v>1449408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1647465</v>
      </c>
      <c r="O56" s="47">
        <f t="shared" si="7"/>
        <v>26.766722448780648</v>
      </c>
      <c r="P56" s="9"/>
    </row>
    <row r="57" spans="1:16" ht="15">
      <c r="A57" s="12"/>
      <c r="B57" s="25">
        <v>347.4</v>
      </c>
      <c r="C57" s="20" t="s">
        <v>158</v>
      </c>
      <c r="D57" s="46">
        <v>116737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116737</v>
      </c>
      <c r="O57" s="47">
        <f t="shared" si="7"/>
        <v>1.8966514484394548</v>
      </c>
      <c r="P57" s="9"/>
    </row>
    <row r="58" spans="1:16" ht="15">
      <c r="A58" s="12"/>
      <c r="B58" s="25">
        <v>347.5</v>
      </c>
      <c r="C58" s="20" t="s">
        <v>72</v>
      </c>
      <c r="D58" s="46">
        <v>771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771</v>
      </c>
      <c r="O58" s="47">
        <f t="shared" si="7"/>
        <v>0.01252660481892476</v>
      </c>
      <c r="P58" s="9"/>
    </row>
    <row r="59" spans="1:16" ht="15">
      <c r="A59" s="12"/>
      <c r="B59" s="25">
        <v>347.9</v>
      </c>
      <c r="C59" s="20" t="s">
        <v>73</v>
      </c>
      <c r="D59" s="46">
        <v>365268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365268</v>
      </c>
      <c r="O59" s="47">
        <f t="shared" si="7"/>
        <v>5.934588701684836</v>
      </c>
      <c r="P59" s="9"/>
    </row>
    <row r="60" spans="1:16" ht="15">
      <c r="A60" s="12"/>
      <c r="B60" s="25">
        <v>349</v>
      </c>
      <c r="C60" s="20" t="s">
        <v>1</v>
      </c>
      <c r="D60" s="46">
        <v>192738</v>
      </c>
      <c r="E60" s="46">
        <v>0</v>
      </c>
      <c r="F60" s="46">
        <v>0</v>
      </c>
      <c r="G60" s="46">
        <v>0</v>
      </c>
      <c r="H60" s="46">
        <v>0</v>
      </c>
      <c r="I60" s="46">
        <v>301227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493965</v>
      </c>
      <c r="O60" s="47">
        <f t="shared" si="7"/>
        <v>8.025556873385433</v>
      </c>
      <c r="P60" s="9"/>
    </row>
    <row r="61" spans="1:16" ht="15.75">
      <c r="A61" s="29" t="s">
        <v>57</v>
      </c>
      <c r="B61" s="30"/>
      <c r="C61" s="31"/>
      <c r="D61" s="32">
        <f aca="true" t="shared" si="10" ref="D61:M61">SUM(D62:D63)</f>
        <v>488024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135766</v>
      </c>
      <c r="J61" s="32">
        <f t="shared" si="10"/>
        <v>927149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>SUM(D61:M61)</f>
        <v>1550939</v>
      </c>
      <c r="O61" s="45">
        <f t="shared" si="7"/>
        <v>25.19844351654779</v>
      </c>
      <c r="P61" s="10"/>
    </row>
    <row r="62" spans="1:16" ht="15">
      <c r="A62" s="13"/>
      <c r="B62" s="39">
        <v>351.4</v>
      </c>
      <c r="C62" s="21" t="s">
        <v>159</v>
      </c>
      <c r="D62" s="46">
        <v>184861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184861</v>
      </c>
      <c r="O62" s="47">
        <f t="shared" si="7"/>
        <v>3.003476904580091</v>
      </c>
      <c r="P62" s="9"/>
    </row>
    <row r="63" spans="1:16" ht="15">
      <c r="A63" s="13"/>
      <c r="B63" s="39">
        <v>359</v>
      </c>
      <c r="C63" s="21" t="s">
        <v>77</v>
      </c>
      <c r="D63" s="46">
        <v>303163</v>
      </c>
      <c r="E63" s="46">
        <v>0</v>
      </c>
      <c r="F63" s="46">
        <v>0</v>
      </c>
      <c r="G63" s="46">
        <v>0</v>
      </c>
      <c r="H63" s="46">
        <v>0</v>
      </c>
      <c r="I63" s="46">
        <v>135766</v>
      </c>
      <c r="J63" s="46">
        <v>927149</v>
      </c>
      <c r="K63" s="46">
        <v>0</v>
      </c>
      <c r="L63" s="46">
        <v>0</v>
      </c>
      <c r="M63" s="46">
        <v>0</v>
      </c>
      <c r="N63" s="46">
        <f>SUM(D63:M63)</f>
        <v>1366078</v>
      </c>
      <c r="O63" s="47">
        <f t="shared" si="7"/>
        <v>22.1949666119677</v>
      </c>
      <c r="P63" s="9"/>
    </row>
    <row r="64" spans="1:16" ht="15.75">
      <c r="A64" s="29" t="s">
        <v>4</v>
      </c>
      <c r="B64" s="30"/>
      <c r="C64" s="31"/>
      <c r="D64" s="32">
        <f aca="true" t="shared" si="11" ref="D64:M64">SUM(D65:D73)</f>
        <v>3410852</v>
      </c>
      <c r="E64" s="32">
        <f t="shared" si="11"/>
        <v>773154</v>
      </c>
      <c r="F64" s="32">
        <f t="shared" si="11"/>
        <v>50233</v>
      </c>
      <c r="G64" s="32">
        <f t="shared" si="11"/>
        <v>0</v>
      </c>
      <c r="H64" s="32">
        <f t="shared" si="11"/>
        <v>0</v>
      </c>
      <c r="I64" s="32">
        <f t="shared" si="11"/>
        <v>7684488</v>
      </c>
      <c r="J64" s="32">
        <f t="shared" si="11"/>
        <v>15181352</v>
      </c>
      <c r="K64" s="32">
        <f t="shared" si="11"/>
        <v>33163267</v>
      </c>
      <c r="L64" s="32">
        <f t="shared" si="11"/>
        <v>0</v>
      </c>
      <c r="M64" s="32">
        <f t="shared" si="11"/>
        <v>147075</v>
      </c>
      <c r="N64" s="32">
        <f>SUM(D64:M64)</f>
        <v>60410421</v>
      </c>
      <c r="O64" s="45">
        <f t="shared" si="7"/>
        <v>981.5012591593689</v>
      </c>
      <c r="P64" s="10"/>
    </row>
    <row r="65" spans="1:16" ht="15">
      <c r="A65" s="12"/>
      <c r="B65" s="25">
        <v>361.1</v>
      </c>
      <c r="C65" s="20" t="s">
        <v>79</v>
      </c>
      <c r="D65" s="46">
        <v>712347</v>
      </c>
      <c r="E65" s="46">
        <v>301641</v>
      </c>
      <c r="F65" s="46">
        <v>27071</v>
      </c>
      <c r="G65" s="46">
        <v>0</v>
      </c>
      <c r="H65" s="46">
        <v>0</v>
      </c>
      <c r="I65" s="46">
        <v>2661695</v>
      </c>
      <c r="J65" s="46">
        <v>767415</v>
      </c>
      <c r="K65" s="46">
        <v>1169274</v>
      </c>
      <c r="L65" s="46">
        <v>0</v>
      </c>
      <c r="M65" s="46">
        <v>74169</v>
      </c>
      <c r="N65" s="46">
        <f>SUM(D65:M65)</f>
        <v>5713612</v>
      </c>
      <c r="O65" s="47">
        <f t="shared" si="7"/>
        <v>92.83029781149978</v>
      </c>
      <c r="P65" s="9"/>
    </row>
    <row r="66" spans="1:16" ht="15">
      <c r="A66" s="12"/>
      <c r="B66" s="25">
        <v>361.2</v>
      </c>
      <c r="C66" s="20" t="s">
        <v>80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4760432</v>
      </c>
      <c r="L66" s="46">
        <v>0</v>
      </c>
      <c r="M66" s="46">
        <v>0</v>
      </c>
      <c r="N66" s="46">
        <f aca="true" t="shared" si="12" ref="N66:N73">SUM(D66:M66)</f>
        <v>4760432</v>
      </c>
      <c r="O66" s="47">
        <f t="shared" si="7"/>
        <v>77.34377487855205</v>
      </c>
      <c r="P66" s="9"/>
    </row>
    <row r="67" spans="1:16" ht="15">
      <c r="A67" s="12"/>
      <c r="B67" s="25">
        <v>361.4</v>
      </c>
      <c r="C67" s="20" t="s">
        <v>142</v>
      </c>
      <c r="D67" s="46">
        <v>1728618</v>
      </c>
      <c r="E67" s="46">
        <v>379441</v>
      </c>
      <c r="F67" s="46">
        <v>23162</v>
      </c>
      <c r="G67" s="46">
        <v>0</v>
      </c>
      <c r="H67" s="46">
        <v>0</v>
      </c>
      <c r="I67" s="46">
        <v>2667412</v>
      </c>
      <c r="J67" s="46">
        <v>751325</v>
      </c>
      <c r="K67" s="46">
        <v>3912107</v>
      </c>
      <c r="L67" s="46">
        <v>0</v>
      </c>
      <c r="M67" s="46">
        <v>72906</v>
      </c>
      <c r="N67" s="46">
        <f t="shared" si="12"/>
        <v>9534971</v>
      </c>
      <c r="O67" s="47">
        <f t="shared" si="7"/>
        <v>154.9167492566898</v>
      </c>
      <c r="P67" s="9"/>
    </row>
    <row r="68" spans="1:16" ht="15">
      <c r="A68" s="12"/>
      <c r="B68" s="25">
        <v>362</v>
      </c>
      <c r="C68" s="20" t="s">
        <v>82</v>
      </c>
      <c r="D68" s="46">
        <v>137681</v>
      </c>
      <c r="E68" s="46">
        <v>0</v>
      </c>
      <c r="F68" s="46">
        <v>0</v>
      </c>
      <c r="G68" s="46">
        <v>0</v>
      </c>
      <c r="H68" s="46">
        <v>0</v>
      </c>
      <c r="I68" s="46">
        <v>920014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1057695</v>
      </c>
      <c r="O68" s="47">
        <f t="shared" si="7"/>
        <v>17.184600887098085</v>
      </c>
      <c r="P68" s="9"/>
    </row>
    <row r="69" spans="1:16" ht="15">
      <c r="A69" s="12"/>
      <c r="B69" s="25">
        <v>364</v>
      </c>
      <c r="C69" s="20" t="s">
        <v>143</v>
      </c>
      <c r="D69" s="46">
        <v>5048</v>
      </c>
      <c r="E69" s="46">
        <v>0</v>
      </c>
      <c r="F69" s="46">
        <v>0</v>
      </c>
      <c r="G69" s="46">
        <v>0</v>
      </c>
      <c r="H69" s="46">
        <v>0</v>
      </c>
      <c r="I69" s="46">
        <v>242302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247350</v>
      </c>
      <c r="O69" s="47">
        <f aca="true" t="shared" si="13" ref="O69:O76">(N69/O$78)</f>
        <v>4.018749289184227</v>
      </c>
      <c r="P69" s="9"/>
    </row>
    <row r="70" spans="1:16" ht="15">
      <c r="A70" s="12"/>
      <c r="B70" s="25">
        <v>365</v>
      </c>
      <c r="C70" s="20" t="s">
        <v>144</v>
      </c>
      <c r="D70" s="46">
        <v>308775</v>
      </c>
      <c r="E70" s="46">
        <v>0</v>
      </c>
      <c r="F70" s="46">
        <v>0</v>
      </c>
      <c r="G70" s="46">
        <v>0</v>
      </c>
      <c r="H70" s="46">
        <v>0</v>
      </c>
      <c r="I70" s="46">
        <v>-134650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174125</v>
      </c>
      <c r="O70" s="47">
        <f t="shared" si="13"/>
        <v>2.8290467757396547</v>
      </c>
      <c r="P70" s="9"/>
    </row>
    <row r="71" spans="1:16" ht="15">
      <c r="A71" s="12"/>
      <c r="B71" s="25">
        <v>366</v>
      </c>
      <c r="C71" s="20" t="s">
        <v>85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3702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3702</v>
      </c>
      <c r="O71" s="47">
        <f t="shared" si="13"/>
        <v>0.060147199792035616</v>
      </c>
      <c r="P71" s="9"/>
    </row>
    <row r="72" spans="1:16" ht="15">
      <c r="A72" s="12"/>
      <c r="B72" s="25">
        <v>368</v>
      </c>
      <c r="C72" s="20" t="s">
        <v>87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23277912</v>
      </c>
      <c r="L72" s="46">
        <v>0</v>
      </c>
      <c r="M72" s="46">
        <v>0</v>
      </c>
      <c r="N72" s="46">
        <f t="shared" si="12"/>
        <v>23277912</v>
      </c>
      <c r="O72" s="47">
        <f t="shared" si="13"/>
        <v>378.20130302685664</v>
      </c>
      <c r="P72" s="9"/>
    </row>
    <row r="73" spans="1:16" ht="15">
      <c r="A73" s="12"/>
      <c r="B73" s="25">
        <v>369.9</v>
      </c>
      <c r="C73" s="20" t="s">
        <v>89</v>
      </c>
      <c r="D73" s="46">
        <v>518383</v>
      </c>
      <c r="E73" s="46">
        <v>92072</v>
      </c>
      <c r="F73" s="46">
        <v>0</v>
      </c>
      <c r="G73" s="46">
        <v>0</v>
      </c>
      <c r="H73" s="46">
        <v>0</v>
      </c>
      <c r="I73" s="46">
        <v>1324013</v>
      </c>
      <c r="J73" s="46">
        <v>13662612</v>
      </c>
      <c r="K73" s="46">
        <v>43542</v>
      </c>
      <c r="L73" s="46">
        <v>0</v>
      </c>
      <c r="M73" s="46">
        <v>0</v>
      </c>
      <c r="N73" s="46">
        <f t="shared" si="12"/>
        <v>15640622</v>
      </c>
      <c r="O73" s="47">
        <f t="shared" si="13"/>
        <v>254.1165900339567</v>
      </c>
      <c r="P73" s="9"/>
    </row>
    <row r="74" spans="1:16" ht="15.75">
      <c r="A74" s="29" t="s">
        <v>58</v>
      </c>
      <c r="B74" s="30"/>
      <c r="C74" s="31"/>
      <c r="D74" s="32">
        <f aca="true" t="shared" si="14" ref="D74:M74">SUM(D75:D75)</f>
        <v>23846422</v>
      </c>
      <c r="E74" s="32">
        <f t="shared" si="14"/>
        <v>0</v>
      </c>
      <c r="F74" s="32">
        <f t="shared" si="14"/>
        <v>2629571</v>
      </c>
      <c r="G74" s="32">
        <f t="shared" si="14"/>
        <v>0</v>
      </c>
      <c r="H74" s="32">
        <f t="shared" si="14"/>
        <v>0</v>
      </c>
      <c r="I74" s="32">
        <f t="shared" si="14"/>
        <v>1213605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885349</v>
      </c>
      <c r="N74" s="32">
        <f>SUM(D74:M74)</f>
        <v>28574947</v>
      </c>
      <c r="O74" s="45">
        <f t="shared" si="13"/>
        <v>464.2633836455507</v>
      </c>
      <c r="P74" s="9"/>
    </row>
    <row r="75" spans="1:16" ht="15.75" thickBot="1">
      <c r="A75" s="12"/>
      <c r="B75" s="25">
        <v>381</v>
      </c>
      <c r="C75" s="20" t="s">
        <v>90</v>
      </c>
      <c r="D75" s="46">
        <v>23846422</v>
      </c>
      <c r="E75" s="46">
        <v>0</v>
      </c>
      <c r="F75" s="46">
        <v>2629571</v>
      </c>
      <c r="G75" s="46">
        <v>0</v>
      </c>
      <c r="H75" s="46">
        <v>0</v>
      </c>
      <c r="I75" s="46">
        <v>1213605</v>
      </c>
      <c r="J75" s="46">
        <v>0</v>
      </c>
      <c r="K75" s="46">
        <v>0</v>
      </c>
      <c r="L75" s="46">
        <v>0</v>
      </c>
      <c r="M75" s="46">
        <v>885349</v>
      </c>
      <c r="N75" s="46">
        <f>SUM(D75:M75)</f>
        <v>28574947</v>
      </c>
      <c r="O75" s="47">
        <f t="shared" si="13"/>
        <v>464.2633836455507</v>
      </c>
      <c r="P75" s="9"/>
    </row>
    <row r="76" spans="1:119" ht="16.5" thickBot="1">
      <c r="A76" s="14" t="s">
        <v>74</v>
      </c>
      <c r="B76" s="23"/>
      <c r="C76" s="22"/>
      <c r="D76" s="15">
        <f aca="true" t="shared" si="15" ref="D76:M76">SUM(D5,D16,D24,D43,D61,D64,D74)</f>
        <v>102998304</v>
      </c>
      <c r="E76" s="15">
        <f t="shared" si="15"/>
        <v>19936028</v>
      </c>
      <c r="F76" s="15">
        <f t="shared" si="15"/>
        <v>2679804</v>
      </c>
      <c r="G76" s="15">
        <f t="shared" si="15"/>
        <v>0</v>
      </c>
      <c r="H76" s="15">
        <f t="shared" si="15"/>
        <v>0</v>
      </c>
      <c r="I76" s="15">
        <f t="shared" si="15"/>
        <v>221144573</v>
      </c>
      <c r="J76" s="15">
        <f t="shared" si="15"/>
        <v>16108501</v>
      </c>
      <c r="K76" s="15">
        <f t="shared" si="15"/>
        <v>33163267</v>
      </c>
      <c r="L76" s="15">
        <f t="shared" si="15"/>
        <v>0</v>
      </c>
      <c r="M76" s="15">
        <f t="shared" si="15"/>
        <v>1564888</v>
      </c>
      <c r="N76" s="15">
        <f>SUM(D76:M76)</f>
        <v>397595365</v>
      </c>
      <c r="O76" s="38">
        <f t="shared" si="13"/>
        <v>6459.818437342605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169</v>
      </c>
      <c r="M78" s="48"/>
      <c r="N78" s="48"/>
      <c r="O78" s="43">
        <v>61549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107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41420299</v>
      </c>
      <c r="E5" s="27">
        <f t="shared" si="0"/>
        <v>11011102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418603</v>
      </c>
      <c r="N5" s="28">
        <f>SUM(D5:M5)</f>
        <v>52850004</v>
      </c>
      <c r="O5" s="33">
        <f aca="true" t="shared" si="1" ref="O5:O36">(N5/O$82)</f>
        <v>880.2172479264515</v>
      </c>
      <c r="P5" s="6"/>
    </row>
    <row r="6" spans="1:16" ht="15">
      <c r="A6" s="12"/>
      <c r="B6" s="25">
        <v>311</v>
      </c>
      <c r="C6" s="20" t="s">
        <v>3</v>
      </c>
      <c r="D6" s="46">
        <v>27589980</v>
      </c>
      <c r="E6" s="46">
        <v>77669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418603</v>
      </c>
      <c r="N6" s="46">
        <f>SUM(D6:M6)</f>
        <v>28086252</v>
      </c>
      <c r="O6" s="47">
        <f t="shared" si="1"/>
        <v>467.7767562706106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2283073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2283073</v>
      </c>
      <c r="O7" s="47">
        <f t="shared" si="1"/>
        <v>38.02459944705373</v>
      </c>
      <c r="P7" s="9"/>
    </row>
    <row r="8" spans="1:16" ht="15">
      <c r="A8" s="12"/>
      <c r="B8" s="25">
        <v>312.42</v>
      </c>
      <c r="C8" s="20" t="s">
        <v>152</v>
      </c>
      <c r="D8" s="46">
        <v>0</v>
      </c>
      <c r="E8" s="46">
        <v>1274232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1274232</v>
      </c>
      <c r="O8" s="47">
        <f t="shared" si="1"/>
        <v>21.222344358948735</v>
      </c>
      <c r="P8" s="9"/>
    </row>
    <row r="9" spans="1:16" ht="15">
      <c r="A9" s="12"/>
      <c r="B9" s="25">
        <v>312.51</v>
      </c>
      <c r="C9" s="20" t="s">
        <v>99</v>
      </c>
      <c r="D9" s="46">
        <v>472989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472989</v>
      </c>
      <c r="O9" s="47">
        <f t="shared" si="1"/>
        <v>7.877635655041471</v>
      </c>
      <c r="P9" s="9"/>
    </row>
    <row r="10" spans="1:16" ht="15">
      <c r="A10" s="12"/>
      <c r="B10" s="25">
        <v>312.52</v>
      </c>
      <c r="C10" s="20" t="s">
        <v>131</v>
      </c>
      <c r="D10" s="46">
        <v>584333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584333</v>
      </c>
      <c r="O10" s="47">
        <f t="shared" si="1"/>
        <v>9.732070883714734</v>
      </c>
      <c r="P10" s="9"/>
    </row>
    <row r="11" spans="1:16" ht="15">
      <c r="A11" s="12"/>
      <c r="B11" s="25">
        <v>312.6</v>
      </c>
      <c r="C11" s="20" t="s">
        <v>166</v>
      </c>
      <c r="D11" s="46">
        <v>0</v>
      </c>
      <c r="E11" s="46">
        <v>7376128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7376128</v>
      </c>
      <c r="O11" s="47">
        <f t="shared" si="1"/>
        <v>122.8494720362413</v>
      </c>
      <c r="P11" s="9"/>
    </row>
    <row r="12" spans="1:16" ht="15">
      <c r="A12" s="12"/>
      <c r="B12" s="25">
        <v>314.1</v>
      </c>
      <c r="C12" s="20" t="s">
        <v>14</v>
      </c>
      <c r="D12" s="46">
        <v>9531115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9531115</v>
      </c>
      <c r="O12" s="47">
        <f t="shared" si="1"/>
        <v>158.74079810799108</v>
      </c>
      <c r="P12" s="9"/>
    </row>
    <row r="13" spans="1:16" ht="15">
      <c r="A13" s="12"/>
      <c r="B13" s="25">
        <v>314.8</v>
      </c>
      <c r="C13" s="20" t="s">
        <v>153</v>
      </c>
      <c r="D13" s="46">
        <v>236136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236136</v>
      </c>
      <c r="O13" s="47">
        <f t="shared" si="1"/>
        <v>3.9328470070950337</v>
      </c>
      <c r="P13" s="9"/>
    </row>
    <row r="14" spans="1:16" ht="15">
      <c r="A14" s="12"/>
      <c r="B14" s="25">
        <v>315</v>
      </c>
      <c r="C14" s="20" t="s">
        <v>132</v>
      </c>
      <c r="D14" s="46">
        <v>2543312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2543312</v>
      </c>
      <c r="O14" s="47">
        <f t="shared" si="1"/>
        <v>42.35888211585224</v>
      </c>
      <c r="P14" s="9"/>
    </row>
    <row r="15" spans="1:16" ht="15">
      <c r="A15" s="12"/>
      <c r="B15" s="25">
        <v>316</v>
      </c>
      <c r="C15" s="20" t="s">
        <v>133</v>
      </c>
      <c r="D15" s="46">
        <v>462434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462434</v>
      </c>
      <c r="O15" s="47">
        <f t="shared" si="1"/>
        <v>7.701842043902602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SUM(D17:D23)</f>
        <v>3828575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1786983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1">SUM(D16:M16)</f>
        <v>5615558</v>
      </c>
      <c r="O16" s="45">
        <f t="shared" si="1"/>
        <v>93.52716431831051</v>
      </c>
      <c r="P16" s="10"/>
    </row>
    <row r="17" spans="1:16" ht="15">
      <c r="A17" s="12"/>
      <c r="B17" s="25">
        <v>322</v>
      </c>
      <c r="C17" s="20" t="s">
        <v>0</v>
      </c>
      <c r="D17" s="46">
        <v>2485885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2485885</v>
      </c>
      <c r="O17" s="47">
        <f t="shared" si="1"/>
        <v>41.402434962193134</v>
      </c>
      <c r="P17" s="9"/>
    </row>
    <row r="18" spans="1:16" ht="15">
      <c r="A18" s="12"/>
      <c r="B18" s="25">
        <v>323.1</v>
      </c>
      <c r="C18" s="20" t="s">
        <v>18</v>
      </c>
      <c r="D18" s="46">
        <v>500619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500619</v>
      </c>
      <c r="O18" s="47">
        <f t="shared" si="1"/>
        <v>8.33781353052863</v>
      </c>
      <c r="P18" s="9"/>
    </row>
    <row r="19" spans="1:16" ht="15">
      <c r="A19" s="12"/>
      <c r="B19" s="25">
        <v>323.4</v>
      </c>
      <c r="C19" s="20" t="s">
        <v>19</v>
      </c>
      <c r="D19" s="46">
        <v>422499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422499</v>
      </c>
      <c r="O19" s="47">
        <f t="shared" si="1"/>
        <v>7.036724292994903</v>
      </c>
      <c r="P19" s="9"/>
    </row>
    <row r="20" spans="1:16" ht="15">
      <c r="A20" s="12"/>
      <c r="B20" s="25">
        <v>324.11</v>
      </c>
      <c r="C20" s="20" t="s">
        <v>20</v>
      </c>
      <c r="D20" s="46">
        <v>76428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76428</v>
      </c>
      <c r="O20" s="47">
        <f t="shared" si="1"/>
        <v>1.2729089637253923</v>
      </c>
      <c r="P20" s="9"/>
    </row>
    <row r="21" spans="1:16" ht="15">
      <c r="A21" s="12"/>
      <c r="B21" s="25">
        <v>324.12</v>
      </c>
      <c r="C21" s="20" t="s">
        <v>21</v>
      </c>
      <c r="D21" s="46">
        <v>234978</v>
      </c>
      <c r="E21" s="46">
        <v>0</v>
      </c>
      <c r="F21" s="46">
        <v>0</v>
      </c>
      <c r="G21" s="46">
        <v>0</v>
      </c>
      <c r="H21" s="46">
        <v>0</v>
      </c>
      <c r="I21" s="46">
        <v>17196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252174</v>
      </c>
      <c r="O21" s="47">
        <f t="shared" si="1"/>
        <v>4.1999600279804135</v>
      </c>
      <c r="P21" s="9"/>
    </row>
    <row r="22" spans="1:16" ht="15">
      <c r="A22" s="12"/>
      <c r="B22" s="25">
        <v>324.71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1767967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1767967</v>
      </c>
      <c r="O22" s="47">
        <f t="shared" si="1"/>
        <v>29.445504813297358</v>
      </c>
      <c r="P22" s="9"/>
    </row>
    <row r="23" spans="1:16" ht="15">
      <c r="A23" s="12"/>
      <c r="B23" s="25">
        <v>329</v>
      </c>
      <c r="C23" s="20" t="s">
        <v>25</v>
      </c>
      <c r="D23" s="46">
        <v>108166</v>
      </c>
      <c r="E23" s="46">
        <v>0</v>
      </c>
      <c r="F23" s="46">
        <v>0</v>
      </c>
      <c r="G23" s="46">
        <v>0</v>
      </c>
      <c r="H23" s="46">
        <v>0</v>
      </c>
      <c r="I23" s="46">
        <v>1820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109986</v>
      </c>
      <c r="O23" s="47">
        <f t="shared" si="1"/>
        <v>1.8318177275906866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SUM(D25:D44)</f>
        <v>8344206</v>
      </c>
      <c r="E24" s="32">
        <f t="shared" si="5"/>
        <v>2512477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5470931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16327614</v>
      </c>
      <c r="O24" s="45">
        <f t="shared" si="1"/>
        <v>271.93654441890675</v>
      </c>
      <c r="P24" s="10"/>
    </row>
    <row r="25" spans="1:16" ht="15">
      <c r="A25" s="12"/>
      <c r="B25" s="25">
        <v>331.2</v>
      </c>
      <c r="C25" s="20" t="s">
        <v>26</v>
      </c>
      <c r="D25" s="46">
        <v>28770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28770</v>
      </c>
      <c r="O25" s="47">
        <f t="shared" si="1"/>
        <v>0.47916458479064655</v>
      </c>
      <c r="P25" s="9"/>
    </row>
    <row r="26" spans="1:16" ht="15">
      <c r="A26" s="12"/>
      <c r="B26" s="25">
        <v>331.39</v>
      </c>
      <c r="C26" s="20" t="s">
        <v>30</v>
      </c>
      <c r="D26" s="46">
        <v>1556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1556</v>
      </c>
      <c r="O26" s="47">
        <f t="shared" si="1"/>
        <v>0.025915192698444424</v>
      </c>
      <c r="P26" s="9"/>
    </row>
    <row r="27" spans="1:16" ht="15">
      <c r="A27" s="12"/>
      <c r="B27" s="25">
        <v>331.42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2952369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2952369</v>
      </c>
      <c r="O27" s="47">
        <f t="shared" si="1"/>
        <v>49.1717297891476</v>
      </c>
      <c r="P27" s="9"/>
    </row>
    <row r="28" spans="1:16" ht="15">
      <c r="A28" s="12"/>
      <c r="B28" s="25">
        <v>331.49</v>
      </c>
      <c r="C28" s="20" t="s">
        <v>33</v>
      </c>
      <c r="D28" s="46">
        <v>839358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839358</v>
      </c>
      <c r="O28" s="47">
        <f t="shared" si="1"/>
        <v>13.979514339962027</v>
      </c>
      <c r="P28" s="9"/>
    </row>
    <row r="29" spans="1:16" ht="15">
      <c r="A29" s="12"/>
      <c r="B29" s="25">
        <v>331.5</v>
      </c>
      <c r="C29" s="20" t="s">
        <v>28</v>
      </c>
      <c r="D29" s="46">
        <v>577379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577379</v>
      </c>
      <c r="O29" s="47">
        <f t="shared" si="1"/>
        <v>9.61625195696346</v>
      </c>
      <c r="P29" s="9"/>
    </row>
    <row r="30" spans="1:16" ht="15">
      <c r="A30" s="12"/>
      <c r="B30" s="25">
        <v>334.2</v>
      </c>
      <c r="C30" s="20" t="s">
        <v>29</v>
      </c>
      <c r="D30" s="46">
        <v>4257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4257</v>
      </c>
      <c r="O30" s="47">
        <f t="shared" si="1"/>
        <v>0.07090036974118118</v>
      </c>
      <c r="P30" s="9"/>
    </row>
    <row r="31" spans="1:16" ht="15">
      <c r="A31" s="12"/>
      <c r="B31" s="25">
        <v>334.35</v>
      </c>
      <c r="C31" s="20" t="s">
        <v>154</v>
      </c>
      <c r="D31" s="46">
        <v>323998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323998</v>
      </c>
      <c r="O31" s="47">
        <f t="shared" si="1"/>
        <v>5.396189334132774</v>
      </c>
      <c r="P31" s="9"/>
    </row>
    <row r="32" spans="1:16" ht="15">
      <c r="A32" s="12"/>
      <c r="B32" s="25">
        <v>334.42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1820060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41">SUM(D32:M32)</f>
        <v>1820060</v>
      </c>
      <c r="O32" s="47">
        <f t="shared" si="1"/>
        <v>30.313114153425936</v>
      </c>
      <c r="P32" s="9"/>
    </row>
    <row r="33" spans="1:16" ht="15">
      <c r="A33" s="12"/>
      <c r="B33" s="25">
        <v>334.49</v>
      </c>
      <c r="C33" s="20" t="s">
        <v>37</v>
      </c>
      <c r="D33" s="46">
        <v>12484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12484</v>
      </c>
      <c r="O33" s="47">
        <f t="shared" si="1"/>
        <v>0.20792112188134973</v>
      </c>
      <c r="P33" s="9"/>
    </row>
    <row r="34" spans="1:16" ht="15">
      <c r="A34" s="12"/>
      <c r="B34" s="25">
        <v>334.7</v>
      </c>
      <c r="C34" s="20" t="s">
        <v>39</v>
      </c>
      <c r="D34" s="46">
        <v>11163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11163</v>
      </c>
      <c r="O34" s="47">
        <f t="shared" si="1"/>
        <v>0.1859198561007295</v>
      </c>
      <c r="P34" s="9"/>
    </row>
    <row r="35" spans="1:16" ht="15">
      <c r="A35" s="12"/>
      <c r="B35" s="25">
        <v>334.9</v>
      </c>
      <c r="C35" s="20" t="s">
        <v>40</v>
      </c>
      <c r="D35" s="46">
        <v>4918</v>
      </c>
      <c r="E35" s="46">
        <v>2512477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2517395</v>
      </c>
      <c r="O35" s="47">
        <f t="shared" si="1"/>
        <v>41.927234269344794</v>
      </c>
      <c r="P35" s="9"/>
    </row>
    <row r="36" spans="1:16" ht="15">
      <c r="A36" s="12"/>
      <c r="B36" s="25">
        <v>335.12</v>
      </c>
      <c r="C36" s="20" t="s">
        <v>134</v>
      </c>
      <c r="D36" s="46">
        <v>2061970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2061970</v>
      </c>
      <c r="O36" s="47">
        <f t="shared" si="1"/>
        <v>34.34212717764232</v>
      </c>
      <c r="P36" s="9"/>
    </row>
    <row r="37" spans="1:16" ht="15">
      <c r="A37" s="12"/>
      <c r="B37" s="25">
        <v>335.14</v>
      </c>
      <c r="C37" s="20" t="s">
        <v>148</v>
      </c>
      <c r="D37" s="46">
        <v>47425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47425</v>
      </c>
      <c r="O37" s="47">
        <f aca="true" t="shared" si="7" ref="O37:O68">(N37/O$82)</f>
        <v>0.7898637620332434</v>
      </c>
      <c r="P37" s="9"/>
    </row>
    <row r="38" spans="1:16" ht="15">
      <c r="A38" s="12"/>
      <c r="B38" s="25">
        <v>335.15</v>
      </c>
      <c r="C38" s="20" t="s">
        <v>149</v>
      </c>
      <c r="D38" s="46">
        <v>13619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13619</v>
      </c>
      <c r="O38" s="47">
        <f t="shared" si="7"/>
        <v>0.22682455614403252</v>
      </c>
      <c r="P38" s="9"/>
    </row>
    <row r="39" spans="1:16" ht="15">
      <c r="A39" s="12"/>
      <c r="B39" s="25">
        <v>335.18</v>
      </c>
      <c r="C39" s="20" t="s">
        <v>135</v>
      </c>
      <c r="D39" s="46">
        <v>4272370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4272370</v>
      </c>
      <c r="O39" s="47">
        <f t="shared" si="7"/>
        <v>71.15635721661504</v>
      </c>
      <c r="P39" s="9"/>
    </row>
    <row r="40" spans="1:16" ht="15">
      <c r="A40" s="12"/>
      <c r="B40" s="25">
        <v>335.49</v>
      </c>
      <c r="C40" s="20" t="s">
        <v>155</v>
      </c>
      <c r="D40" s="46">
        <v>12613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12613</v>
      </c>
      <c r="O40" s="47">
        <f t="shared" si="7"/>
        <v>0.2100696179341128</v>
      </c>
      <c r="P40" s="9"/>
    </row>
    <row r="41" spans="1:16" ht="15">
      <c r="A41" s="12"/>
      <c r="B41" s="25">
        <v>335.9</v>
      </c>
      <c r="C41" s="20" t="s">
        <v>156</v>
      </c>
      <c r="D41" s="46">
        <v>20970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20970</v>
      </c>
      <c r="O41" s="47">
        <f t="shared" si="7"/>
        <v>0.34925552113520536</v>
      </c>
      <c r="P41" s="9"/>
    </row>
    <row r="42" spans="1:16" ht="15">
      <c r="A42" s="12"/>
      <c r="B42" s="25">
        <v>337.2</v>
      </c>
      <c r="C42" s="20" t="s">
        <v>46</v>
      </c>
      <c r="D42" s="46">
        <v>1000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1000</v>
      </c>
      <c r="O42" s="47">
        <f t="shared" si="7"/>
        <v>0.016655008160954</v>
      </c>
      <c r="P42" s="9"/>
    </row>
    <row r="43" spans="1:16" ht="15">
      <c r="A43" s="12"/>
      <c r="B43" s="25">
        <v>337.4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698502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698502</v>
      </c>
      <c r="O43" s="47">
        <f t="shared" si="7"/>
        <v>11.63355651044269</v>
      </c>
      <c r="P43" s="9"/>
    </row>
    <row r="44" spans="1:16" ht="15">
      <c r="A44" s="12"/>
      <c r="B44" s="25">
        <v>337.9</v>
      </c>
      <c r="C44" s="20" t="s">
        <v>51</v>
      </c>
      <c r="D44" s="46">
        <v>110356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110356</v>
      </c>
      <c r="O44" s="47">
        <f t="shared" si="7"/>
        <v>1.8379800806102395</v>
      </c>
      <c r="P44" s="9"/>
    </row>
    <row r="45" spans="1:16" ht="15.75">
      <c r="A45" s="29" t="s">
        <v>56</v>
      </c>
      <c r="B45" s="30"/>
      <c r="C45" s="31"/>
      <c r="D45" s="32">
        <f aca="true" t="shared" si="8" ref="D45:M45">SUM(D46:D63)</f>
        <v>15362691</v>
      </c>
      <c r="E45" s="32">
        <f t="shared" si="8"/>
        <v>6054831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192098115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213515637</v>
      </c>
      <c r="O45" s="45">
        <f t="shared" si="7"/>
        <v>3556.1046767262915</v>
      </c>
      <c r="P45" s="10"/>
    </row>
    <row r="46" spans="1:16" ht="15">
      <c r="A46" s="12"/>
      <c r="B46" s="25">
        <v>341.2</v>
      </c>
      <c r="C46" s="20" t="s">
        <v>136</v>
      </c>
      <c r="D46" s="46">
        <v>82938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9" ref="N46:N63">SUM(D46:M46)</f>
        <v>82938</v>
      </c>
      <c r="O46" s="47">
        <f t="shared" si="7"/>
        <v>1.3813330668532027</v>
      </c>
      <c r="P46" s="9"/>
    </row>
    <row r="47" spans="1:16" ht="15">
      <c r="A47" s="12"/>
      <c r="B47" s="25">
        <v>341.3</v>
      </c>
      <c r="C47" s="20" t="s">
        <v>157</v>
      </c>
      <c r="D47" s="46">
        <v>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</v>
      </c>
      <c r="O47" s="47">
        <f t="shared" si="7"/>
        <v>0.000199860097931448</v>
      </c>
      <c r="P47" s="9"/>
    </row>
    <row r="48" spans="1:16" ht="15">
      <c r="A48" s="12"/>
      <c r="B48" s="25">
        <v>341.9</v>
      </c>
      <c r="C48" s="20" t="s">
        <v>137</v>
      </c>
      <c r="D48" s="46">
        <v>995435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995435</v>
      </c>
      <c r="O48" s="47">
        <f t="shared" si="7"/>
        <v>16.578978048699245</v>
      </c>
      <c r="P48" s="9"/>
    </row>
    <row r="49" spans="1:16" ht="15">
      <c r="A49" s="12"/>
      <c r="B49" s="25">
        <v>342.1</v>
      </c>
      <c r="C49" s="20" t="s">
        <v>61</v>
      </c>
      <c r="D49" s="46">
        <v>1456725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1456725</v>
      </c>
      <c r="O49" s="47">
        <f t="shared" si="7"/>
        <v>24.261766763265715</v>
      </c>
      <c r="P49" s="9"/>
    </row>
    <row r="50" spans="1:16" ht="15">
      <c r="A50" s="12"/>
      <c r="B50" s="25">
        <v>342.2</v>
      </c>
      <c r="C50" s="20" t="s">
        <v>62</v>
      </c>
      <c r="D50" s="46">
        <v>8124532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8124532</v>
      </c>
      <c r="O50" s="47">
        <f t="shared" si="7"/>
        <v>135.31414676393192</v>
      </c>
      <c r="P50" s="9"/>
    </row>
    <row r="51" spans="1:16" ht="15">
      <c r="A51" s="12"/>
      <c r="B51" s="25">
        <v>343.1</v>
      </c>
      <c r="C51" s="20" t="s">
        <v>63</v>
      </c>
      <c r="D51" s="46">
        <v>3666132</v>
      </c>
      <c r="E51" s="46">
        <v>0</v>
      </c>
      <c r="F51" s="46">
        <v>0</v>
      </c>
      <c r="G51" s="46">
        <v>0</v>
      </c>
      <c r="H51" s="46">
        <v>0</v>
      </c>
      <c r="I51" s="46">
        <v>142187150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145853282</v>
      </c>
      <c r="O51" s="47">
        <f t="shared" si="7"/>
        <v>2429.187602011925</v>
      </c>
      <c r="P51" s="9"/>
    </row>
    <row r="52" spans="1:16" ht="15">
      <c r="A52" s="12"/>
      <c r="B52" s="25">
        <v>343.4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12463210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12463210</v>
      </c>
      <c r="O52" s="47">
        <f t="shared" si="7"/>
        <v>207.5748642616835</v>
      </c>
      <c r="P52" s="9"/>
    </row>
    <row r="53" spans="1:16" ht="15">
      <c r="A53" s="12"/>
      <c r="B53" s="25">
        <v>343.6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29976415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29976415</v>
      </c>
      <c r="O53" s="47">
        <f t="shared" si="7"/>
        <v>499.25743646114387</v>
      </c>
      <c r="P53" s="9"/>
    </row>
    <row r="54" spans="1:16" ht="15">
      <c r="A54" s="12"/>
      <c r="B54" s="25">
        <v>343.9</v>
      </c>
      <c r="C54" s="20" t="s">
        <v>66</v>
      </c>
      <c r="D54" s="46">
        <v>0</v>
      </c>
      <c r="E54" s="46">
        <v>6054831</v>
      </c>
      <c r="F54" s="46">
        <v>0</v>
      </c>
      <c r="G54" s="46">
        <v>0</v>
      </c>
      <c r="H54" s="46">
        <v>0</v>
      </c>
      <c r="I54" s="46">
        <v>5187897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11242728</v>
      </c>
      <c r="O54" s="47">
        <f t="shared" si="7"/>
        <v>187.24772659138603</v>
      </c>
      <c r="P54" s="9"/>
    </row>
    <row r="55" spans="1:16" ht="15">
      <c r="A55" s="12"/>
      <c r="B55" s="25">
        <v>344.1</v>
      </c>
      <c r="C55" s="20" t="s">
        <v>138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210319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210319</v>
      </c>
      <c r="O55" s="47">
        <f t="shared" si="7"/>
        <v>3.502864661403684</v>
      </c>
      <c r="P55" s="9"/>
    </row>
    <row r="56" spans="1:16" ht="15">
      <c r="A56" s="12"/>
      <c r="B56" s="25">
        <v>344.3</v>
      </c>
      <c r="C56" s="20" t="s">
        <v>139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342775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342775</v>
      </c>
      <c r="O56" s="47">
        <f t="shared" si="7"/>
        <v>5.708920422371007</v>
      </c>
      <c r="P56" s="9"/>
    </row>
    <row r="57" spans="1:16" ht="15">
      <c r="A57" s="12"/>
      <c r="B57" s="25">
        <v>344.5</v>
      </c>
      <c r="C57" s="20" t="s">
        <v>140</v>
      </c>
      <c r="D57" s="46">
        <v>132115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132115</v>
      </c>
      <c r="O57" s="47">
        <f t="shared" si="7"/>
        <v>2.2003764031844377</v>
      </c>
      <c r="P57" s="9"/>
    </row>
    <row r="58" spans="1:16" ht="15">
      <c r="A58" s="12"/>
      <c r="B58" s="25">
        <v>345.1</v>
      </c>
      <c r="C58" s="20" t="s">
        <v>70</v>
      </c>
      <c r="D58" s="46">
        <v>135074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135074</v>
      </c>
      <c r="O58" s="47">
        <f t="shared" si="7"/>
        <v>2.2496585723327005</v>
      </c>
      <c r="P58" s="9"/>
    </row>
    <row r="59" spans="1:16" ht="15">
      <c r="A59" s="12"/>
      <c r="B59" s="25">
        <v>347.2</v>
      </c>
      <c r="C59" s="20" t="s">
        <v>71</v>
      </c>
      <c r="D59" s="46">
        <v>157001</v>
      </c>
      <c r="E59" s="46">
        <v>0</v>
      </c>
      <c r="F59" s="46">
        <v>0</v>
      </c>
      <c r="G59" s="46">
        <v>0</v>
      </c>
      <c r="H59" s="46">
        <v>0</v>
      </c>
      <c r="I59" s="46">
        <v>1440564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1597565</v>
      </c>
      <c r="O59" s="47">
        <f t="shared" si="7"/>
        <v>26.607458112654474</v>
      </c>
      <c r="P59" s="9"/>
    </row>
    <row r="60" spans="1:16" ht="15">
      <c r="A60" s="12"/>
      <c r="B60" s="25">
        <v>347.4</v>
      </c>
      <c r="C60" s="20" t="s">
        <v>158</v>
      </c>
      <c r="D60" s="46">
        <v>34290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34290</v>
      </c>
      <c r="O60" s="47">
        <f t="shared" si="7"/>
        <v>0.5711002298391126</v>
      </c>
      <c r="P60" s="9"/>
    </row>
    <row r="61" spans="1:16" ht="15">
      <c r="A61" s="12"/>
      <c r="B61" s="25">
        <v>347.5</v>
      </c>
      <c r="C61" s="20" t="s">
        <v>72</v>
      </c>
      <c r="D61" s="46">
        <v>75412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75412</v>
      </c>
      <c r="O61" s="47">
        <f t="shared" si="7"/>
        <v>1.255987475433863</v>
      </c>
      <c r="P61" s="9"/>
    </row>
    <row r="62" spans="1:16" ht="15">
      <c r="A62" s="12"/>
      <c r="B62" s="25">
        <v>347.9</v>
      </c>
      <c r="C62" s="20" t="s">
        <v>73</v>
      </c>
      <c r="D62" s="46">
        <v>285938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285938</v>
      </c>
      <c r="O62" s="47">
        <f t="shared" si="7"/>
        <v>4.762299723526865</v>
      </c>
      <c r="P62" s="9"/>
    </row>
    <row r="63" spans="1:16" ht="15">
      <c r="A63" s="12"/>
      <c r="B63" s="25">
        <v>349</v>
      </c>
      <c r="C63" s="20" t="s">
        <v>1</v>
      </c>
      <c r="D63" s="46">
        <v>217087</v>
      </c>
      <c r="E63" s="46">
        <v>0</v>
      </c>
      <c r="F63" s="46">
        <v>0</v>
      </c>
      <c r="G63" s="46">
        <v>0</v>
      </c>
      <c r="H63" s="46">
        <v>0</v>
      </c>
      <c r="I63" s="46">
        <v>289785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506872</v>
      </c>
      <c r="O63" s="47">
        <f t="shared" si="7"/>
        <v>8.441957296559075</v>
      </c>
      <c r="P63" s="9"/>
    </row>
    <row r="64" spans="1:16" ht="15.75">
      <c r="A64" s="29" t="s">
        <v>57</v>
      </c>
      <c r="B64" s="30"/>
      <c r="C64" s="31"/>
      <c r="D64" s="32">
        <f aca="true" t="shared" si="10" ref="D64:M64">SUM(D65:D66)</f>
        <v>1212005</v>
      </c>
      <c r="E64" s="32">
        <f t="shared" si="10"/>
        <v>0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62072</v>
      </c>
      <c r="J64" s="32">
        <f t="shared" si="10"/>
        <v>911386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>SUM(D64:M64)</f>
        <v>2185463</v>
      </c>
      <c r="O64" s="45">
        <f t="shared" si="7"/>
        <v>36.39890410046301</v>
      </c>
      <c r="P64" s="10"/>
    </row>
    <row r="65" spans="1:16" ht="15">
      <c r="A65" s="13"/>
      <c r="B65" s="39">
        <v>351.4</v>
      </c>
      <c r="C65" s="21" t="s">
        <v>159</v>
      </c>
      <c r="D65" s="46">
        <v>336903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336903</v>
      </c>
      <c r="O65" s="47">
        <f t="shared" si="7"/>
        <v>5.611122214449885</v>
      </c>
      <c r="P65" s="9"/>
    </row>
    <row r="66" spans="1:16" ht="15">
      <c r="A66" s="13"/>
      <c r="B66" s="39">
        <v>359</v>
      </c>
      <c r="C66" s="21" t="s">
        <v>77</v>
      </c>
      <c r="D66" s="46">
        <v>875102</v>
      </c>
      <c r="E66" s="46">
        <v>0</v>
      </c>
      <c r="F66" s="46">
        <v>0</v>
      </c>
      <c r="G66" s="46">
        <v>0</v>
      </c>
      <c r="H66" s="46">
        <v>0</v>
      </c>
      <c r="I66" s="46">
        <v>62072</v>
      </c>
      <c r="J66" s="46">
        <v>911386</v>
      </c>
      <c r="K66" s="46">
        <v>0</v>
      </c>
      <c r="L66" s="46">
        <v>0</v>
      </c>
      <c r="M66" s="46">
        <v>0</v>
      </c>
      <c r="N66" s="46">
        <f>SUM(D66:M66)</f>
        <v>1848560</v>
      </c>
      <c r="O66" s="47">
        <f t="shared" si="7"/>
        <v>30.787781886013125</v>
      </c>
      <c r="P66" s="9"/>
    </row>
    <row r="67" spans="1:16" ht="15.75">
      <c r="A67" s="29" t="s">
        <v>4</v>
      </c>
      <c r="B67" s="30"/>
      <c r="C67" s="31"/>
      <c r="D67" s="32">
        <f aca="true" t="shared" si="11" ref="D67:M67">SUM(D68:D77)</f>
        <v>1608749</v>
      </c>
      <c r="E67" s="32">
        <f t="shared" si="11"/>
        <v>52346</v>
      </c>
      <c r="F67" s="32">
        <f t="shared" si="11"/>
        <v>13088</v>
      </c>
      <c r="G67" s="32">
        <f t="shared" si="11"/>
        <v>0</v>
      </c>
      <c r="H67" s="32">
        <f t="shared" si="11"/>
        <v>0</v>
      </c>
      <c r="I67" s="32">
        <f t="shared" si="11"/>
        <v>11695460</v>
      </c>
      <c r="J67" s="32">
        <f t="shared" si="11"/>
        <v>13146933</v>
      </c>
      <c r="K67" s="32">
        <f t="shared" si="11"/>
        <v>44077509</v>
      </c>
      <c r="L67" s="32">
        <f t="shared" si="11"/>
        <v>0</v>
      </c>
      <c r="M67" s="32">
        <f t="shared" si="11"/>
        <v>252</v>
      </c>
      <c r="N67" s="32">
        <f>SUM(D67:M67)</f>
        <v>70594337</v>
      </c>
      <c r="O67" s="45">
        <f t="shared" si="7"/>
        <v>1175.7492588521368</v>
      </c>
      <c r="P67" s="10"/>
    </row>
    <row r="68" spans="1:16" ht="15">
      <c r="A68" s="12"/>
      <c r="B68" s="25">
        <v>361.1</v>
      </c>
      <c r="C68" s="20" t="s">
        <v>79</v>
      </c>
      <c r="D68" s="46">
        <v>849364</v>
      </c>
      <c r="E68" s="46">
        <v>246561</v>
      </c>
      <c r="F68" s="46">
        <v>36062</v>
      </c>
      <c r="G68" s="46">
        <v>0</v>
      </c>
      <c r="H68" s="46">
        <v>0</v>
      </c>
      <c r="I68" s="46">
        <v>2284055</v>
      </c>
      <c r="J68" s="46">
        <v>640390</v>
      </c>
      <c r="K68" s="46">
        <v>1042833</v>
      </c>
      <c r="L68" s="46">
        <v>0</v>
      </c>
      <c r="M68" s="46">
        <v>54981</v>
      </c>
      <c r="N68" s="46">
        <f>SUM(D68:M68)</f>
        <v>5154246</v>
      </c>
      <c r="O68" s="47">
        <f t="shared" si="7"/>
        <v>85.8440091935645</v>
      </c>
      <c r="P68" s="9"/>
    </row>
    <row r="69" spans="1:16" ht="15">
      <c r="A69" s="12"/>
      <c r="B69" s="25">
        <v>361.2</v>
      </c>
      <c r="C69" s="20" t="s">
        <v>80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3778610</v>
      </c>
      <c r="L69" s="46">
        <v>0</v>
      </c>
      <c r="M69" s="46">
        <v>0</v>
      </c>
      <c r="N69" s="46">
        <f aca="true" t="shared" si="12" ref="N69:N77">SUM(D69:M69)</f>
        <v>3778610</v>
      </c>
      <c r="O69" s="47">
        <f aca="true" t="shared" si="13" ref="O69:O80">(N69/O$82)</f>
        <v>62.93278038706239</v>
      </c>
      <c r="P69" s="9"/>
    </row>
    <row r="70" spans="1:16" ht="15">
      <c r="A70" s="12"/>
      <c r="B70" s="25">
        <v>361.4</v>
      </c>
      <c r="C70" s="20" t="s">
        <v>142</v>
      </c>
      <c r="D70" s="46">
        <v>-812965</v>
      </c>
      <c r="E70" s="46">
        <v>-237019</v>
      </c>
      <c r="F70" s="46">
        <v>-22974</v>
      </c>
      <c r="G70" s="46">
        <v>0</v>
      </c>
      <c r="H70" s="46">
        <v>0</v>
      </c>
      <c r="I70" s="46">
        <v>-2221925</v>
      </c>
      <c r="J70" s="46">
        <v>-613158</v>
      </c>
      <c r="K70" s="46">
        <v>14051433</v>
      </c>
      <c r="L70" s="46">
        <v>0</v>
      </c>
      <c r="M70" s="46">
        <v>-54729</v>
      </c>
      <c r="N70" s="46">
        <f t="shared" si="12"/>
        <v>10088663</v>
      </c>
      <c r="O70" s="47">
        <f t="shared" si="13"/>
        <v>168.02676459811465</v>
      </c>
      <c r="P70" s="9"/>
    </row>
    <row r="71" spans="1:16" ht="15">
      <c r="A71" s="12"/>
      <c r="B71" s="25">
        <v>362</v>
      </c>
      <c r="C71" s="20" t="s">
        <v>82</v>
      </c>
      <c r="D71" s="46">
        <v>126690</v>
      </c>
      <c r="E71" s="46">
        <v>0</v>
      </c>
      <c r="F71" s="46">
        <v>0</v>
      </c>
      <c r="G71" s="46">
        <v>0</v>
      </c>
      <c r="H71" s="46">
        <v>0</v>
      </c>
      <c r="I71" s="46">
        <v>940602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1067292</v>
      </c>
      <c r="O71" s="47">
        <f t="shared" si="13"/>
        <v>17.775756970120916</v>
      </c>
      <c r="P71" s="9"/>
    </row>
    <row r="72" spans="1:16" ht="15">
      <c r="A72" s="12"/>
      <c r="B72" s="25">
        <v>364</v>
      </c>
      <c r="C72" s="20" t="s">
        <v>143</v>
      </c>
      <c r="D72" s="46">
        <v>174538</v>
      </c>
      <c r="E72" s="46">
        <v>0</v>
      </c>
      <c r="F72" s="46">
        <v>0</v>
      </c>
      <c r="G72" s="46">
        <v>0</v>
      </c>
      <c r="H72" s="46">
        <v>0</v>
      </c>
      <c r="I72" s="46">
        <v>155174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329712</v>
      </c>
      <c r="O72" s="47">
        <f t="shared" si="13"/>
        <v>5.491356050764465</v>
      </c>
      <c r="P72" s="9"/>
    </row>
    <row r="73" spans="1:16" ht="15">
      <c r="A73" s="12"/>
      <c r="B73" s="25">
        <v>365</v>
      </c>
      <c r="C73" s="20" t="s">
        <v>144</v>
      </c>
      <c r="D73" s="46">
        <v>325014</v>
      </c>
      <c r="E73" s="46">
        <v>0</v>
      </c>
      <c r="F73" s="46">
        <v>0</v>
      </c>
      <c r="G73" s="46">
        <v>0</v>
      </c>
      <c r="H73" s="46">
        <v>0</v>
      </c>
      <c r="I73" s="46">
        <v>23162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348176</v>
      </c>
      <c r="O73" s="47">
        <f t="shared" si="13"/>
        <v>5.7988741214483195</v>
      </c>
      <c r="P73" s="9"/>
    </row>
    <row r="74" spans="1:16" ht="15">
      <c r="A74" s="12"/>
      <c r="B74" s="25">
        <v>366</v>
      </c>
      <c r="C74" s="20" t="s">
        <v>85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1844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2"/>
        <v>1844</v>
      </c>
      <c r="O74" s="47">
        <f t="shared" si="13"/>
        <v>0.030711835048799173</v>
      </c>
      <c r="P74" s="9"/>
    </row>
    <row r="75" spans="1:16" ht="15">
      <c r="A75" s="12"/>
      <c r="B75" s="25">
        <v>368</v>
      </c>
      <c r="C75" s="20" t="s">
        <v>87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25188999</v>
      </c>
      <c r="L75" s="46">
        <v>0</v>
      </c>
      <c r="M75" s="46">
        <v>0</v>
      </c>
      <c r="N75" s="46">
        <f t="shared" si="12"/>
        <v>25188999</v>
      </c>
      <c r="O75" s="47">
        <f t="shared" si="13"/>
        <v>419.52298391126214</v>
      </c>
      <c r="P75" s="9"/>
    </row>
    <row r="76" spans="1:16" ht="15">
      <c r="A76" s="12"/>
      <c r="B76" s="25">
        <v>369.3</v>
      </c>
      <c r="C76" s="20" t="s">
        <v>88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1700000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2"/>
        <v>1700000</v>
      </c>
      <c r="O76" s="47">
        <f t="shared" si="13"/>
        <v>28.313513873621798</v>
      </c>
      <c r="P76" s="9"/>
    </row>
    <row r="77" spans="1:16" ht="15">
      <c r="A77" s="12"/>
      <c r="B77" s="25">
        <v>369.9</v>
      </c>
      <c r="C77" s="20" t="s">
        <v>89</v>
      </c>
      <c r="D77" s="46">
        <v>946108</v>
      </c>
      <c r="E77" s="46">
        <v>42804</v>
      </c>
      <c r="F77" s="46">
        <v>0</v>
      </c>
      <c r="G77" s="46">
        <v>0</v>
      </c>
      <c r="H77" s="46">
        <v>0</v>
      </c>
      <c r="I77" s="46">
        <v>8812548</v>
      </c>
      <c r="J77" s="46">
        <v>13119701</v>
      </c>
      <c r="K77" s="46">
        <v>15634</v>
      </c>
      <c r="L77" s="46">
        <v>0</v>
      </c>
      <c r="M77" s="46">
        <v>0</v>
      </c>
      <c r="N77" s="46">
        <f t="shared" si="12"/>
        <v>22936795</v>
      </c>
      <c r="O77" s="47">
        <f t="shared" si="13"/>
        <v>382.01250791112886</v>
      </c>
      <c r="P77" s="9"/>
    </row>
    <row r="78" spans="1:16" ht="15.75">
      <c r="A78" s="29" t="s">
        <v>58</v>
      </c>
      <c r="B78" s="30"/>
      <c r="C78" s="31"/>
      <c r="D78" s="32">
        <f aca="true" t="shared" si="14" ref="D78:M78">SUM(D79:D79)</f>
        <v>16314844</v>
      </c>
      <c r="E78" s="32">
        <f t="shared" si="14"/>
        <v>6283</v>
      </c>
      <c r="F78" s="32">
        <f t="shared" si="14"/>
        <v>3368798</v>
      </c>
      <c r="G78" s="32">
        <f t="shared" si="14"/>
        <v>0</v>
      </c>
      <c r="H78" s="32">
        <f t="shared" si="14"/>
        <v>0</v>
      </c>
      <c r="I78" s="32">
        <f t="shared" si="14"/>
        <v>1389823</v>
      </c>
      <c r="J78" s="32">
        <f t="shared" si="14"/>
        <v>0</v>
      </c>
      <c r="K78" s="32">
        <f t="shared" si="14"/>
        <v>0</v>
      </c>
      <c r="L78" s="32">
        <f t="shared" si="14"/>
        <v>0</v>
      </c>
      <c r="M78" s="32">
        <f t="shared" si="14"/>
        <v>1315029</v>
      </c>
      <c r="N78" s="32">
        <f>SUM(D78:M78)</f>
        <v>22394777</v>
      </c>
      <c r="O78" s="45">
        <f t="shared" si="13"/>
        <v>372.98519369774493</v>
      </c>
      <c r="P78" s="9"/>
    </row>
    <row r="79" spans="1:16" ht="15.75" thickBot="1">
      <c r="A79" s="12"/>
      <c r="B79" s="25">
        <v>381</v>
      </c>
      <c r="C79" s="20" t="s">
        <v>90</v>
      </c>
      <c r="D79" s="46">
        <v>16314844</v>
      </c>
      <c r="E79" s="46">
        <v>6283</v>
      </c>
      <c r="F79" s="46">
        <v>3368798</v>
      </c>
      <c r="G79" s="46">
        <v>0</v>
      </c>
      <c r="H79" s="46">
        <v>0</v>
      </c>
      <c r="I79" s="46">
        <v>1389823</v>
      </c>
      <c r="J79" s="46">
        <v>0</v>
      </c>
      <c r="K79" s="46">
        <v>0</v>
      </c>
      <c r="L79" s="46">
        <v>0</v>
      </c>
      <c r="M79" s="46">
        <v>1315029</v>
      </c>
      <c r="N79" s="46">
        <f>SUM(D79:M79)</f>
        <v>22394777</v>
      </c>
      <c r="O79" s="47">
        <f t="shared" si="13"/>
        <v>372.98519369774493</v>
      </c>
      <c r="P79" s="9"/>
    </row>
    <row r="80" spans="1:119" ht="16.5" thickBot="1">
      <c r="A80" s="14" t="s">
        <v>74</v>
      </c>
      <c r="B80" s="23"/>
      <c r="C80" s="22"/>
      <c r="D80" s="15">
        <f aca="true" t="shared" si="15" ref="D80:M80">SUM(D5,D16,D24,D45,D64,D67,D78)</f>
        <v>88091369</v>
      </c>
      <c r="E80" s="15">
        <f t="shared" si="15"/>
        <v>19637039</v>
      </c>
      <c r="F80" s="15">
        <f t="shared" si="15"/>
        <v>3381886</v>
      </c>
      <c r="G80" s="15">
        <f t="shared" si="15"/>
        <v>0</v>
      </c>
      <c r="H80" s="15">
        <f t="shared" si="15"/>
        <v>0</v>
      </c>
      <c r="I80" s="15">
        <f t="shared" si="15"/>
        <v>212503384</v>
      </c>
      <c r="J80" s="15">
        <f t="shared" si="15"/>
        <v>14058319</v>
      </c>
      <c r="K80" s="15">
        <f t="shared" si="15"/>
        <v>44077509</v>
      </c>
      <c r="L80" s="15">
        <f t="shared" si="15"/>
        <v>0</v>
      </c>
      <c r="M80" s="15">
        <f t="shared" si="15"/>
        <v>1733884</v>
      </c>
      <c r="N80" s="15">
        <f>SUM(D80:M80)</f>
        <v>383483390</v>
      </c>
      <c r="O80" s="38">
        <f t="shared" si="13"/>
        <v>6386.918990040305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167</v>
      </c>
      <c r="M82" s="48"/>
      <c r="N82" s="48"/>
      <c r="O82" s="43">
        <v>60042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39155888</v>
      </c>
      <c r="E5" s="27">
        <f t="shared" si="0"/>
        <v>8377632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293107</v>
      </c>
      <c r="N5" s="28">
        <f>SUM(D5:M5)</f>
        <v>47826627</v>
      </c>
      <c r="O5" s="33">
        <f aca="true" t="shared" si="1" ref="O5:O36">(N5/O$78)</f>
        <v>801.5456693705169</v>
      </c>
      <c r="P5" s="6"/>
    </row>
    <row r="6" spans="1:16" ht="15">
      <c r="A6" s="12"/>
      <c r="B6" s="25">
        <v>311</v>
      </c>
      <c r="C6" s="20" t="s">
        <v>3</v>
      </c>
      <c r="D6" s="46">
        <v>26213160</v>
      </c>
      <c r="E6" s="46">
        <v>73272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293107</v>
      </c>
      <c r="N6" s="46">
        <f>SUM(D6:M6)</f>
        <v>26579539</v>
      </c>
      <c r="O6" s="47">
        <f t="shared" si="1"/>
        <v>445.45717972782734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2123735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2123735</v>
      </c>
      <c r="O7" s="47">
        <f t="shared" si="1"/>
        <v>35.592528658577464</v>
      </c>
      <c r="P7" s="9"/>
    </row>
    <row r="8" spans="1:16" ht="15">
      <c r="A8" s="12"/>
      <c r="B8" s="25">
        <v>312.42</v>
      </c>
      <c r="C8" s="20" t="s">
        <v>152</v>
      </c>
      <c r="D8" s="46">
        <v>0</v>
      </c>
      <c r="E8" s="46">
        <v>1400230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1400230</v>
      </c>
      <c r="O8" s="47">
        <f t="shared" si="1"/>
        <v>23.467017496815714</v>
      </c>
      <c r="P8" s="9"/>
    </row>
    <row r="9" spans="1:16" ht="15">
      <c r="A9" s="12"/>
      <c r="B9" s="25">
        <v>312.51</v>
      </c>
      <c r="C9" s="20" t="s">
        <v>99</v>
      </c>
      <c r="D9" s="46">
        <v>434616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434616</v>
      </c>
      <c r="O9" s="47">
        <f t="shared" si="1"/>
        <v>7.283904270295636</v>
      </c>
      <c r="P9" s="9"/>
    </row>
    <row r="10" spans="1:16" ht="15">
      <c r="A10" s="12"/>
      <c r="B10" s="25">
        <v>312.52</v>
      </c>
      <c r="C10" s="20" t="s">
        <v>131</v>
      </c>
      <c r="D10" s="46">
        <v>530026</v>
      </c>
      <c r="E10" s="46">
        <v>4780395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5310421</v>
      </c>
      <c r="O10" s="47">
        <f t="shared" si="1"/>
        <v>88.99948045853723</v>
      </c>
      <c r="P10" s="9"/>
    </row>
    <row r="11" spans="1:16" ht="15">
      <c r="A11" s="12"/>
      <c r="B11" s="25">
        <v>314.1</v>
      </c>
      <c r="C11" s="20" t="s">
        <v>14</v>
      </c>
      <c r="D11" s="46">
        <v>8851526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8851526</v>
      </c>
      <c r="O11" s="47">
        <f t="shared" si="1"/>
        <v>148.34628276463096</v>
      </c>
      <c r="P11" s="9"/>
    </row>
    <row r="12" spans="1:16" ht="15">
      <c r="A12" s="12"/>
      <c r="B12" s="25">
        <v>314.8</v>
      </c>
      <c r="C12" s="20" t="s">
        <v>153</v>
      </c>
      <c r="D12" s="46">
        <v>232205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232205</v>
      </c>
      <c r="O12" s="47">
        <f t="shared" si="1"/>
        <v>3.891616947107327</v>
      </c>
      <c r="P12" s="9"/>
    </row>
    <row r="13" spans="1:16" ht="15">
      <c r="A13" s="12"/>
      <c r="B13" s="25">
        <v>315</v>
      </c>
      <c r="C13" s="20" t="s">
        <v>132</v>
      </c>
      <c r="D13" s="46">
        <v>2467314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2467314</v>
      </c>
      <c r="O13" s="47">
        <f t="shared" si="1"/>
        <v>41.35070724676544</v>
      </c>
      <c r="P13" s="9"/>
    </row>
    <row r="14" spans="1:16" ht="15">
      <c r="A14" s="12"/>
      <c r="B14" s="25">
        <v>316</v>
      </c>
      <c r="C14" s="20" t="s">
        <v>133</v>
      </c>
      <c r="D14" s="46">
        <v>427041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427041</v>
      </c>
      <c r="O14" s="47">
        <f t="shared" si="1"/>
        <v>7.156951799959778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SUM(D16:D21)</f>
        <v>2860444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19000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9">SUM(D15:M15)</f>
        <v>2879444</v>
      </c>
      <c r="O15" s="45">
        <f t="shared" si="1"/>
        <v>48.25775960313736</v>
      </c>
      <c r="P15" s="10"/>
    </row>
    <row r="16" spans="1:16" ht="15">
      <c r="A16" s="12"/>
      <c r="B16" s="25">
        <v>322</v>
      </c>
      <c r="C16" s="20" t="s">
        <v>0</v>
      </c>
      <c r="D16" s="46">
        <v>1667918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1667918</v>
      </c>
      <c r="O16" s="47">
        <f t="shared" si="1"/>
        <v>27.953308305959645</v>
      </c>
      <c r="P16" s="9"/>
    </row>
    <row r="17" spans="1:16" ht="15">
      <c r="A17" s="12"/>
      <c r="B17" s="25">
        <v>323.1</v>
      </c>
      <c r="C17" s="20" t="s">
        <v>18</v>
      </c>
      <c r="D17" s="46">
        <v>507360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507360</v>
      </c>
      <c r="O17" s="47">
        <f t="shared" si="1"/>
        <v>8.503050211168466</v>
      </c>
      <c r="P17" s="9"/>
    </row>
    <row r="18" spans="1:16" ht="15">
      <c r="A18" s="12"/>
      <c r="B18" s="25">
        <v>323.4</v>
      </c>
      <c r="C18" s="20" t="s">
        <v>19</v>
      </c>
      <c r="D18" s="46">
        <v>377633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377633</v>
      </c>
      <c r="O18" s="47">
        <f t="shared" si="1"/>
        <v>6.328903264731514</v>
      </c>
      <c r="P18" s="9"/>
    </row>
    <row r="19" spans="1:16" ht="15">
      <c r="A19" s="12"/>
      <c r="B19" s="25">
        <v>324.11</v>
      </c>
      <c r="C19" s="20" t="s">
        <v>20</v>
      </c>
      <c r="D19" s="46">
        <v>47478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47478</v>
      </c>
      <c r="O19" s="47">
        <f t="shared" si="1"/>
        <v>0.795702889320909</v>
      </c>
      <c r="P19" s="9"/>
    </row>
    <row r="20" spans="1:16" ht="15">
      <c r="A20" s="12"/>
      <c r="B20" s="25">
        <v>324.12</v>
      </c>
      <c r="C20" s="20" t="s">
        <v>21</v>
      </c>
      <c r="D20" s="46">
        <v>179041</v>
      </c>
      <c r="E20" s="46">
        <v>0</v>
      </c>
      <c r="F20" s="46">
        <v>0</v>
      </c>
      <c r="G20" s="46">
        <v>0</v>
      </c>
      <c r="H20" s="46">
        <v>0</v>
      </c>
      <c r="I20" s="46">
        <v>17460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196501</v>
      </c>
      <c r="O20" s="47">
        <f t="shared" si="1"/>
        <v>3.2932392572233025</v>
      </c>
      <c r="P20" s="9"/>
    </row>
    <row r="21" spans="1:16" ht="15">
      <c r="A21" s="12"/>
      <c r="B21" s="25">
        <v>329</v>
      </c>
      <c r="C21" s="20" t="s">
        <v>25</v>
      </c>
      <c r="D21" s="46">
        <v>81014</v>
      </c>
      <c r="E21" s="46">
        <v>0</v>
      </c>
      <c r="F21" s="46">
        <v>0</v>
      </c>
      <c r="G21" s="46">
        <v>0</v>
      </c>
      <c r="H21" s="46">
        <v>0</v>
      </c>
      <c r="I21" s="46">
        <v>1540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82554</v>
      </c>
      <c r="O21" s="47">
        <f t="shared" si="1"/>
        <v>1.3835556747335256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SUM(D23:D41)</f>
        <v>9239754</v>
      </c>
      <c r="E22" s="32">
        <f t="shared" si="5"/>
        <v>2079260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9807825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21126839</v>
      </c>
      <c r="O22" s="45">
        <f t="shared" si="1"/>
        <v>354.07318830864114</v>
      </c>
      <c r="P22" s="10"/>
    </row>
    <row r="23" spans="1:16" ht="15">
      <c r="A23" s="12"/>
      <c r="B23" s="25">
        <v>331.2</v>
      </c>
      <c r="C23" s="20" t="s">
        <v>26</v>
      </c>
      <c r="D23" s="46">
        <v>110652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110652</v>
      </c>
      <c r="O23" s="47">
        <f t="shared" si="1"/>
        <v>1.8544613528189313</v>
      </c>
      <c r="P23" s="9"/>
    </row>
    <row r="24" spans="1:16" ht="15">
      <c r="A24" s="12"/>
      <c r="B24" s="25">
        <v>331.39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2269148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2269148</v>
      </c>
      <c r="O24" s="47">
        <f t="shared" si="1"/>
        <v>38.02956358517128</v>
      </c>
      <c r="P24" s="9"/>
    </row>
    <row r="25" spans="1:16" ht="15">
      <c r="A25" s="12"/>
      <c r="B25" s="25">
        <v>331.42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2739807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2739807</v>
      </c>
      <c r="O25" s="47">
        <f t="shared" si="1"/>
        <v>45.91752698263726</v>
      </c>
      <c r="P25" s="9"/>
    </row>
    <row r="26" spans="1:16" ht="15">
      <c r="A26" s="12"/>
      <c r="B26" s="25">
        <v>331.49</v>
      </c>
      <c r="C26" s="20" t="s">
        <v>33</v>
      </c>
      <c r="D26" s="46">
        <v>1579527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1579527</v>
      </c>
      <c r="O26" s="47">
        <f t="shared" si="1"/>
        <v>26.4719280016089</v>
      </c>
      <c r="P26" s="9"/>
    </row>
    <row r="27" spans="1:16" ht="15">
      <c r="A27" s="12"/>
      <c r="B27" s="25">
        <v>331.5</v>
      </c>
      <c r="C27" s="20" t="s">
        <v>28</v>
      </c>
      <c r="D27" s="46">
        <v>453904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453904</v>
      </c>
      <c r="O27" s="47">
        <f t="shared" si="1"/>
        <v>7.607159616544882</v>
      </c>
      <c r="P27" s="9"/>
    </row>
    <row r="28" spans="1:16" ht="15">
      <c r="A28" s="12"/>
      <c r="B28" s="25">
        <v>334.2</v>
      </c>
      <c r="C28" s="20" t="s">
        <v>29</v>
      </c>
      <c r="D28" s="46">
        <v>22529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22529</v>
      </c>
      <c r="O28" s="47">
        <f t="shared" si="1"/>
        <v>0.37757256821076624</v>
      </c>
      <c r="P28" s="9"/>
    </row>
    <row r="29" spans="1:16" ht="15">
      <c r="A29" s="12"/>
      <c r="B29" s="25">
        <v>334.35</v>
      </c>
      <c r="C29" s="20" t="s">
        <v>154</v>
      </c>
      <c r="D29" s="46">
        <v>416723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416723</v>
      </c>
      <c r="O29" s="47">
        <f t="shared" si="1"/>
        <v>6.984028289870618</v>
      </c>
      <c r="P29" s="9"/>
    </row>
    <row r="30" spans="1:16" ht="15">
      <c r="A30" s="12"/>
      <c r="B30" s="25">
        <v>334.42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1567488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9">SUM(D30:M30)</f>
        <v>1567488</v>
      </c>
      <c r="O30" s="47">
        <f t="shared" si="1"/>
        <v>26.270161560635515</v>
      </c>
      <c r="P30" s="9"/>
    </row>
    <row r="31" spans="1:16" ht="15">
      <c r="A31" s="12"/>
      <c r="B31" s="25">
        <v>334.49</v>
      </c>
      <c r="C31" s="20" t="s">
        <v>37</v>
      </c>
      <c r="D31" s="46">
        <v>20738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20738</v>
      </c>
      <c r="O31" s="47">
        <f t="shared" si="1"/>
        <v>0.3475564791848227</v>
      </c>
      <c r="P31" s="9"/>
    </row>
    <row r="32" spans="1:16" ht="15">
      <c r="A32" s="12"/>
      <c r="B32" s="25">
        <v>334.7</v>
      </c>
      <c r="C32" s="20" t="s">
        <v>39</v>
      </c>
      <c r="D32" s="46">
        <v>48649</v>
      </c>
      <c r="E32" s="46">
        <v>0</v>
      </c>
      <c r="F32" s="46">
        <v>0</v>
      </c>
      <c r="G32" s="46">
        <v>0</v>
      </c>
      <c r="H32" s="46">
        <v>0</v>
      </c>
      <c r="I32" s="46">
        <v>2153775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2202424</v>
      </c>
      <c r="O32" s="47">
        <f t="shared" si="1"/>
        <v>36.911309244486155</v>
      </c>
      <c r="P32" s="9"/>
    </row>
    <row r="33" spans="1:16" ht="15">
      <c r="A33" s="12"/>
      <c r="B33" s="25">
        <v>334.9</v>
      </c>
      <c r="C33" s="20" t="s">
        <v>40</v>
      </c>
      <c r="D33" s="46">
        <v>260081</v>
      </c>
      <c r="E33" s="46">
        <v>2079260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2339341</v>
      </c>
      <c r="O33" s="47">
        <f t="shared" si="1"/>
        <v>39.20595629147952</v>
      </c>
      <c r="P33" s="9"/>
    </row>
    <row r="34" spans="1:16" ht="15">
      <c r="A34" s="12"/>
      <c r="B34" s="25">
        <v>335.12</v>
      </c>
      <c r="C34" s="20" t="s">
        <v>134</v>
      </c>
      <c r="D34" s="46">
        <v>1973177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1973177</v>
      </c>
      <c r="O34" s="47">
        <f t="shared" si="1"/>
        <v>33.0692666085674</v>
      </c>
      <c r="P34" s="9"/>
    </row>
    <row r="35" spans="1:16" ht="15">
      <c r="A35" s="12"/>
      <c r="B35" s="25">
        <v>335.14</v>
      </c>
      <c r="C35" s="20" t="s">
        <v>148</v>
      </c>
      <c r="D35" s="46">
        <v>46039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46039</v>
      </c>
      <c r="O35" s="47">
        <f t="shared" si="1"/>
        <v>0.7715861098076021</v>
      </c>
      <c r="P35" s="9"/>
    </row>
    <row r="36" spans="1:16" ht="15">
      <c r="A36" s="12"/>
      <c r="B36" s="25">
        <v>335.15</v>
      </c>
      <c r="C36" s="20" t="s">
        <v>149</v>
      </c>
      <c r="D36" s="46">
        <v>81725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81725</v>
      </c>
      <c r="O36" s="47">
        <f t="shared" si="1"/>
        <v>1.3696621304551853</v>
      </c>
      <c r="P36" s="9"/>
    </row>
    <row r="37" spans="1:16" ht="15">
      <c r="A37" s="12"/>
      <c r="B37" s="25">
        <v>335.18</v>
      </c>
      <c r="C37" s="20" t="s">
        <v>135</v>
      </c>
      <c r="D37" s="46">
        <v>3963687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3963687</v>
      </c>
      <c r="O37" s="47">
        <f aca="true" t="shared" si="7" ref="O37:O68">(N37/O$78)</f>
        <v>66.42902393242609</v>
      </c>
      <c r="P37" s="9"/>
    </row>
    <row r="38" spans="1:16" ht="15">
      <c r="A38" s="12"/>
      <c r="B38" s="25">
        <v>335.49</v>
      </c>
      <c r="C38" s="20" t="s">
        <v>155</v>
      </c>
      <c r="D38" s="46">
        <v>96603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96603</v>
      </c>
      <c r="O38" s="47">
        <f t="shared" si="7"/>
        <v>1.6190085137762285</v>
      </c>
      <c r="P38" s="9"/>
    </row>
    <row r="39" spans="1:16" ht="15">
      <c r="A39" s="12"/>
      <c r="B39" s="25">
        <v>335.9</v>
      </c>
      <c r="C39" s="20" t="s">
        <v>156</v>
      </c>
      <c r="D39" s="46">
        <v>33426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33426</v>
      </c>
      <c r="O39" s="47">
        <f t="shared" si="7"/>
        <v>0.5601997720721325</v>
      </c>
      <c r="P39" s="9"/>
    </row>
    <row r="40" spans="1:16" ht="15">
      <c r="A40" s="12"/>
      <c r="B40" s="25">
        <v>337.4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1077607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1077607</v>
      </c>
      <c r="O40" s="47">
        <f t="shared" si="7"/>
        <v>18.06004893745391</v>
      </c>
      <c r="P40" s="9"/>
    </row>
    <row r="41" spans="1:16" ht="15">
      <c r="A41" s="12"/>
      <c r="B41" s="25">
        <v>337.9</v>
      </c>
      <c r="C41" s="20" t="s">
        <v>51</v>
      </c>
      <c r="D41" s="46">
        <v>132294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132294</v>
      </c>
      <c r="O41" s="47">
        <f t="shared" si="7"/>
        <v>2.2171683314339345</v>
      </c>
      <c r="P41" s="9"/>
    </row>
    <row r="42" spans="1:16" ht="15.75">
      <c r="A42" s="29" t="s">
        <v>56</v>
      </c>
      <c r="B42" s="30"/>
      <c r="C42" s="31"/>
      <c r="D42" s="32">
        <f aca="true" t="shared" si="8" ref="D42:M42">SUM(D43:D60)</f>
        <v>14381814</v>
      </c>
      <c r="E42" s="32">
        <f t="shared" si="8"/>
        <v>5528091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192657645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212567550</v>
      </c>
      <c r="O42" s="45">
        <f t="shared" si="7"/>
        <v>3562.505027820607</v>
      </c>
      <c r="P42" s="10"/>
    </row>
    <row r="43" spans="1:16" ht="15">
      <c r="A43" s="12"/>
      <c r="B43" s="25">
        <v>341.2</v>
      </c>
      <c r="C43" s="20" t="s">
        <v>136</v>
      </c>
      <c r="D43" s="46">
        <v>117110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60">SUM(D43:M43)</f>
        <v>117110</v>
      </c>
      <c r="O43" s="47">
        <f t="shared" si="7"/>
        <v>1.9626935710933835</v>
      </c>
      <c r="P43" s="9"/>
    </row>
    <row r="44" spans="1:16" ht="15">
      <c r="A44" s="12"/>
      <c r="B44" s="25">
        <v>341.3</v>
      </c>
      <c r="C44" s="20" t="s">
        <v>157</v>
      </c>
      <c r="D44" s="46">
        <v>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</v>
      </c>
      <c r="O44" s="47">
        <f t="shared" si="7"/>
        <v>0.0003351880404907153</v>
      </c>
      <c r="P44" s="9"/>
    </row>
    <row r="45" spans="1:16" ht="15">
      <c r="A45" s="12"/>
      <c r="B45" s="25">
        <v>341.9</v>
      </c>
      <c r="C45" s="20" t="s">
        <v>137</v>
      </c>
      <c r="D45" s="46">
        <v>745611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745611</v>
      </c>
      <c r="O45" s="47">
        <f t="shared" si="7"/>
        <v>12.495994502916137</v>
      </c>
      <c r="P45" s="9"/>
    </row>
    <row r="46" spans="1:16" ht="15">
      <c r="A46" s="12"/>
      <c r="B46" s="25">
        <v>342.1</v>
      </c>
      <c r="C46" s="20" t="s">
        <v>61</v>
      </c>
      <c r="D46" s="46">
        <v>1047177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1047177</v>
      </c>
      <c r="O46" s="47">
        <f t="shared" si="7"/>
        <v>17.550060333847288</v>
      </c>
      <c r="P46" s="9"/>
    </row>
    <row r="47" spans="1:16" ht="15">
      <c r="A47" s="12"/>
      <c r="B47" s="25">
        <v>342.2</v>
      </c>
      <c r="C47" s="20" t="s">
        <v>62</v>
      </c>
      <c r="D47" s="46">
        <v>8025504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8025504</v>
      </c>
      <c r="O47" s="47">
        <f t="shared" si="7"/>
        <v>134.50264798551987</v>
      </c>
      <c r="P47" s="9"/>
    </row>
    <row r="48" spans="1:16" ht="15">
      <c r="A48" s="12"/>
      <c r="B48" s="25">
        <v>343.1</v>
      </c>
      <c r="C48" s="20" t="s">
        <v>63</v>
      </c>
      <c r="D48" s="46">
        <v>3389147</v>
      </c>
      <c r="E48" s="46">
        <v>0</v>
      </c>
      <c r="F48" s="46">
        <v>0</v>
      </c>
      <c r="G48" s="46">
        <v>0</v>
      </c>
      <c r="H48" s="46">
        <v>0</v>
      </c>
      <c r="I48" s="46">
        <v>145851620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149240767</v>
      </c>
      <c r="O48" s="47">
        <f t="shared" si="7"/>
        <v>2501.18601260307</v>
      </c>
      <c r="P48" s="9"/>
    </row>
    <row r="49" spans="1:16" ht="15">
      <c r="A49" s="12"/>
      <c r="B49" s="25">
        <v>343.4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11176929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11176929</v>
      </c>
      <c r="O49" s="47">
        <f t="shared" si="7"/>
        <v>187.3186465106925</v>
      </c>
      <c r="P49" s="9"/>
    </row>
    <row r="50" spans="1:16" ht="15">
      <c r="A50" s="12"/>
      <c r="B50" s="25">
        <v>343.6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29230070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29230070</v>
      </c>
      <c r="O50" s="47">
        <f t="shared" si="7"/>
        <v>489.8784943353221</v>
      </c>
      <c r="P50" s="9"/>
    </row>
    <row r="51" spans="1:16" ht="15">
      <c r="A51" s="12"/>
      <c r="B51" s="25">
        <v>343.9</v>
      </c>
      <c r="C51" s="20" t="s">
        <v>66</v>
      </c>
      <c r="D51" s="46">
        <v>0</v>
      </c>
      <c r="E51" s="46">
        <v>5528091</v>
      </c>
      <c r="F51" s="46">
        <v>0</v>
      </c>
      <c r="G51" s="46">
        <v>0</v>
      </c>
      <c r="H51" s="46">
        <v>0</v>
      </c>
      <c r="I51" s="46">
        <v>4035579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9563670</v>
      </c>
      <c r="O51" s="47">
        <f t="shared" si="7"/>
        <v>160.28139035999195</v>
      </c>
      <c r="P51" s="9"/>
    </row>
    <row r="52" spans="1:16" ht="15">
      <c r="A52" s="12"/>
      <c r="B52" s="25">
        <v>344.1</v>
      </c>
      <c r="C52" s="20" t="s">
        <v>138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246919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246919</v>
      </c>
      <c r="O52" s="47">
        <f t="shared" si="7"/>
        <v>4.138214788496346</v>
      </c>
      <c r="P52" s="9"/>
    </row>
    <row r="53" spans="1:16" ht="15">
      <c r="A53" s="12"/>
      <c r="B53" s="25">
        <v>344.3</v>
      </c>
      <c r="C53" s="20" t="s">
        <v>139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384897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384897</v>
      </c>
      <c r="O53" s="47">
        <f t="shared" si="7"/>
        <v>6.450643561037742</v>
      </c>
      <c r="P53" s="9"/>
    </row>
    <row r="54" spans="1:16" ht="15">
      <c r="A54" s="12"/>
      <c r="B54" s="25">
        <v>344.5</v>
      </c>
      <c r="C54" s="20" t="s">
        <v>140</v>
      </c>
      <c r="D54" s="46">
        <v>105530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105530</v>
      </c>
      <c r="O54" s="47">
        <f t="shared" si="7"/>
        <v>1.7686196956492592</v>
      </c>
      <c r="P54" s="9"/>
    </row>
    <row r="55" spans="1:16" ht="15">
      <c r="A55" s="12"/>
      <c r="B55" s="25">
        <v>345.1</v>
      </c>
      <c r="C55" s="20" t="s">
        <v>70</v>
      </c>
      <c r="D55" s="46">
        <v>103689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103689</v>
      </c>
      <c r="O55" s="47">
        <f t="shared" si="7"/>
        <v>1.7377656365220888</v>
      </c>
      <c r="P55" s="9"/>
    </row>
    <row r="56" spans="1:16" ht="15">
      <c r="A56" s="12"/>
      <c r="B56" s="25">
        <v>347.2</v>
      </c>
      <c r="C56" s="20" t="s">
        <v>71</v>
      </c>
      <c r="D56" s="46">
        <v>143155</v>
      </c>
      <c r="E56" s="46">
        <v>0</v>
      </c>
      <c r="F56" s="46">
        <v>0</v>
      </c>
      <c r="G56" s="46">
        <v>0</v>
      </c>
      <c r="H56" s="46">
        <v>0</v>
      </c>
      <c r="I56" s="46">
        <v>1450870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1594025</v>
      </c>
      <c r="O56" s="47">
        <f t="shared" si="7"/>
        <v>26.714905812160623</v>
      </c>
      <c r="P56" s="9"/>
    </row>
    <row r="57" spans="1:16" ht="15">
      <c r="A57" s="12"/>
      <c r="B57" s="25">
        <v>347.4</v>
      </c>
      <c r="C57" s="20" t="s">
        <v>158</v>
      </c>
      <c r="D57" s="46">
        <v>144455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144455</v>
      </c>
      <c r="O57" s="47">
        <f t="shared" si="7"/>
        <v>2.420979419454314</v>
      </c>
      <c r="P57" s="9"/>
    </row>
    <row r="58" spans="1:16" ht="15">
      <c r="A58" s="12"/>
      <c r="B58" s="25">
        <v>347.5</v>
      </c>
      <c r="C58" s="20" t="s">
        <v>72</v>
      </c>
      <c r="D58" s="46">
        <v>74769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74769</v>
      </c>
      <c r="O58" s="47">
        <f t="shared" si="7"/>
        <v>1.2530837299725146</v>
      </c>
      <c r="P58" s="9"/>
    </row>
    <row r="59" spans="1:16" ht="15">
      <c r="A59" s="12"/>
      <c r="B59" s="25">
        <v>347.9</v>
      </c>
      <c r="C59" s="20" t="s">
        <v>73</v>
      </c>
      <c r="D59" s="46">
        <v>265235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265235</v>
      </c>
      <c r="O59" s="47">
        <f t="shared" si="7"/>
        <v>4.445179995977743</v>
      </c>
      <c r="P59" s="9"/>
    </row>
    <row r="60" spans="1:16" ht="15">
      <c r="A60" s="12"/>
      <c r="B60" s="25">
        <v>349</v>
      </c>
      <c r="C60" s="20" t="s">
        <v>1</v>
      </c>
      <c r="D60" s="46">
        <v>220412</v>
      </c>
      <c r="E60" s="46">
        <v>0</v>
      </c>
      <c r="F60" s="46">
        <v>0</v>
      </c>
      <c r="G60" s="46">
        <v>0</v>
      </c>
      <c r="H60" s="46">
        <v>0</v>
      </c>
      <c r="I60" s="46">
        <v>280761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501173</v>
      </c>
      <c r="O60" s="47">
        <f t="shared" si="7"/>
        <v>8.399359790842663</v>
      </c>
      <c r="P60" s="9"/>
    </row>
    <row r="61" spans="1:16" ht="15.75">
      <c r="A61" s="29" t="s">
        <v>57</v>
      </c>
      <c r="B61" s="30"/>
      <c r="C61" s="31"/>
      <c r="D61" s="32">
        <f aca="true" t="shared" si="10" ref="D61:M61">SUM(D62:D63)</f>
        <v>790722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124307</v>
      </c>
      <c r="J61" s="32">
        <f t="shared" si="10"/>
        <v>692627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>SUM(D61:M61)</f>
        <v>1607656</v>
      </c>
      <c r="O61" s="45">
        <f t="shared" si="7"/>
        <v>26.943353221157068</v>
      </c>
      <c r="P61" s="10"/>
    </row>
    <row r="62" spans="1:16" ht="15">
      <c r="A62" s="13"/>
      <c r="B62" s="39">
        <v>354</v>
      </c>
      <c r="C62" s="21" t="s">
        <v>76</v>
      </c>
      <c r="D62" s="46">
        <v>491370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491370</v>
      </c>
      <c r="O62" s="47">
        <f t="shared" si="7"/>
        <v>8.235067372796138</v>
      </c>
      <c r="P62" s="9"/>
    </row>
    <row r="63" spans="1:16" ht="15">
      <c r="A63" s="13"/>
      <c r="B63" s="39">
        <v>359</v>
      </c>
      <c r="C63" s="21" t="s">
        <v>77</v>
      </c>
      <c r="D63" s="46">
        <v>299352</v>
      </c>
      <c r="E63" s="46">
        <v>0</v>
      </c>
      <c r="F63" s="46">
        <v>0</v>
      </c>
      <c r="G63" s="46">
        <v>0</v>
      </c>
      <c r="H63" s="46">
        <v>0</v>
      </c>
      <c r="I63" s="46">
        <v>124307</v>
      </c>
      <c r="J63" s="46">
        <v>692627</v>
      </c>
      <c r="K63" s="46">
        <v>0</v>
      </c>
      <c r="L63" s="46">
        <v>0</v>
      </c>
      <c r="M63" s="46">
        <v>0</v>
      </c>
      <c r="N63" s="46">
        <f>SUM(D63:M63)</f>
        <v>1116286</v>
      </c>
      <c r="O63" s="47">
        <f t="shared" si="7"/>
        <v>18.70828584836093</v>
      </c>
      <c r="P63" s="9"/>
    </row>
    <row r="64" spans="1:16" ht="15.75">
      <c r="A64" s="29" t="s">
        <v>4</v>
      </c>
      <c r="B64" s="30"/>
      <c r="C64" s="31"/>
      <c r="D64" s="32">
        <f aca="true" t="shared" si="11" ref="D64:M64">SUM(D65:D73)</f>
        <v>957953</v>
      </c>
      <c r="E64" s="32">
        <f t="shared" si="11"/>
        <v>685477</v>
      </c>
      <c r="F64" s="32">
        <f t="shared" si="11"/>
        <v>4788</v>
      </c>
      <c r="G64" s="32">
        <f t="shared" si="11"/>
        <v>0</v>
      </c>
      <c r="H64" s="32">
        <f t="shared" si="11"/>
        <v>0</v>
      </c>
      <c r="I64" s="32">
        <f t="shared" si="11"/>
        <v>2695047</v>
      </c>
      <c r="J64" s="32">
        <f t="shared" si="11"/>
        <v>12772259</v>
      </c>
      <c r="K64" s="32">
        <f t="shared" si="11"/>
        <v>51419273</v>
      </c>
      <c r="L64" s="32">
        <f t="shared" si="11"/>
        <v>0</v>
      </c>
      <c r="M64" s="32">
        <f t="shared" si="11"/>
        <v>17425</v>
      </c>
      <c r="N64" s="32">
        <f>SUM(D64:M64)</f>
        <v>68552222</v>
      </c>
      <c r="O64" s="45">
        <f t="shared" si="7"/>
        <v>1148.8942481732252</v>
      </c>
      <c r="P64" s="10"/>
    </row>
    <row r="65" spans="1:16" ht="15">
      <c r="A65" s="12"/>
      <c r="B65" s="25">
        <v>361.1</v>
      </c>
      <c r="C65" s="20" t="s">
        <v>79</v>
      </c>
      <c r="D65" s="46">
        <v>627483</v>
      </c>
      <c r="E65" s="46">
        <v>146784</v>
      </c>
      <c r="F65" s="46">
        <v>9651</v>
      </c>
      <c r="G65" s="46">
        <v>0</v>
      </c>
      <c r="H65" s="46">
        <v>0</v>
      </c>
      <c r="I65" s="46">
        <v>2075934</v>
      </c>
      <c r="J65" s="46">
        <v>484526</v>
      </c>
      <c r="K65" s="46">
        <v>919108</v>
      </c>
      <c r="L65" s="46">
        <v>0</v>
      </c>
      <c r="M65" s="46">
        <v>35741</v>
      </c>
      <c r="N65" s="46">
        <f>SUM(D65:M65)</f>
        <v>4299227</v>
      </c>
      <c r="O65" s="47">
        <f t="shared" si="7"/>
        <v>72.05247368773882</v>
      </c>
      <c r="P65" s="9"/>
    </row>
    <row r="66" spans="1:16" ht="15">
      <c r="A66" s="12"/>
      <c r="B66" s="25">
        <v>361.2</v>
      </c>
      <c r="C66" s="20" t="s">
        <v>80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3801921</v>
      </c>
      <c r="L66" s="46">
        <v>0</v>
      </c>
      <c r="M66" s="46">
        <v>0</v>
      </c>
      <c r="N66" s="46">
        <f aca="true" t="shared" si="12" ref="N66:N73">SUM(D66:M66)</f>
        <v>3801921</v>
      </c>
      <c r="O66" s="47">
        <f t="shared" si="7"/>
        <v>63.71792250452504</v>
      </c>
      <c r="P66" s="9"/>
    </row>
    <row r="67" spans="1:16" ht="15">
      <c r="A67" s="12"/>
      <c r="B67" s="25">
        <v>361.4</v>
      </c>
      <c r="C67" s="20" t="s">
        <v>142</v>
      </c>
      <c r="D67" s="46">
        <v>-421675</v>
      </c>
      <c r="E67" s="46">
        <v>-94772</v>
      </c>
      <c r="F67" s="46">
        <v>-4863</v>
      </c>
      <c r="G67" s="46">
        <v>0</v>
      </c>
      <c r="H67" s="46">
        <v>0</v>
      </c>
      <c r="I67" s="46">
        <v>-1410014</v>
      </c>
      <c r="J67" s="46">
        <v>-320881</v>
      </c>
      <c r="K67" s="46">
        <v>23328509</v>
      </c>
      <c r="L67" s="46">
        <v>0</v>
      </c>
      <c r="M67" s="46">
        <v>-23116</v>
      </c>
      <c r="N67" s="46">
        <f t="shared" si="12"/>
        <v>21053188</v>
      </c>
      <c r="O67" s="47">
        <f t="shared" si="7"/>
        <v>352.83884159013206</v>
      </c>
      <c r="P67" s="9"/>
    </row>
    <row r="68" spans="1:16" ht="15">
      <c r="A68" s="12"/>
      <c r="B68" s="25">
        <v>362</v>
      </c>
      <c r="C68" s="20" t="s">
        <v>82</v>
      </c>
      <c r="D68" s="46">
        <v>128104</v>
      </c>
      <c r="E68" s="46">
        <v>0</v>
      </c>
      <c r="F68" s="46">
        <v>0</v>
      </c>
      <c r="G68" s="46">
        <v>0</v>
      </c>
      <c r="H68" s="46">
        <v>0</v>
      </c>
      <c r="I68" s="46">
        <v>897043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1025147</v>
      </c>
      <c r="O68" s="47">
        <f t="shared" si="7"/>
        <v>17.180850707246766</v>
      </c>
      <c r="P68" s="9"/>
    </row>
    <row r="69" spans="1:16" ht="15">
      <c r="A69" s="12"/>
      <c r="B69" s="25">
        <v>364</v>
      </c>
      <c r="C69" s="20" t="s">
        <v>143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54131</v>
      </c>
      <c r="J69" s="46">
        <v>115335</v>
      </c>
      <c r="K69" s="46">
        <v>0</v>
      </c>
      <c r="L69" s="46">
        <v>0</v>
      </c>
      <c r="M69" s="46">
        <v>0</v>
      </c>
      <c r="N69" s="46">
        <f t="shared" si="12"/>
        <v>169466</v>
      </c>
      <c r="O69" s="47">
        <f aca="true" t="shared" si="13" ref="O69:O76">(N69/O$78)</f>
        <v>2.8401488234899777</v>
      </c>
      <c r="P69" s="9"/>
    </row>
    <row r="70" spans="1:16" ht="15">
      <c r="A70" s="12"/>
      <c r="B70" s="25">
        <v>365</v>
      </c>
      <c r="C70" s="20" t="s">
        <v>144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29496</v>
      </c>
      <c r="J70" s="46">
        <v>5215</v>
      </c>
      <c r="K70" s="46">
        <v>0</v>
      </c>
      <c r="L70" s="46">
        <v>0</v>
      </c>
      <c r="M70" s="46">
        <v>0</v>
      </c>
      <c r="N70" s="46">
        <f t="shared" si="12"/>
        <v>34711</v>
      </c>
      <c r="O70" s="47">
        <f t="shared" si="13"/>
        <v>0.581735603673661</v>
      </c>
      <c r="P70" s="9"/>
    </row>
    <row r="71" spans="1:16" ht="15">
      <c r="A71" s="12"/>
      <c r="B71" s="25">
        <v>366</v>
      </c>
      <c r="C71" s="20" t="s">
        <v>85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4493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4493</v>
      </c>
      <c r="O71" s="47">
        <f t="shared" si="13"/>
        <v>0.0752999932962392</v>
      </c>
      <c r="P71" s="9"/>
    </row>
    <row r="72" spans="1:16" ht="15">
      <c r="A72" s="12"/>
      <c r="B72" s="25">
        <v>368</v>
      </c>
      <c r="C72" s="20" t="s">
        <v>87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23369735</v>
      </c>
      <c r="L72" s="46">
        <v>0</v>
      </c>
      <c r="M72" s="46">
        <v>0</v>
      </c>
      <c r="N72" s="46">
        <f t="shared" si="12"/>
        <v>23369735</v>
      </c>
      <c r="O72" s="47">
        <f t="shared" si="13"/>
        <v>391.66278407186434</v>
      </c>
      <c r="P72" s="9"/>
    </row>
    <row r="73" spans="1:16" ht="15">
      <c r="A73" s="12"/>
      <c r="B73" s="25">
        <v>369.9</v>
      </c>
      <c r="C73" s="20" t="s">
        <v>89</v>
      </c>
      <c r="D73" s="46">
        <v>624041</v>
      </c>
      <c r="E73" s="46">
        <v>633465</v>
      </c>
      <c r="F73" s="46">
        <v>0</v>
      </c>
      <c r="G73" s="46">
        <v>0</v>
      </c>
      <c r="H73" s="46">
        <v>0</v>
      </c>
      <c r="I73" s="46">
        <v>1043964</v>
      </c>
      <c r="J73" s="46">
        <v>12488064</v>
      </c>
      <c r="K73" s="46">
        <v>0</v>
      </c>
      <c r="L73" s="46">
        <v>0</v>
      </c>
      <c r="M73" s="46">
        <v>4800</v>
      </c>
      <c r="N73" s="46">
        <f t="shared" si="12"/>
        <v>14794334</v>
      </c>
      <c r="O73" s="47">
        <f t="shared" si="13"/>
        <v>247.94419119125828</v>
      </c>
      <c r="P73" s="9"/>
    </row>
    <row r="74" spans="1:16" ht="15.75">
      <c r="A74" s="29" t="s">
        <v>58</v>
      </c>
      <c r="B74" s="30"/>
      <c r="C74" s="31"/>
      <c r="D74" s="32">
        <f aca="true" t="shared" si="14" ref="D74:M74">SUM(D75:D75)</f>
        <v>15131241</v>
      </c>
      <c r="E74" s="32">
        <f t="shared" si="14"/>
        <v>257053</v>
      </c>
      <c r="F74" s="32">
        <f t="shared" si="14"/>
        <v>3172614</v>
      </c>
      <c r="G74" s="32">
        <f t="shared" si="14"/>
        <v>0</v>
      </c>
      <c r="H74" s="32">
        <f t="shared" si="14"/>
        <v>0</v>
      </c>
      <c r="I74" s="32">
        <f t="shared" si="14"/>
        <v>1835519</v>
      </c>
      <c r="J74" s="32">
        <f t="shared" si="14"/>
        <v>7024351</v>
      </c>
      <c r="K74" s="32">
        <f t="shared" si="14"/>
        <v>0</v>
      </c>
      <c r="L74" s="32">
        <f t="shared" si="14"/>
        <v>0</v>
      </c>
      <c r="M74" s="32">
        <f t="shared" si="14"/>
        <v>530129</v>
      </c>
      <c r="N74" s="32">
        <f>SUM(D74:M74)</f>
        <v>27950907</v>
      </c>
      <c r="O74" s="45">
        <f t="shared" si="13"/>
        <v>468.44048736341085</v>
      </c>
      <c r="P74" s="9"/>
    </row>
    <row r="75" spans="1:16" ht="15.75" thickBot="1">
      <c r="A75" s="12"/>
      <c r="B75" s="25">
        <v>381</v>
      </c>
      <c r="C75" s="20" t="s">
        <v>90</v>
      </c>
      <c r="D75" s="46">
        <v>15131241</v>
      </c>
      <c r="E75" s="46">
        <v>257053</v>
      </c>
      <c r="F75" s="46">
        <v>3172614</v>
      </c>
      <c r="G75" s="46">
        <v>0</v>
      </c>
      <c r="H75" s="46">
        <v>0</v>
      </c>
      <c r="I75" s="46">
        <v>1835519</v>
      </c>
      <c r="J75" s="46">
        <v>7024351</v>
      </c>
      <c r="K75" s="46">
        <v>0</v>
      </c>
      <c r="L75" s="46">
        <v>0</v>
      </c>
      <c r="M75" s="46">
        <v>530129</v>
      </c>
      <c r="N75" s="46">
        <f>SUM(D75:M75)</f>
        <v>27950907</v>
      </c>
      <c r="O75" s="47">
        <f t="shared" si="13"/>
        <v>468.44048736341085</v>
      </c>
      <c r="P75" s="9"/>
    </row>
    <row r="76" spans="1:119" ht="16.5" thickBot="1">
      <c r="A76" s="14" t="s">
        <v>74</v>
      </c>
      <c r="B76" s="23"/>
      <c r="C76" s="22"/>
      <c r="D76" s="15">
        <f aca="true" t="shared" si="15" ref="D76:M76">SUM(D5,D15,D22,D42,D61,D64,D74)</f>
        <v>82517816</v>
      </c>
      <c r="E76" s="15">
        <f t="shared" si="15"/>
        <v>16927513</v>
      </c>
      <c r="F76" s="15">
        <f t="shared" si="15"/>
        <v>3177402</v>
      </c>
      <c r="G76" s="15">
        <f t="shared" si="15"/>
        <v>0</v>
      </c>
      <c r="H76" s="15">
        <f t="shared" si="15"/>
        <v>0</v>
      </c>
      <c r="I76" s="15">
        <f t="shared" si="15"/>
        <v>207139343</v>
      </c>
      <c r="J76" s="15">
        <f t="shared" si="15"/>
        <v>20489237</v>
      </c>
      <c r="K76" s="15">
        <f t="shared" si="15"/>
        <v>51419273</v>
      </c>
      <c r="L76" s="15">
        <f t="shared" si="15"/>
        <v>0</v>
      </c>
      <c r="M76" s="15">
        <f t="shared" si="15"/>
        <v>840661</v>
      </c>
      <c r="N76" s="15">
        <f>SUM(D76:M76)</f>
        <v>382511245</v>
      </c>
      <c r="O76" s="38">
        <f t="shared" si="13"/>
        <v>6410.659733860696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164</v>
      </c>
      <c r="M78" s="48"/>
      <c r="N78" s="48"/>
      <c r="O78" s="43">
        <v>59668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107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38393303</v>
      </c>
      <c r="E5" s="27">
        <f t="shared" si="0"/>
        <v>3517227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205741</v>
      </c>
      <c r="N5" s="28">
        <f>SUM(D5:M5)</f>
        <v>42116271</v>
      </c>
      <c r="O5" s="33">
        <f aca="true" t="shared" si="1" ref="O5:O36">(N5/O$78)</f>
        <v>705.2289182853316</v>
      </c>
      <c r="P5" s="6"/>
    </row>
    <row r="6" spans="1:16" ht="15">
      <c r="A6" s="12"/>
      <c r="B6" s="25">
        <v>311</v>
      </c>
      <c r="C6" s="20" t="s">
        <v>3</v>
      </c>
      <c r="D6" s="46">
        <v>25230432</v>
      </c>
      <c r="E6" s="46">
        <v>64208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205741</v>
      </c>
      <c r="N6" s="46">
        <f>SUM(D6:M6)</f>
        <v>25500381</v>
      </c>
      <c r="O6" s="47">
        <f t="shared" si="1"/>
        <v>426.9990120562626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2074331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2074331</v>
      </c>
      <c r="O7" s="47">
        <f t="shared" si="1"/>
        <v>34.73427662424648</v>
      </c>
      <c r="P7" s="9"/>
    </row>
    <row r="8" spans="1:16" ht="15">
      <c r="A8" s="12"/>
      <c r="B8" s="25">
        <v>312.42</v>
      </c>
      <c r="C8" s="20" t="s">
        <v>152</v>
      </c>
      <c r="D8" s="46">
        <v>0</v>
      </c>
      <c r="E8" s="46">
        <v>1378688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1378688</v>
      </c>
      <c r="O8" s="47">
        <f t="shared" si="1"/>
        <v>23.085867381111857</v>
      </c>
      <c r="P8" s="9"/>
    </row>
    <row r="9" spans="1:16" ht="15">
      <c r="A9" s="12"/>
      <c r="B9" s="25">
        <v>312.51</v>
      </c>
      <c r="C9" s="20" t="s">
        <v>99</v>
      </c>
      <c r="D9" s="46">
        <v>434473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434473</v>
      </c>
      <c r="O9" s="47">
        <f t="shared" si="1"/>
        <v>7.275167448091092</v>
      </c>
      <c r="P9" s="9"/>
    </row>
    <row r="10" spans="1:16" ht="15">
      <c r="A10" s="12"/>
      <c r="B10" s="25">
        <v>312.52</v>
      </c>
      <c r="C10" s="20" t="s">
        <v>131</v>
      </c>
      <c r="D10" s="46">
        <v>516594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516594</v>
      </c>
      <c r="O10" s="47">
        <f t="shared" si="1"/>
        <v>8.650267916945747</v>
      </c>
      <c r="P10" s="9"/>
    </row>
    <row r="11" spans="1:16" ht="15">
      <c r="A11" s="12"/>
      <c r="B11" s="25">
        <v>314.1</v>
      </c>
      <c r="C11" s="20" t="s">
        <v>14</v>
      </c>
      <c r="D11" s="46">
        <v>8914819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8914819</v>
      </c>
      <c r="O11" s="47">
        <f t="shared" si="1"/>
        <v>149.27694239785666</v>
      </c>
      <c r="P11" s="9"/>
    </row>
    <row r="12" spans="1:16" ht="15">
      <c r="A12" s="12"/>
      <c r="B12" s="25">
        <v>314.8</v>
      </c>
      <c r="C12" s="20" t="s">
        <v>153</v>
      </c>
      <c r="D12" s="46">
        <v>230080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230080</v>
      </c>
      <c r="O12" s="47">
        <f t="shared" si="1"/>
        <v>3.8526456798392497</v>
      </c>
      <c r="P12" s="9"/>
    </row>
    <row r="13" spans="1:16" ht="15">
      <c r="A13" s="12"/>
      <c r="B13" s="25">
        <v>315</v>
      </c>
      <c r="C13" s="20" t="s">
        <v>132</v>
      </c>
      <c r="D13" s="46">
        <v>2643849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2643849</v>
      </c>
      <c r="O13" s="47">
        <f t="shared" si="1"/>
        <v>44.270746818486266</v>
      </c>
      <c r="P13" s="9"/>
    </row>
    <row r="14" spans="1:16" ht="15">
      <c r="A14" s="12"/>
      <c r="B14" s="25">
        <v>316</v>
      </c>
      <c r="C14" s="20" t="s">
        <v>133</v>
      </c>
      <c r="D14" s="46">
        <v>423056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423056</v>
      </c>
      <c r="O14" s="47">
        <f t="shared" si="1"/>
        <v>7.083991962491628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SUM(D16:D21)</f>
        <v>2306800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11908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9">SUM(D15:M15)</f>
        <v>2318708</v>
      </c>
      <c r="O15" s="45">
        <f t="shared" si="1"/>
        <v>38.82632283991963</v>
      </c>
      <c r="P15" s="10"/>
    </row>
    <row r="16" spans="1:16" ht="15">
      <c r="A16" s="12"/>
      <c r="B16" s="25">
        <v>322</v>
      </c>
      <c r="C16" s="20" t="s">
        <v>0</v>
      </c>
      <c r="D16" s="46">
        <v>1142951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1142951</v>
      </c>
      <c r="O16" s="47">
        <f t="shared" si="1"/>
        <v>19.138496316141996</v>
      </c>
      <c r="P16" s="9"/>
    </row>
    <row r="17" spans="1:16" ht="15">
      <c r="A17" s="12"/>
      <c r="B17" s="25">
        <v>323.1</v>
      </c>
      <c r="C17" s="20" t="s">
        <v>18</v>
      </c>
      <c r="D17" s="46">
        <v>498888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498888</v>
      </c>
      <c r="O17" s="47">
        <f t="shared" si="1"/>
        <v>8.353784326858674</v>
      </c>
      <c r="P17" s="9"/>
    </row>
    <row r="18" spans="1:16" ht="15">
      <c r="A18" s="12"/>
      <c r="B18" s="25">
        <v>323.4</v>
      </c>
      <c r="C18" s="20" t="s">
        <v>19</v>
      </c>
      <c r="D18" s="46">
        <v>419173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419173</v>
      </c>
      <c r="O18" s="47">
        <f t="shared" si="1"/>
        <v>7.018971868720697</v>
      </c>
      <c r="P18" s="9"/>
    </row>
    <row r="19" spans="1:16" ht="15">
      <c r="A19" s="12"/>
      <c r="B19" s="25">
        <v>324.11</v>
      </c>
      <c r="C19" s="20" t="s">
        <v>20</v>
      </c>
      <c r="D19" s="46">
        <v>41302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41302</v>
      </c>
      <c r="O19" s="47">
        <f t="shared" si="1"/>
        <v>0.6915941058271936</v>
      </c>
      <c r="P19" s="9"/>
    </row>
    <row r="20" spans="1:16" ht="15">
      <c r="A20" s="12"/>
      <c r="B20" s="25">
        <v>324.12</v>
      </c>
      <c r="C20" s="20" t="s">
        <v>21</v>
      </c>
      <c r="D20" s="46">
        <v>117604</v>
      </c>
      <c r="E20" s="46">
        <v>0</v>
      </c>
      <c r="F20" s="46">
        <v>0</v>
      </c>
      <c r="G20" s="46">
        <v>0</v>
      </c>
      <c r="H20" s="46">
        <v>0</v>
      </c>
      <c r="I20" s="46">
        <v>10348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127952</v>
      </c>
      <c r="O20" s="47">
        <f t="shared" si="1"/>
        <v>2.1425318151373074</v>
      </c>
      <c r="P20" s="9"/>
    </row>
    <row r="21" spans="1:16" ht="15">
      <c r="A21" s="12"/>
      <c r="B21" s="25">
        <v>329</v>
      </c>
      <c r="C21" s="20" t="s">
        <v>25</v>
      </c>
      <c r="D21" s="46">
        <v>86882</v>
      </c>
      <c r="E21" s="46">
        <v>0</v>
      </c>
      <c r="F21" s="46">
        <v>0</v>
      </c>
      <c r="G21" s="46">
        <v>0</v>
      </c>
      <c r="H21" s="46">
        <v>0</v>
      </c>
      <c r="I21" s="46">
        <v>1560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88442</v>
      </c>
      <c r="O21" s="47">
        <f t="shared" si="1"/>
        <v>1.4809444072337576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SUM(D23:D41)</f>
        <v>8101272</v>
      </c>
      <c r="E22" s="32">
        <f t="shared" si="5"/>
        <v>2102907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4853978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15058157</v>
      </c>
      <c r="O22" s="45">
        <f t="shared" si="1"/>
        <v>252.1459645010047</v>
      </c>
      <c r="P22" s="10"/>
    </row>
    <row r="23" spans="1:16" ht="15">
      <c r="A23" s="12"/>
      <c r="B23" s="25">
        <v>331.2</v>
      </c>
      <c r="C23" s="20" t="s">
        <v>26</v>
      </c>
      <c r="D23" s="46">
        <v>90067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90067</v>
      </c>
      <c r="O23" s="47">
        <f t="shared" si="1"/>
        <v>1.5081547220361688</v>
      </c>
      <c r="P23" s="9"/>
    </row>
    <row r="24" spans="1:16" ht="15">
      <c r="A24" s="12"/>
      <c r="B24" s="25">
        <v>331.39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233205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233205</v>
      </c>
      <c r="O24" s="47">
        <f t="shared" si="1"/>
        <v>3.9049732083054254</v>
      </c>
      <c r="P24" s="9"/>
    </row>
    <row r="25" spans="1:16" ht="15">
      <c r="A25" s="12"/>
      <c r="B25" s="25">
        <v>331.42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2027718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2027718</v>
      </c>
      <c r="O25" s="47">
        <f t="shared" si="1"/>
        <v>33.953750837240456</v>
      </c>
      <c r="P25" s="9"/>
    </row>
    <row r="26" spans="1:16" ht="15">
      <c r="A26" s="12"/>
      <c r="B26" s="25">
        <v>331.49</v>
      </c>
      <c r="C26" s="20" t="s">
        <v>33</v>
      </c>
      <c r="D26" s="46">
        <v>1084364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1084364</v>
      </c>
      <c r="O26" s="47">
        <f t="shared" si="1"/>
        <v>18.157468184862694</v>
      </c>
      <c r="P26" s="9"/>
    </row>
    <row r="27" spans="1:16" ht="15">
      <c r="A27" s="12"/>
      <c r="B27" s="25">
        <v>331.5</v>
      </c>
      <c r="C27" s="20" t="s">
        <v>28</v>
      </c>
      <c r="D27" s="46">
        <v>543571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543571</v>
      </c>
      <c r="O27" s="47">
        <f t="shared" si="1"/>
        <v>9.101992632283991</v>
      </c>
      <c r="P27" s="9"/>
    </row>
    <row r="28" spans="1:16" ht="15">
      <c r="A28" s="12"/>
      <c r="B28" s="25">
        <v>334.2</v>
      </c>
      <c r="C28" s="20" t="s">
        <v>29</v>
      </c>
      <c r="D28" s="46">
        <v>6597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6597</v>
      </c>
      <c r="O28" s="47">
        <f t="shared" si="1"/>
        <v>0.1104655056932351</v>
      </c>
      <c r="P28" s="9"/>
    </row>
    <row r="29" spans="1:16" ht="15">
      <c r="A29" s="12"/>
      <c r="B29" s="25">
        <v>334.35</v>
      </c>
      <c r="C29" s="20" t="s">
        <v>154</v>
      </c>
      <c r="D29" s="46">
        <v>115041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115041</v>
      </c>
      <c r="O29" s="47">
        <f t="shared" si="1"/>
        <v>1.9263395847287341</v>
      </c>
      <c r="P29" s="9"/>
    </row>
    <row r="30" spans="1:16" ht="15">
      <c r="A30" s="12"/>
      <c r="B30" s="25">
        <v>334.42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1463055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9">SUM(D30:M30)</f>
        <v>1463055</v>
      </c>
      <c r="O30" s="47">
        <f t="shared" si="1"/>
        <v>24.49857669122572</v>
      </c>
      <c r="P30" s="9"/>
    </row>
    <row r="31" spans="1:16" ht="15">
      <c r="A31" s="12"/>
      <c r="B31" s="25">
        <v>334.49</v>
      </c>
      <c r="C31" s="20" t="s">
        <v>37</v>
      </c>
      <c r="D31" s="46">
        <v>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900</v>
      </c>
      <c r="O31" s="47">
        <f t="shared" si="1"/>
        <v>0.01507032819825854</v>
      </c>
      <c r="P31" s="9"/>
    </row>
    <row r="32" spans="1:16" ht="15">
      <c r="A32" s="12"/>
      <c r="B32" s="25">
        <v>334.7</v>
      </c>
      <c r="C32" s="20" t="s">
        <v>39</v>
      </c>
      <c r="D32" s="46">
        <v>59765</v>
      </c>
      <c r="E32" s="46">
        <v>0</v>
      </c>
      <c r="F32" s="46">
        <v>0</v>
      </c>
      <c r="G32" s="46">
        <v>0</v>
      </c>
      <c r="H32" s="46">
        <v>0</v>
      </c>
      <c r="I32" s="46">
        <v>624172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683937</v>
      </c>
      <c r="O32" s="47">
        <f t="shared" si="1"/>
        <v>11.452394507702612</v>
      </c>
      <c r="P32" s="9"/>
    </row>
    <row r="33" spans="1:16" ht="15">
      <c r="A33" s="12"/>
      <c r="B33" s="25">
        <v>334.9</v>
      </c>
      <c r="C33" s="20" t="s">
        <v>40</v>
      </c>
      <c r="D33" s="46">
        <v>117623</v>
      </c>
      <c r="E33" s="46">
        <v>2102907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2220530</v>
      </c>
      <c r="O33" s="47">
        <f t="shared" si="1"/>
        <v>37.18235097119893</v>
      </c>
      <c r="P33" s="9"/>
    </row>
    <row r="34" spans="1:16" ht="15">
      <c r="A34" s="12"/>
      <c r="B34" s="25">
        <v>335.12</v>
      </c>
      <c r="C34" s="20" t="s">
        <v>134</v>
      </c>
      <c r="D34" s="46">
        <v>1865160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1865160</v>
      </c>
      <c r="O34" s="47">
        <f t="shared" si="1"/>
        <v>31.231748158071</v>
      </c>
      <c r="P34" s="9"/>
    </row>
    <row r="35" spans="1:16" ht="15">
      <c r="A35" s="12"/>
      <c r="B35" s="25">
        <v>335.14</v>
      </c>
      <c r="C35" s="20" t="s">
        <v>148</v>
      </c>
      <c r="D35" s="46">
        <v>46336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46336</v>
      </c>
      <c r="O35" s="47">
        <f t="shared" si="1"/>
        <v>0.7758874748827863</v>
      </c>
      <c r="P35" s="9"/>
    </row>
    <row r="36" spans="1:16" ht="15">
      <c r="A36" s="12"/>
      <c r="B36" s="25">
        <v>335.15</v>
      </c>
      <c r="C36" s="20" t="s">
        <v>149</v>
      </c>
      <c r="D36" s="46">
        <v>79489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79489</v>
      </c>
      <c r="O36" s="47">
        <f t="shared" si="1"/>
        <v>1.3310281312793033</v>
      </c>
      <c r="P36" s="9"/>
    </row>
    <row r="37" spans="1:16" ht="15">
      <c r="A37" s="12"/>
      <c r="B37" s="25">
        <v>335.18</v>
      </c>
      <c r="C37" s="20" t="s">
        <v>135</v>
      </c>
      <c r="D37" s="46">
        <v>3812201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3812201</v>
      </c>
      <c r="O37" s="47">
        <f aca="true" t="shared" si="7" ref="O37:O68">(N37/O$78)</f>
        <v>63.83457803081045</v>
      </c>
      <c r="P37" s="9"/>
    </row>
    <row r="38" spans="1:16" ht="15">
      <c r="A38" s="12"/>
      <c r="B38" s="25">
        <v>335.49</v>
      </c>
      <c r="C38" s="20" t="s">
        <v>155</v>
      </c>
      <c r="D38" s="46">
        <v>87428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87428</v>
      </c>
      <c r="O38" s="47">
        <f t="shared" si="7"/>
        <v>1.463965170797053</v>
      </c>
      <c r="P38" s="9"/>
    </row>
    <row r="39" spans="1:16" ht="15">
      <c r="A39" s="12"/>
      <c r="B39" s="25">
        <v>335.9</v>
      </c>
      <c r="C39" s="20" t="s">
        <v>156</v>
      </c>
      <c r="D39" s="46">
        <v>27240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27240</v>
      </c>
      <c r="O39" s="47">
        <f t="shared" si="7"/>
        <v>0.45612860013395845</v>
      </c>
      <c r="P39" s="9"/>
    </row>
    <row r="40" spans="1:16" ht="15">
      <c r="A40" s="12"/>
      <c r="B40" s="25">
        <v>337.4</v>
      </c>
      <c r="C40" s="20" t="s">
        <v>48</v>
      </c>
      <c r="D40" s="46">
        <v>26986</v>
      </c>
      <c r="E40" s="46">
        <v>0</v>
      </c>
      <c r="F40" s="46">
        <v>0</v>
      </c>
      <c r="G40" s="46">
        <v>0</v>
      </c>
      <c r="H40" s="46">
        <v>0</v>
      </c>
      <c r="I40" s="46">
        <v>505828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532814</v>
      </c>
      <c r="O40" s="47">
        <f t="shared" si="7"/>
        <v>8.921868720696583</v>
      </c>
      <c r="P40" s="9"/>
    </row>
    <row r="41" spans="1:16" ht="15">
      <c r="A41" s="12"/>
      <c r="B41" s="25">
        <v>337.9</v>
      </c>
      <c r="C41" s="20" t="s">
        <v>51</v>
      </c>
      <c r="D41" s="46">
        <v>138504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138504</v>
      </c>
      <c r="O41" s="47">
        <f t="shared" si="7"/>
        <v>2.3192230408573344</v>
      </c>
      <c r="P41" s="9"/>
    </row>
    <row r="42" spans="1:16" ht="15.75">
      <c r="A42" s="29" t="s">
        <v>56</v>
      </c>
      <c r="B42" s="30"/>
      <c r="C42" s="31"/>
      <c r="D42" s="32">
        <f aca="true" t="shared" si="8" ref="D42:M42">SUM(D43:D60)</f>
        <v>15014013</v>
      </c>
      <c r="E42" s="32">
        <f t="shared" si="8"/>
        <v>5014692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186511806</v>
      </c>
      <c r="J42" s="32">
        <f t="shared" si="8"/>
        <v>1043592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207584103</v>
      </c>
      <c r="O42" s="45">
        <f t="shared" si="7"/>
        <v>3475.9561788345613</v>
      </c>
      <c r="P42" s="10"/>
    </row>
    <row r="43" spans="1:16" ht="15">
      <c r="A43" s="12"/>
      <c r="B43" s="25">
        <v>341.2</v>
      </c>
      <c r="C43" s="20" t="s">
        <v>136</v>
      </c>
      <c r="D43" s="46">
        <v>1217719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1043592</v>
      </c>
      <c r="K43" s="46">
        <v>0</v>
      </c>
      <c r="L43" s="46">
        <v>0</v>
      </c>
      <c r="M43" s="46">
        <v>0</v>
      </c>
      <c r="N43" s="46">
        <f aca="true" t="shared" si="9" ref="N43:N60">SUM(D43:M43)</f>
        <v>2261311</v>
      </c>
      <c r="O43" s="47">
        <f t="shared" si="7"/>
        <v>37.86522103148024</v>
      </c>
      <c r="P43" s="9"/>
    </row>
    <row r="44" spans="1:16" ht="15">
      <c r="A44" s="12"/>
      <c r="B44" s="25">
        <v>341.3</v>
      </c>
      <c r="C44" s="20" t="s">
        <v>157</v>
      </c>
      <c r="D44" s="46">
        <v>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44</v>
      </c>
      <c r="O44" s="47">
        <f t="shared" si="7"/>
        <v>0.0007367716008037508</v>
      </c>
      <c r="P44" s="9"/>
    </row>
    <row r="45" spans="1:16" ht="15">
      <c r="A45" s="12"/>
      <c r="B45" s="25">
        <v>341.9</v>
      </c>
      <c r="C45" s="20" t="s">
        <v>137</v>
      </c>
      <c r="D45" s="46">
        <v>569567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569567</v>
      </c>
      <c r="O45" s="47">
        <f t="shared" si="7"/>
        <v>9.537290689886134</v>
      </c>
      <c r="P45" s="9"/>
    </row>
    <row r="46" spans="1:16" ht="15">
      <c r="A46" s="12"/>
      <c r="B46" s="25">
        <v>342.1</v>
      </c>
      <c r="C46" s="20" t="s">
        <v>61</v>
      </c>
      <c r="D46" s="46">
        <v>992918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992918</v>
      </c>
      <c r="O46" s="47">
        <f t="shared" si="7"/>
        <v>16.62622237106497</v>
      </c>
      <c r="P46" s="9"/>
    </row>
    <row r="47" spans="1:16" ht="15">
      <c r="A47" s="12"/>
      <c r="B47" s="25">
        <v>342.2</v>
      </c>
      <c r="C47" s="20" t="s">
        <v>62</v>
      </c>
      <c r="D47" s="46">
        <v>7905557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7905557</v>
      </c>
      <c r="O47" s="47">
        <f t="shared" si="7"/>
        <v>132.37704286671132</v>
      </c>
      <c r="P47" s="9"/>
    </row>
    <row r="48" spans="1:16" ht="15">
      <c r="A48" s="12"/>
      <c r="B48" s="25">
        <v>343.1</v>
      </c>
      <c r="C48" s="20" t="s">
        <v>63</v>
      </c>
      <c r="D48" s="46">
        <v>3469007</v>
      </c>
      <c r="E48" s="46">
        <v>0</v>
      </c>
      <c r="F48" s="46">
        <v>0</v>
      </c>
      <c r="G48" s="46">
        <v>0</v>
      </c>
      <c r="H48" s="46">
        <v>0</v>
      </c>
      <c r="I48" s="46">
        <v>141994580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145463587</v>
      </c>
      <c r="O48" s="47">
        <f t="shared" si="7"/>
        <v>2435.7599966510384</v>
      </c>
      <c r="P48" s="9"/>
    </row>
    <row r="49" spans="1:16" ht="15">
      <c r="A49" s="12"/>
      <c r="B49" s="25">
        <v>343.4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10441104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10441104</v>
      </c>
      <c r="O49" s="47">
        <f t="shared" si="7"/>
        <v>174.8342933690556</v>
      </c>
      <c r="P49" s="9"/>
    </row>
    <row r="50" spans="1:16" ht="15">
      <c r="A50" s="12"/>
      <c r="B50" s="25">
        <v>343.6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28438698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28438698</v>
      </c>
      <c r="O50" s="47">
        <f t="shared" si="7"/>
        <v>476.20056932350974</v>
      </c>
      <c r="P50" s="9"/>
    </row>
    <row r="51" spans="1:16" ht="15">
      <c r="A51" s="12"/>
      <c r="B51" s="25">
        <v>343.9</v>
      </c>
      <c r="C51" s="20" t="s">
        <v>66</v>
      </c>
      <c r="D51" s="46">
        <v>0</v>
      </c>
      <c r="E51" s="46">
        <v>5014692</v>
      </c>
      <c r="F51" s="46">
        <v>0</v>
      </c>
      <c r="G51" s="46">
        <v>0</v>
      </c>
      <c r="H51" s="46">
        <v>0</v>
      </c>
      <c r="I51" s="46">
        <v>3584845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8599537</v>
      </c>
      <c r="O51" s="47">
        <f t="shared" si="7"/>
        <v>143.9976054922974</v>
      </c>
      <c r="P51" s="9"/>
    </row>
    <row r="52" spans="1:16" ht="15">
      <c r="A52" s="12"/>
      <c r="B52" s="25">
        <v>344.1</v>
      </c>
      <c r="C52" s="20" t="s">
        <v>138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226099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226099</v>
      </c>
      <c r="O52" s="47">
        <f t="shared" si="7"/>
        <v>3.7859845947756194</v>
      </c>
      <c r="P52" s="9"/>
    </row>
    <row r="53" spans="1:16" ht="15">
      <c r="A53" s="12"/>
      <c r="B53" s="25">
        <v>344.3</v>
      </c>
      <c r="C53" s="20" t="s">
        <v>139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330348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330348</v>
      </c>
      <c r="O53" s="47">
        <f t="shared" si="7"/>
        <v>5.531614199598125</v>
      </c>
      <c r="P53" s="9"/>
    </row>
    <row r="54" spans="1:16" ht="15">
      <c r="A54" s="12"/>
      <c r="B54" s="25">
        <v>344.5</v>
      </c>
      <c r="C54" s="20" t="s">
        <v>140</v>
      </c>
      <c r="D54" s="46">
        <v>62373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62373</v>
      </c>
      <c r="O54" s="47">
        <f t="shared" si="7"/>
        <v>1.0444239785666443</v>
      </c>
      <c r="P54" s="9"/>
    </row>
    <row r="55" spans="1:16" ht="15">
      <c r="A55" s="12"/>
      <c r="B55" s="25">
        <v>345.1</v>
      </c>
      <c r="C55" s="20" t="s">
        <v>70</v>
      </c>
      <c r="D55" s="46">
        <v>61993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61993</v>
      </c>
      <c r="O55" s="47">
        <f t="shared" si="7"/>
        <v>1.0380609511051575</v>
      </c>
      <c r="P55" s="9"/>
    </row>
    <row r="56" spans="1:16" ht="15">
      <c r="A56" s="12"/>
      <c r="B56" s="25">
        <v>347.2</v>
      </c>
      <c r="C56" s="20" t="s">
        <v>71</v>
      </c>
      <c r="D56" s="46">
        <v>168261</v>
      </c>
      <c r="E56" s="46">
        <v>0</v>
      </c>
      <c r="F56" s="46">
        <v>0</v>
      </c>
      <c r="G56" s="46">
        <v>0</v>
      </c>
      <c r="H56" s="46">
        <v>0</v>
      </c>
      <c r="I56" s="46">
        <v>1224950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1393211</v>
      </c>
      <c r="O56" s="47">
        <f t="shared" si="7"/>
        <v>23.32905224380442</v>
      </c>
      <c r="P56" s="9"/>
    </row>
    <row r="57" spans="1:16" ht="15">
      <c r="A57" s="12"/>
      <c r="B57" s="25">
        <v>347.4</v>
      </c>
      <c r="C57" s="20" t="s">
        <v>158</v>
      </c>
      <c r="D57" s="46">
        <v>34186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34186</v>
      </c>
      <c r="O57" s="47">
        <f t="shared" si="7"/>
        <v>0.5724380442062961</v>
      </c>
      <c r="P57" s="9"/>
    </row>
    <row r="58" spans="1:16" ht="15">
      <c r="A58" s="12"/>
      <c r="B58" s="25">
        <v>347.5</v>
      </c>
      <c r="C58" s="20" t="s">
        <v>72</v>
      </c>
      <c r="D58" s="46">
        <v>78734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78734</v>
      </c>
      <c r="O58" s="47">
        <f t="shared" si="7"/>
        <v>1.3183858004018754</v>
      </c>
      <c r="P58" s="9"/>
    </row>
    <row r="59" spans="1:16" ht="15">
      <c r="A59" s="12"/>
      <c r="B59" s="25">
        <v>347.9</v>
      </c>
      <c r="C59" s="20" t="s">
        <v>73</v>
      </c>
      <c r="D59" s="46">
        <v>255710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255710</v>
      </c>
      <c r="O59" s="47">
        <f t="shared" si="7"/>
        <v>4.281815137307435</v>
      </c>
      <c r="P59" s="9"/>
    </row>
    <row r="60" spans="1:16" ht="15">
      <c r="A60" s="12"/>
      <c r="B60" s="25">
        <v>349</v>
      </c>
      <c r="C60" s="20" t="s">
        <v>1</v>
      </c>
      <c r="D60" s="46">
        <v>197944</v>
      </c>
      <c r="E60" s="46">
        <v>0</v>
      </c>
      <c r="F60" s="46">
        <v>0</v>
      </c>
      <c r="G60" s="46">
        <v>0</v>
      </c>
      <c r="H60" s="46">
        <v>0</v>
      </c>
      <c r="I60" s="46">
        <v>271182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469126</v>
      </c>
      <c r="O60" s="47">
        <f t="shared" si="7"/>
        <v>7.855425318151373</v>
      </c>
      <c r="P60" s="9"/>
    </row>
    <row r="61" spans="1:16" ht="15.75">
      <c r="A61" s="29" t="s">
        <v>57</v>
      </c>
      <c r="B61" s="30"/>
      <c r="C61" s="31"/>
      <c r="D61" s="32">
        <f aca="true" t="shared" si="10" ref="D61:M61">SUM(D62:D63)</f>
        <v>544354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73187</v>
      </c>
      <c r="J61" s="32">
        <f t="shared" si="10"/>
        <v>2064604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>SUM(D61:M61)</f>
        <v>2682145</v>
      </c>
      <c r="O61" s="45">
        <f t="shared" si="7"/>
        <v>44.91200602813128</v>
      </c>
      <c r="P61" s="10"/>
    </row>
    <row r="62" spans="1:16" ht="15">
      <c r="A62" s="13"/>
      <c r="B62" s="39">
        <v>351.4</v>
      </c>
      <c r="C62" s="21" t="s">
        <v>159</v>
      </c>
      <c r="D62" s="46">
        <v>343816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343816</v>
      </c>
      <c r="O62" s="47">
        <f t="shared" si="7"/>
        <v>5.757133288680509</v>
      </c>
      <c r="P62" s="9"/>
    </row>
    <row r="63" spans="1:16" ht="15">
      <c r="A63" s="13"/>
      <c r="B63" s="39">
        <v>359</v>
      </c>
      <c r="C63" s="21" t="s">
        <v>77</v>
      </c>
      <c r="D63" s="46">
        <v>200538</v>
      </c>
      <c r="E63" s="46">
        <v>0</v>
      </c>
      <c r="F63" s="46">
        <v>0</v>
      </c>
      <c r="G63" s="46">
        <v>0</v>
      </c>
      <c r="H63" s="46">
        <v>0</v>
      </c>
      <c r="I63" s="46">
        <v>73187</v>
      </c>
      <c r="J63" s="46">
        <v>2064604</v>
      </c>
      <c r="K63" s="46">
        <v>0</v>
      </c>
      <c r="L63" s="46">
        <v>0</v>
      </c>
      <c r="M63" s="46">
        <v>0</v>
      </c>
      <c r="N63" s="46">
        <f>SUM(D63:M63)</f>
        <v>2338329</v>
      </c>
      <c r="O63" s="47">
        <f t="shared" si="7"/>
        <v>39.154872739450774</v>
      </c>
      <c r="P63" s="9"/>
    </row>
    <row r="64" spans="1:16" ht="15.75">
      <c r="A64" s="29" t="s">
        <v>4</v>
      </c>
      <c r="B64" s="30"/>
      <c r="C64" s="31"/>
      <c r="D64" s="32">
        <f aca="true" t="shared" si="11" ref="D64:M64">SUM(D65:D73)</f>
        <v>1562142</v>
      </c>
      <c r="E64" s="32">
        <f t="shared" si="11"/>
        <v>478427</v>
      </c>
      <c r="F64" s="32">
        <f t="shared" si="11"/>
        <v>17384</v>
      </c>
      <c r="G64" s="32">
        <f t="shared" si="11"/>
        <v>0</v>
      </c>
      <c r="H64" s="32">
        <f t="shared" si="11"/>
        <v>0</v>
      </c>
      <c r="I64" s="32">
        <f t="shared" si="11"/>
        <v>4885062</v>
      </c>
      <c r="J64" s="32">
        <f t="shared" si="11"/>
        <v>14706499</v>
      </c>
      <c r="K64" s="32">
        <f t="shared" si="11"/>
        <v>44260956</v>
      </c>
      <c r="L64" s="32">
        <f t="shared" si="11"/>
        <v>0</v>
      </c>
      <c r="M64" s="32">
        <f t="shared" si="11"/>
        <v>96173</v>
      </c>
      <c r="N64" s="32">
        <f>SUM(D64:M64)</f>
        <v>66006643</v>
      </c>
      <c r="O64" s="45">
        <f t="shared" si="7"/>
        <v>1105.2686369725386</v>
      </c>
      <c r="P64" s="10"/>
    </row>
    <row r="65" spans="1:16" ht="15">
      <c r="A65" s="12"/>
      <c r="B65" s="25">
        <v>361.1</v>
      </c>
      <c r="C65" s="20" t="s">
        <v>79</v>
      </c>
      <c r="D65" s="46">
        <v>634264</v>
      </c>
      <c r="E65" s="46">
        <v>156058</v>
      </c>
      <c r="F65" s="46">
        <v>9190</v>
      </c>
      <c r="G65" s="46">
        <v>0</v>
      </c>
      <c r="H65" s="46">
        <v>0</v>
      </c>
      <c r="I65" s="46">
        <v>1805332</v>
      </c>
      <c r="J65" s="46">
        <v>391047</v>
      </c>
      <c r="K65" s="46">
        <v>796205</v>
      </c>
      <c r="L65" s="46">
        <v>0</v>
      </c>
      <c r="M65" s="46">
        <v>67097</v>
      </c>
      <c r="N65" s="46">
        <f>SUM(D65:M65)</f>
        <v>3859193</v>
      </c>
      <c r="O65" s="47">
        <f t="shared" si="7"/>
        <v>64.62145010046885</v>
      </c>
      <c r="P65" s="9"/>
    </row>
    <row r="66" spans="1:16" ht="15">
      <c r="A66" s="12"/>
      <c r="B66" s="25">
        <v>361.2</v>
      </c>
      <c r="C66" s="20" t="s">
        <v>80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1436035</v>
      </c>
      <c r="L66" s="46">
        <v>0</v>
      </c>
      <c r="M66" s="46">
        <v>0</v>
      </c>
      <c r="N66" s="46">
        <f aca="true" t="shared" si="12" ref="N66:N73">SUM(D66:M66)</f>
        <v>1436035</v>
      </c>
      <c r="O66" s="47">
        <f t="shared" si="7"/>
        <v>24.04613194909578</v>
      </c>
      <c r="P66" s="9"/>
    </row>
    <row r="67" spans="1:16" ht="15">
      <c r="A67" s="12"/>
      <c r="B67" s="25">
        <v>361.4</v>
      </c>
      <c r="C67" s="20" t="s">
        <v>142</v>
      </c>
      <c r="D67" s="46">
        <v>264842</v>
      </c>
      <c r="E67" s="46">
        <v>55910</v>
      </c>
      <c r="F67" s="46">
        <v>8194</v>
      </c>
      <c r="G67" s="46">
        <v>0</v>
      </c>
      <c r="H67" s="46">
        <v>0</v>
      </c>
      <c r="I67" s="46">
        <v>726986</v>
      </c>
      <c r="J67" s="46">
        <v>146316</v>
      </c>
      <c r="K67" s="46">
        <v>19041659</v>
      </c>
      <c r="L67" s="46">
        <v>0</v>
      </c>
      <c r="M67" s="46">
        <v>27825</v>
      </c>
      <c r="N67" s="46">
        <f t="shared" si="12"/>
        <v>20271732</v>
      </c>
      <c r="O67" s="47">
        <f t="shared" si="7"/>
        <v>339.44628265237776</v>
      </c>
      <c r="P67" s="9"/>
    </row>
    <row r="68" spans="1:16" ht="15">
      <c r="A68" s="12"/>
      <c r="B68" s="25">
        <v>362</v>
      </c>
      <c r="C68" s="20" t="s">
        <v>82</v>
      </c>
      <c r="D68" s="46">
        <v>140964</v>
      </c>
      <c r="E68" s="46">
        <v>0</v>
      </c>
      <c r="F68" s="46">
        <v>0</v>
      </c>
      <c r="G68" s="46">
        <v>0</v>
      </c>
      <c r="H68" s="46">
        <v>0</v>
      </c>
      <c r="I68" s="46">
        <v>861780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1002744</v>
      </c>
      <c r="O68" s="47">
        <f t="shared" si="7"/>
        <v>16.790756865371733</v>
      </c>
      <c r="P68" s="9"/>
    </row>
    <row r="69" spans="1:16" ht="15">
      <c r="A69" s="12"/>
      <c r="B69" s="25">
        <v>364</v>
      </c>
      <c r="C69" s="20" t="s">
        <v>143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181683</v>
      </c>
      <c r="J69" s="46">
        <v>315409</v>
      </c>
      <c r="K69" s="46">
        <v>0</v>
      </c>
      <c r="L69" s="46">
        <v>0</v>
      </c>
      <c r="M69" s="46">
        <v>0</v>
      </c>
      <c r="N69" s="46">
        <f t="shared" si="12"/>
        <v>497092</v>
      </c>
      <c r="O69" s="47">
        <f aca="true" t="shared" si="13" ref="O69:O76">(N69/O$78)</f>
        <v>8.323710649698594</v>
      </c>
      <c r="P69" s="9"/>
    </row>
    <row r="70" spans="1:16" ht="15">
      <c r="A70" s="12"/>
      <c r="B70" s="25">
        <v>365</v>
      </c>
      <c r="C70" s="20" t="s">
        <v>144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33347</v>
      </c>
      <c r="J70" s="46">
        <v>37404</v>
      </c>
      <c r="K70" s="46">
        <v>0</v>
      </c>
      <c r="L70" s="46">
        <v>0</v>
      </c>
      <c r="M70" s="46">
        <v>0</v>
      </c>
      <c r="N70" s="46">
        <f t="shared" si="12"/>
        <v>70751</v>
      </c>
      <c r="O70" s="47">
        <f t="shared" si="13"/>
        <v>1.1847119892833222</v>
      </c>
      <c r="P70" s="9"/>
    </row>
    <row r="71" spans="1:16" ht="15">
      <c r="A71" s="12"/>
      <c r="B71" s="25">
        <v>366</v>
      </c>
      <c r="C71" s="20" t="s">
        <v>85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1581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1581</v>
      </c>
      <c r="O71" s="47">
        <f t="shared" si="13"/>
        <v>0.0264735432016075</v>
      </c>
      <c r="P71" s="9"/>
    </row>
    <row r="72" spans="1:16" ht="15">
      <c r="A72" s="12"/>
      <c r="B72" s="25">
        <v>368</v>
      </c>
      <c r="C72" s="20" t="s">
        <v>87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22987057</v>
      </c>
      <c r="L72" s="46">
        <v>0</v>
      </c>
      <c r="M72" s="46">
        <v>0</v>
      </c>
      <c r="N72" s="46">
        <f t="shared" si="12"/>
        <v>22987057</v>
      </c>
      <c r="O72" s="47">
        <f t="shared" si="13"/>
        <v>384.91388144675153</v>
      </c>
      <c r="P72" s="9"/>
    </row>
    <row r="73" spans="1:16" ht="15">
      <c r="A73" s="12"/>
      <c r="B73" s="25">
        <v>369.9</v>
      </c>
      <c r="C73" s="20" t="s">
        <v>89</v>
      </c>
      <c r="D73" s="46">
        <v>522072</v>
      </c>
      <c r="E73" s="46">
        <v>266459</v>
      </c>
      <c r="F73" s="46">
        <v>0</v>
      </c>
      <c r="G73" s="46">
        <v>0</v>
      </c>
      <c r="H73" s="46">
        <v>0</v>
      </c>
      <c r="I73" s="46">
        <v>1274353</v>
      </c>
      <c r="J73" s="46">
        <v>13816323</v>
      </c>
      <c r="K73" s="46">
        <v>0</v>
      </c>
      <c r="L73" s="46">
        <v>0</v>
      </c>
      <c r="M73" s="46">
        <v>1251</v>
      </c>
      <c r="N73" s="46">
        <f t="shared" si="12"/>
        <v>15880458</v>
      </c>
      <c r="O73" s="47">
        <f t="shared" si="13"/>
        <v>265.91523777628936</v>
      </c>
      <c r="P73" s="9"/>
    </row>
    <row r="74" spans="1:16" ht="15.75">
      <c r="A74" s="29" t="s">
        <v>58</v>
      </c>
      <c r="B74" s="30"/>
      <c r="C74" s="31"/>
      <c r="D74" s="32">
        <f aca="true" t="shared" si="14" ref="D74:M74">SUM(D75:D75)</f>
        <v>10754851</v>
      </c>
      <c r="E74" s="32">
        <f t="shared" si="14"/>
        <v>0</v>
      </c>
      <c r="F74" s="32">
        <f t="shared" si="14"/>
        <v>3175363</v>
      </c>
      <c r="G74" s="32">
        <f t="shared" si="14"/>
        <v>0</v>
      </c>
      <c r="H74" s="32">
        <f t="shared" si="14"/>
        <v>0</v>
      </c>
      <c r="I74" s="32">
        <f t="shared" si="14"/>
        <v>960390</v>
      </c>
      <c r="J74" s="32">
        <f t="shared" si="14"/>
        <v>5825172</v>
      </c>
      <c r="K74" s="32">
        <f t="shared" si="14"/>
        <v>0</v>
      </c>
      <c r="L74" s="32">
        <f t="shared" si="14"/>
        <v>0</v>
      </c>
      <c r="M74" s="32">
        <f t="shared" si="14"/>
        <v>354565</v>
      </c>
      <c r="N74" s="32">
        <f>SUM(D74:M74)</f>
        <v>21070341</v>
      </c>
      <c r="O74" s="45">
        <f t="shared" si="13"/>
        <v>352.81883791024785</v>
      </c>
      <c r="P74" s="9"/>
    </row>
    <row r="75" spans="1:16" ht="15.75" thickBot="1">
      <c r="A75" s="12"/>
      <c r="B75" s="25">
        <v>381</v>
      </c>
      <c r="C75" s="20" t="s">
        <v>90</v>
      </c>
      <c r="D75" s="46">
        <v>10754851</v>
      </c>
      <c r="E75" s="46">
        <v>0</v>
      </c>
      <c r="F75" s="46">
        <v>3175363</v>
      </c>
      <c r="G75" s="46">
        <v>0</v>
      </c>
      <c r="H75" s="46">
        <v>0</v>
      </c>
      <c r="I75" s="46">
        <v>960390</v>
      </c>
      <c r="J75" s="46">
        <v>5825172</v>
      </c>
      <c r="K75" s="46">
        <v>0</v>
      </c>
      <c r="L75" s="46">
        <v>0</v>
      </c>
      <c r="M75" s="46">
        <v>354565</v>
      </c>
      <c r="N75" s="46">
        <f>SUM(D75:M75)</f>
        <v>21070341</v>
      </c>
      <c r="O75" s="47">
        <f t="shared" si="13"/>
        <v>352.81883791024785</v>
      </c>
      <c r="P75" s="9"/>
    </row>
    <row r="76" spans="1:119" ht="16.5" thickBot="1">
      <c r="A76" s="14" t="s">
        <v>74</v>
      </c>
      <c r="B76" s="23"/>
      <c r="C76" s="22"/>
      <c r="D76" s="15">
        <f aca="true" t="shared" si="15" ref="D76:M76">SUM(D5,D15,D22,D42,D61,D64,D74)</f>
        <v>76676735</v>
      </c>
      <c r="E76" s="15">
        <f t="shared" si="15"/>
        <v>11113253</v>
      </c>
      <c r="F76" s="15">
        <f t="shared" si="15"/>
        <v>3192747</v>
      </c>
      <c r="G76" s="15">
        <f t="shared" si="15"/>
        <v>0</v>
      </c>
      <c r="H76" s="15">
        <f t="shared" si="15"/>
        <v>0</v>
      </c>
      <c r="I76" s="15">
        <f t="shared" si="15"/>
        <v>197296331</v>
      </c>
      <c r="J76" s="15">
        <f t="shared" si="15"/>
        <v>23639867</v>
      </c>
      <c r="K76" s="15">
        <f t="shared" si="15"/>
        <v>44260956</v>
      </c>
      <c r="L76" s="15">
        <f t="shared" si="15"/>
        <v>0</v>
      </c>
      <c r="M76" s="15">
        <f t="shared" si="15"/>
        <v>656479</v>
      </c>
      <c r="N76" s="15">
        <f>SUM(D76:M76)</f>
        <v>356836368</v>
      </c>
      <c r="O76" s="38">
        <f t="shared" si="13"/>
        <v>5975.156865371735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162</v>
      </c>
      <c r="M78" s="48"/>
      <c r="N78" s="48"/>
      <c r="O78" s="43">
        <v>59720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107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35746637</v>
      </c>
      <c r="E5" s="27">
        <f t="shared" si="0"/>
        <v>3930264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195942</v>
      </c>
      <c r="N5" s="28">
        <f>SUM(D5:M5)</f>
        <v>39872843</v>
      </c>
      <c r="O5" s="33">
        <f aca="true" t="shared" si="1" ref="O5:O36">(N5/O$79)</f>
        <v>683.2806614685974</v>
      </c>
      <c r="P5" s="6"/>
    </row>
    <row r="6" spans="1:16" ht="15">
      <c r="A6" s="12"/>
      <c r="B6" s="25">
        <v>311</v>
      </c>
      <c r="C6" s="20" t="s">
        <v>3</v>
      </c>
      <c r="D6" s="46">
        <v>21900691</v>
      </c>
      <c r="E6" s="46">
        <v>63420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195942</v>
      </c>
      <c r="N6" s="46">
        <f>SUM(D6:M6)</f>
        <v>22160053</v>
      </c>
      <c r="O6" s="47">
        <f t="shared" si="1"/>
        <v>379.7455745008997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2333861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2333861</v>
      </c>
      <c r="O7" s="47">
        <f t="shared" si="1"/>
        <v>39.994190729157744</v>
      </c>
      <c r="P7" s="9"/>
    </row>
    <row r="8" spans="1:16" ht="15">
      <c r="A8" s="12"/>
      <c r="B8" s="25">
        <v>312.42</v>
      </c>
      <c r="C8" s="20" t="s">
        <v>152</v>
      </c>
      <c r="D8" s="46">
        <v>0</v>
      </c>
      <c r="E8" s="46">
        <v>1532983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1532983</v>
      </c>
      <c r="O8" s="47">
        <f t="shared" si="1"/>
        <v>26.269951160997344</v>
      </c>
      <c r="P8" s="9"/>
    </row>
    <row r="9" spans="1:16" ht="15">
      <c r="A9" s="12"/>
      <c r="B9" s="25">
        <v>312.51</v>
      </c>
      <c r="C9" s="20" t="s">
        <v>99</v>
      </c>
      <c r="D9" s="46">
        <v>460238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460238</v>
      </c>
      <c r="O9" s="47">
        <f t="shared" si="1"/>
        <v>7.886864878759318</v>
      </c>
      <c r="P9" s="9"/>
    </row>
    <row r="10" spans="1:16" ht="15">
      <c r="A10" s="12"/>
      <c r="B10" s="25">
        <v>312.52</v>
      </c>
      <c r="C10" s="20" t="s">
        <v>131</v>
      </c>
      <c r="D10" s="46">
        <v>471520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471520</v>
      </c>
      <c r="O10" s="47">
        <f t="shared" si="1"/>
        <v>8.080198783309056</v>
      </c>
      <c r="P10" s="9"/>
    </row>
    <row r="11" spans="1:16" ht="15">
      <c r="A11" s="12"/>
      <c r="B11" s="25">
        <v>314.1</v>
      </c>
      <c r="C11" s="20" t="s">
        <v>14</v>
      </c>
      <c r="D11" s="46">
        <v>9525860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9525860</v>
      </c>
      <c r="O11" s="47">
        <f t="shared" si="1"/>
        <v>163.23982520777997</v>
      </c>
      <c r="P11" s="9"/>
    </row>
    <row r="12" spans="1:16" ht="15">
      <c r="A12" s="12"/>
      <c r="B12" s="25">
        <v>314.8</v>
      </c>
      <c r="C12" s="20" t="s">
        <v>153</v>
      </c>
      <c r="D12" s="46">
        <v>260998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260998</v>
      </c>
      <c r="O12" s="47">
        <f t="shared" si="1"/>
        <v>4.472590180789992</v>
      </c>
      <c r="P12" s="9"/>
    </row>
    <row r="13" spans="1:16" ht="15">
      <c r="A13" s="12"/>
      <c r="B13" s="25">
        <v>315</v>
      </c>
      <c r="C13" s="20" t="s">
        <v>132</v>
      </c>
      <c r="D13" s="46">
        <v>2695896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2695896</v>
      </c>
      <c r="O13" s="47">
        <f t="shared" si="1"/>
        <v>46.198200668323196</v>
      </c>
      <c r="P13" s="9"/>
    </row>
    <row r="14" spans="1:16" ht="15">
      <c r="A14" s="12"/>
      <c r="B14" s="25">
        <v>316</v>
      </c>
      <c r="C14" s="20" t="s">
        <v>133</v>
      </c>
      <c r="D14" s="46">
        <v>431434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431434</v>
      </c>
      <c r="O14" s="47">
        <f t="shared" si="1"/>
        <v>7.393265358581099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SUM(D16:D21)</f>
        <v>1831613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19040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8">SUM(D15:M15)</f>
        <v>1850653</v>
      </c>
      <c r="O15" s="45">
        <f t="shared" si="1"/>
        <v>31.713700625481962</v>
      </c>
      <c r="P15" s="10"/>
    </row>
    <row r="16" spans="1:16" ht="15">
      <c r="A16" s="12"/>
      <c r="B16" s="25">
        <v>322</v>
      </c>
      <c r="C16" s="20" t="s">
        <v>0</v>
      </c>
      <c r="D16" s="46">
        <v>741477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741477</v>
      </c>
      <c r="O16" s="47">
        <f t="shared" si="1"/>
        <v>12.70631479736098</v>
      </c>
      <c r="P16" s="9"/>
    </row>
    <row r="17" spans="1:16" ht="15">
      <c r="A17" s="12"/>
      <c r="B17" s="25">
        <v>323.1</v>
      </c>
      <c r="C17" s="20" t="s">
        <v>18</v>
      </c>
      <c r="D17" s="46">
        <v>511755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511755</v>
      </c>
      <c r="O17" s="47">
        <f t="shared" si="1"/>
        <v>8.769685545368864</v>
      </c>
      <c r="P17" s="9"/>
    </row>
    <row r="18" spans="1:16" ht="15">
      <c r="A18" s="12"/>
      <c r="B18" s="25">
        <v>323.4</v>
      </c>
      <c r="C18" s="20" t="s">
        <v>19</v>
      </c>
      <c r="D18" s="46">
        <v>450135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450135</v>
      </c>
      <c r="O18" s="47">
        <f t="shared" si="1"/>
        <v>7.713734898466284</v>
      </c>
      <c r="P18" s="9"/>
    </row>
    <row r="19" spans="1:16" ht="15">
      <c r="A19" s="12"/>
      <c r="B19" s="25">
        <v>324.11</v>
      </c>
      <c r="C19" s="20" t="s">
        <v>20</v>
      </c>
      <c r="D19" s="46">
        <v>36284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36284</v>
      </c>
      <c r="O19" s="47">
        <f t="shared" si="1"/>
        <v>0.6217804815354298</v>
      </c>
      <c r="P19" s="9"/>
    </row>
    <row r="20" spans="1:16" ht="15">
      <c r="A20" s="12"/>
      <c r="B20" s="25">
        <v>324.12</v>
      </c>
      <c r="C20" s="20" t="s">
        <v>21</v>
      </c>
      <c r="D20" s="46">
        <v>25678</v>
      </c>
      <c r="E20" s="46">
        <v>0</v>
      </c>
      <c r="F20" s="46">
        <v>0</v>
      </c>
      <c r="G20" s="46">
        <v>0</v>
      </c>
      <c r="H20" s="46">
        <v>0</v>
      </c>
      <c r="I20" s="46">
        <v>17060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42738</v>
      </c>
      <c r="O20" s="47">
        <f t="shared" si="1"/>
        <v>0.7323794019364236</v>
      </c>
      <c r="P20" s="9"/>
    </row>
    <row r="21" spans="1:16" ht="15">
      <c r="A21" s="12"/>
      <c r="B21" s="25">
        <v>329</v>
      </c>
      <c r="C21" s="20" t="s">
        <v>25</v>
      </c>
      <c r="D21" s="46">
        <v>66284</v>
      </c>
      <c r="E21" s="46">
        <v>0</v>
      </c>
      <c r="F21" s="46">
        <v>0</v>
      </c>
      <c r="G21" s="46">
        <v>0</v>
      </c>
      <c r="H21" s="46">
        <v>0</v>
      </c>
      <c r="I21" s="46">
        <v>1980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68264</v>
      </c>
      <c r="O21" s="47">
        <f t="shared" si="1"/>
        <v>1.1698055008139834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SUM(D23:D41)</f>
        <v>7765633</v>
      </c>
      <c r="E22" s="32">
        <f t="shared" si="5"/>
        <v>185378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6730236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14681247</v>
      </c>
      <c r="O22" s="45">
        <f t="shared" si="1"/>
        <v>251.58507411532858</v>
      </c>
      <c r="P22" s="10"/>
    </row>
    <row r="23" spans="1:16" ht="15">
      <c r="A23" s="12"/>
      <c r="B23" s="25">
        <v>331.2</v>
      </c>
      <c r="C23" s="20" t="s">
        <v>26</v>
      </c>
      <c r="D23" s="46">
        <v>81090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81090</v>
      </c>
      <c r="O23" s="47">
        <f t="shared" si="1"/>
        <v>1.3895981492588467</v>
      </c>
      <c r="P23" s="9"/>
    </row>
    <row r="24" spans="1:16" ht="15">
      <c r="A24" s="12"/>
      <c r="B24" s="25">
        <v>331.42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2155179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2155179</v>
      </c>
      <c r="O24" s="47">
        <f t="shared" si="1"/>
        <v>36.932208037014824</v>
      </c>
      <c r="P24" s="9"/>
    </row>
    <row r="25" spans="1:16" ht="15">
      <c r="A25" s="12"/>
      <c r="B25" s="25">
        <v>331.49</v>
      </c>
      <c r="C25" s="20" t="s">
        <v>33</v>
      </c>
      <c r="D25" s="46">
        <v>893869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893869</v>
      </c>
      <c r="O25" s="47">
        <f t="shared" si="1"/>
        <v>15.317779110616057</v>
      </c>
      <c r="P25" s="9"/>
    </row>
    <row r="26" spans="1:16" ht="15">
      <c r="A26" s="12"/>
      <c r="B26" s="25">
        <v>331.5</v>
      </c>
      <c r="C26" s="20" t="s">
        <v>28</v>
      </c>
      <c r="D26" s="46">
        <v>546207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546207</v>
      </c>
      <c r="O26" s="47">
        <f t="shared" si="1"/>
        <v>9.360071973267072</v>
      </c>
      <c r="P26" s="9"/>
    </row>
    <row r="27" spans="1:16" ht="15">
      <c r="A27" s="12"/>
      <c r="B27" s="25">
        <v>334.2</v>
      </c>
      <c r="C27" s="20" t="s">
        <v>29</v>
      </c>
      <c r="D27" s="46">
        <v>84121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84121</v>
      </c>
      <c r="O27" s="47">
        <f t="shared" si="1"/>
        <v>1.4415388569959728</v>
      </c>
      <c r="P27" s="9"/>
    </row>
    <row r="28" spans="1:16" ht="15">
      <c r="A28" s="12"/>
      <c r="B28" s="25">
        <v>334.35</v>
      </c>
      <c r="C28" s="20" t="s">
        <v>154</v>
      </c>
      <c r="D28" s="46">
        <v>1650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1650</v>
      </c>
      <c r="O28" s="47">
        <f t="shared" si="1"/>
        <v>0.02827521206409048</v>
      </c>
      <c r="P28" s="9"/>
    </row>
    <row r="29" spans="1:16" ht="15">
      <c r="A29" s="12"/>
      <c r="B29" s="25">
        <v>334.41</v>
      </c>
      <c r="C29" s="20" t="s">
        <v>35</v>
      </c>
      <c r="D29" s="46">
        <v>141308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9">SUM(D29:M29)</f>
        <v>141308</v>
      </c>
      <c r="O29" s="47">
        <f t="shared" si="1"/>
        <v>2.4215234341530287</v>
      </c>
      <c r="P29" s="9"/>
    </row>
    <row r="30" spans="1:16" ht="15">
      <c r="A30" s="12"/>
      <c r="B30" s="25">
        <v>334.42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1973478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1973478</v>
      </c>
      <c r="O30" s="47">
        <f t="shared" si="1"/>
        <v>33.8184902750407</v>
      </c>
      <c r="P30" s="9"/>
    </row>
    <row r="31" spans="1:16" ht="15">
      <c r="A31" s="12"/>
      <c r="B31" s="25">
        <v>334.49</v>
      </c>
      <c r="C31" s="20" t="s">
        <v>37</v>
      </c>
      <c r="D31" s="46">
        <v>21325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21325</v>
      </c>
      <c r="O31" s="47">
        <f t="shared" si="1"/>
        <v>0.3654356953131694</v>
      </c>
      <c r="P31" s="9"/>
    </row>
    <row r="32" spans="1:16" ht="15">
      <c r="A32" s="12"/>
      <c r="B32" s="25">
        <v>334.7</v>
      </c>
      <c r="C32" s="20" t="s">
        <v>39</v>
      </c>
      <c r="D32" s="46">
        <v>73184</v>
      </c>
      <c r="E32" s="46">
        <v>0</v>
      </c>
      <c r="F32" s="46">
        <v>0</v>
      </c>
      <c r="G32" s="46">
        <v>0</v>
      </c>
      <c r="H32" s="46">
        <v>0</v>
      </c>
      <c r="I32" s="46">
        <v>471352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544536</v>
      </c>
      <c r="O32" s="47">
        <f t="shared" si="1"/>
        <v>9.33143689486762</v>
      </c>
      <c r="P32" s="9"/>
    </row>
    <row r="33" spans="1:16" ht="15">
      <c r="A33" s="12"/>
      <c r="B33" s="25">
        <v>334.9</v>
      </c>
      <c r="C33" s="20" t="s">
        <v>40</v>
      </c>
      <c r="D33" s="46">
        <v>98</v>
      </c>
      <c r="E33" s="46">
        <v>185378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185476</v>
      </c>
      <c r="O33" s="47">
        <f t="shared" si="1"/>
        <v>3.178408019878331</v>
      </c>
      <c r="P33" s="9"/>
    </row>
    <row r="34" spans="1:16" ht="15">
      <c r="A34" s="12"/>
      <c r="B34" s="25">
        <v>335.12</v>
      </c>
      <c r="C34" s="20" t="s">
        <v>134</v>
      </c>
      <c r="D34" s="46">
        <v>1821603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1821603</v>
      </c>
      <c r="O34" s="47">
        <f t="shared" si="1"/>
        <v>31.21588552823237</v>
      </c>
      <c r="P34" s="9"/>
    </row>
    <row r="35" spans="1:16" ht="15">
      <c r="A35" s="12"/>
      <c r="B35" s="25">
        <v>335.14</v>
      </c>
      <c r="C35" s="20" t="s">
        <v>148</v>
      </c>
      <c r="D35" s="46">
        <v>43967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43967</v>
      </c>
      <c r="O35" s="47">
        <f t="shared" si="1"/>
        <v>0.753440150801131</v>
      </c>
      <c r="P35" s="9"/>
    </row>
    <row r="36" spans="1:16" ht="15">
      <c r="A36" s="12"/>
      <c r="B36" s="25">
        <v>335.15</v>
      </c>
      <c r="C36" s="20" t="s">
        <v>149</v>
      </c>
      <c r="D36" s="46">
        <v>144064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144064</v>
      </c>
      <c r="O36" s="47">
        <f t="shared" si="1"/>
        <v>2.46875160654614</v>
      </c>
      <c r="P36" s="9"/>
    </row>
    <row r="37" spans="1:16" ht="15">
      <c r="A37" s="12"/>
      <c r="B37" s="25">
        <v>335.18</v>
      </c>
      <c r="C37" s="20" t="s">
        <v>135</v>
      </c>
      <c r="D37" s="46">
        <v>3643626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3643626</v>
      </c>
      <c r="O37" s="47">
        <f aca="true" t="shared" si="7" ref="O37:O68">(N37/O$79)</f>
        <v>62.43896838317197</v>
      </c>
      <c r="P37" s="9"/>
    </row>
    <row r="38" spans="1:16" ht="15">
      <c r="A38" s="12"/>
      <c r="B38" s="25">
        <v>335.49</v>
      </c>
      <c r="C38" s="20" t="s">
        <v>155</v>
      </c>
      <c r="D38" s="46">
        <v>95494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95494</v>
      </c>
      <c r="O38" s="47">
        <f t="shared" si="7"/>
        <v>1.6364321823322765</v>
      </c>
      <c r="P38" s="9"/>
    </row>
    <row r="39" spans="1:16" ht="15">
      <c r="A39" s="12"/>
      <c r="B39" s="25">
        <v>335.9</v>
      </c>
      <c r="C39" s="20" t="s">
        <v>156</v>
      </c>
      <c r="D39" s="46">
        <v>25528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25528</v>
      </c>
      <c r="O39" s="47">
        <f t="shared" si="7"/>
        <v>0.43746037186187986</v>
      </c>
      <c r="P39" s="9"/>
    </row>
    <row r="40" spans="1:16" ht="15">
      <c r="A40" s="12"/>
      <c r="B40" s="25">
        <v>337.4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2130227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2130227</v>
      </c>
      <c r="O40" s="47">
        <f t="shared" si="7"/>
        <v>36.50461828463713</v>
      </c>
      <c r="P40" s="9"/>
    </row>
    <row r="41" spans="1:16" ht="15">
      <c r="A41" s="12"/>
      <c r="B41" s="25">
        <v>337.9</v>
      </c>
      <c r="C41" s="20" t="s">
        <v>51</v>
      </c>
      <c r="D41" s="46">
        <v>148499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148499</v>
      </c>
      <c r="O41" s="47">
        <f t="shared" si="7"/>
        <v>2.5447519492759834</v>
      </c>
      <c r="P41" s="9"/>
    </row>
    <row r="42" spans="1:16" ht="15.75">
      <c r="A42" s="29" t="s">
        <v>56</v>
      </c>
      <c r="B42" s="30"/>
      <c r="C42" s="31"/>
      <c r="D42" s="32">
        <f aca="true" t="shared" si="8" ref="D42:M42">SUM(D43:D60)</f>
        <v>13657692</v>
      </c>
      <c r="E42" s="32">
        <f t="shared" si="8"/>
        <v>4805175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186391536</v>
      </c>
      <c r="J42" s="32">
        <f t="shared" si="8"/>
        <v>2017476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206871879</v>
      </c>
      <c r="O42" s="45">
        <f t="shared" si="7"/>
        <v>3545.0583326193128</v>
      </c>
      <c r="P42" s="10"/>
    </row>
    <row r="43" spans="1:16" ht="15">
      <c r="A43" s="12"/>
      <c r="B43" s="25">
        <v>341.2</v>
      </c>
      <c r="C43" s="20" t="s">
        <v>136</v>
      </c>
      <c r="D43" s="46">
        <v>103023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2017476</v>
      </c>
      <c r="K43" s="46">
        <v>0</v>
      </c>
      <c r="L43" s="46">
        <v>0</v>
      </c>
      <c r="M43" s="46">
        <v>0</v>
      </c>
      <c r="N43" s="46">
        <f aca="true" t="shared" si="9" ref="N43:N60">SUM(D43:M43)</f>
        <v>2120499</v>
      </c>
      <c r="O43" s="47">
        <f t="shared" si="7"/>
        <v>36.33791448890412</v>
      </c>
      <c r="P43" s="9"/>
    </row>
    <row r="44" spans="1:16" ht="15">
      <c r="A44" s="12"/>
      <c r="B44" s="25">
        <v>341.3</v>
      </c>
      <c r="C44" s="20" t="s">
        <v>157</v>
      </c>
      <c r="D44" s="46">
        <v>56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56</v>
      </c>
      <c r="O44" s="47">
        <f t="shared" si="7"/>
        <v>0.0009596435609630708</v>
      </c>
      <c r="P44" s="9"/>
    </row>
    <row r="45" spans="1:16" ht="15">
      <c r="A45" s="12"/>
      <c r="B45" s="25">
        <v>341.9</v>
      </c>
      <c r="C45" s="20" t="s">
        <v>137</v>
      </c>
      <c r="D45" s="46">
        <v>272650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272650</v>
      </c>
      <c r="O45" s="47">
        <f t="shared" si="7"/>
        <v>4.672264587438951</v>
      </c>
      <c r="P45" s="9"/>
    </row>
    <row r="46" spans="1:16" ht="15">
      <c r="A46" s="12"/>
      <c r="B46" s="25">
        <v>342.1</v>
      </c>
      <c r="C46" s="20" t="s">
        <v>61</v>
      </c>
      <c r="D46" s="46">
        <v>1115784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1115784</v>
      </c>
      <c r="O46" s="47">
        <f t="shared" si="7"/>
        <v>19.120623768314626</v>
      </c>
      <c r="P46" s="9"/>
    </row>
    <row r="47" spans="1:16" ht="15">
      <c r="A47" s="12"/>
      <c r="B47" s="25">
        <v>342.2</v>
      </c>
      <c r="C47" s="20" t="s">
        <v>62</v>
      </c>
      <c r="D47" s="46">
        <v>7562256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7562256</v>
      </c>
      <c r="O47" s="47">
        <f t="shared" si="7"/>
        <v>129.59054065632765</v>
      </c>
      <c r="P47" s="9"/>
    </row>
    <row r="48" spans="1:16" ht="15">
      <c r="A48" s="12"/>
      <c r="B48" s="25">
        <v>343.1</v>
      </c>
      <c r="C48" s="20" t="s">
        <v>63</v>
      </c>
      <c r="D48" s="46">
        <v>3748228</v>
      </c>
      <c r="E48" s="46">
        <v>0</v>
      </c>
      <c r="F48" s="46">
        <v>0</v>
      </c>
      <c r="G48" s="46">
        <v>0</v>
      </c>
      <c r="H48" s="46">
        <v>0</v>
      </c>
      <c r="I48" s="46">
        <v>141769254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145517482</v>
      </c>
      <c r="O48" s="47">
        <f t="shared" si="7"/>
        <v>2493.6591894439207</v>
      </c>
      <c r="P48" s="9"/>
    </row>
    <row r="49" spans="1:16" ht="15">
      <c r="A49" s="12"/>
      <c r="B49" s="25">
        <v>343.4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10183398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10183398</v>
      </c>
      <c r="O49" s="47">
        <f t="shared" si="7"/>
        <v>174.5077199897181</v>
      </c>
      <c r="P49" s="9"/>
    </row>
    <row r="50" spans="1:16" ht="15">
      <c r="A50" s="12"/>
      <c r="B50" s="25">
        <v>343.6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29561039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29561039</v>
      </c>
      <c r="O50" s="47">
        <f t="shared" si="7"/>
        <v>506.57251306657525</v>
      </c>
      <c r="P50" s="9"/>
    </row>
    <row r="51" spans="1:16" ht="15">
      <c r="A51" s="12"/>
      <c r="B51" s="25">
        <v>343.9</v>
      </c>
      <c r="C51" s="20" t="s">
        <v>66</v>
      </c>
      <c r="D51" s="46">
        <v>0</v>
      </c>
      <c r="E51" s="46">
        <v>4805175</v>
      </c>
      <c r="F51" s="46">
        <v>0</v>
      </c>
      <c r="G51" s="46">
        <v>0</v>
      </c>
      <c r="H51" s="46">
        <v>0</v>
      </c>
      <c r="I51" s="46">
        <v>3005016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7810191</v>
      </c>
      <c r="O51" s="47">
        <f t="shared" si="7"/>
        <v>133.83927684003083</v>
      </c>
      <c r="P51" s="9"/>
    </row>
    <row r="52" spans="1:16" ht="15">
      <c r="A52" s="12"/>
      <c r="B52" s="25">
        <v>344.1</v>
      </c>
      <c r="C52" s="20" t="s">
        <v>138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200416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200416</v>
      </c>
      <c r="O52" s="47">
        <f t="shared" si="7"/>
        <v>3.4344272127495503</v>
      </c>
      <c r="P52" s="9"/>
    </row>
    <row r="53" spans="1:16" ht="15">
      <c r="A53" s="12"/>
      <c r="B53" s="25">
        <v>344.3</v>
      </c>
      <c r="C53" s="20" t="s">
        <v>139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395517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395517</v>
      </c>
      <c r="O53" s="47">
        <f t="shared" si="7"/>
        <v>6.7777739696684085</v>
      </c>
      <c r="P53" s="9"/>
    </row>
    <row r="54" spans="1:16" ht="15">
      <c r="A54" s="12"/>
      <c r="B54" s="25">
        <v>344.5</v>
      </c>
      <c r="C54" s="20" t="s">
        <v>140</v>
      </c>
      <c r="D54" s="46">
        <v>60235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60235</v>
      </c>
      <c r="O54" s="47">
        <f t="shared" si="7"/>
        <v>1.0322166052609032</v>
      </c>
      <c r="P54" s="9"/>
    </row>
    <row r="55" spans="1:16" ht="15">
      <c r="A55" s="12"/>
      <c r="B55" s="25">
        <v>345.1</v>
      </c>
      <c r="C55" s="20" t="s">
        <v>70</v>
      </c>
      <c r="D55" s="46">
        <v>39890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39890</v>
      </c>
      <c r="O55" s="47">
        <f t="shared" si="7"/>
        <v>0.6835746722645875</v>
      </c>
      <c r="P55" s="9"/>
    </row>
    <row r="56" spans="1:16" ht="15">
      <c r="A56" s="12"/>
      <c r="B56" s="25">
        <v>347.2</v>
      </c>
      <c r="C56" s="20" t="s">
        <v>71</v>
      </c>
      <c r="D56" s="46">
        <v>164720</v>
      </c>
      <c r="E56" s="46">
        <v>0</v>
      </c>
      <c r="F56" s="46">
        <v>0</v>
      </c>
      <c r="G56" s="46">
        <v>0</v>
      </c>
      <c r="H56" s="46">
        <v>0</v>
      </c>
      <c r="I56" s="46">
        <v>1013613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1178333</v>
      </c>
      <c r="O56" s="47">
        <f t="shared" si="7"/>
        <v>20.192494216433897</v>
      </c>
      <c r="P56" s="9"/>
    </row>
    <row r="57" spans="1:16" ht="15">
      <c r="A57" s="12"/>
      <c r="B57" s="25">
        <v>347.4</v>
      </c>
      <c r="C57" s="20" t="s">
        <v>158</v>
      </c>
      <c r="D57" s="46">
        <v>52539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52539</v>
      </c>
      <c r="O57" s="47">
        <f t="shared" si="7"/>
        <v>0.9003341615971211</v>
      </c>
      <c r="P57" s="9"/>
    </row>
    <row r="58" spans="1:16" ht="15">
      <c r="A58" s="12"/>
      <c r="B58" s="25">
        <v>347.5</v>
      </c>
      <c r="C58" s="20" t="s">
        <v>72</v>
      </c>
      <c r="D58" s="46">
        <v>86102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86102</v>
      </c>
      <c r="O58" s="47">
        <f t="shared" si="7"/>
        <v>1.4754862479650415</v>
      </c>
      <c r="P58" s="9"/>
    </row>
    <row r="59" spans="1:16" ht="15">
      <c r="A59" s="12"/>
      <c r="B59" s="25">
        <v>347.9</v>
      </c>
      <c r="C59" s="20" t="s">
        <v>73</v>
      </c>
      <c r="D59" s="46">
        <v>297380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297380</v>
      </c>
      <c r="O59" s="47">
        <f t="shared" si="7"/>
        <v>5.096050038557108</v>
      </c>
      <c r="P59" s="9"/>
    </row>
    <row r="60" spans="1:16" ht="15">
      <c r="A60" s="12"/>
      <c r="B60" s="25">
        <v>349</v>
      </c>
      <c r="C60" s="20" t="s">
        <v>1</v>
      </c>
      <c r="D60" s="46">
        <v>154829</v>
      </c>
      <c r="E60" s="46">
        <v>0</v>
      </c>
      <c r="F60" s="46">
        <v>0</v>
      </c>
      <c r="G60" s="46">
        <v>0</v>
      </c>
      <c r="H60" s="46">
        <v>0</v>
      </c>
      <c r="I60" s="46">
        <v>263283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418112</v>
      </c>
      <c r="O60" s="47">
        <f t="shared" si="7"/>
        <v>7.164973010024848</v>
      </c>
      <c r="P60" s="9"/>
    </row>
    <row r="61" spans="1:16" ht="15.75">
      <c r="A61" s="29" t="s">
        <v>57</v>
      </c>
      <c r="B61" s="30"/>
      <c r="C61" s="31"/>
      <c r="D61" s="32">
        <f aca="true" t="shared" si="10" ref="D61:M61">SUM(D62:D63)</f>
        <v>795029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137050</v>
      </c>
      <c r="J61" s="32">
        <f t="shared" si="10"/>
        <v>1471192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>SUM(D61:M61)</f>
        <v>2403271</v>
      </c>
      <c r="O61" s="45">
        <f t="shared" si="7"/>
        <v>41.18363464998715</v>
      </c>
      <c r="P61" s="10"/>
    </row>
    <row r="62" spans="1:16" ht="15">
      <c r="A62" s="13"/>
      <c r="B62" s="39">
        <v>351.4</v>
      </c>
      <c r="C62" s="21" t="s">
        <v>159</v>
      </c>
      <c r="D62" s="46">
        <v>576286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576286</v>
      </c>
      <c r="O62" s="47">
        <f t="shared" si="7"/>
        <v>9.875520520949362</v>
      </c>
      <c r="P62" s="9"/>
    </row>
    <row r="63" spans="1:16" ht="15">
      <c r="A63" s="13"/>
      <c r="B63" s="39">
        <v>359</v>
      </c>
      <c r="C63" s="21" t="s">
        <v>77</v>
      </c>
      <c r="D63" s="46">
        <v>218743</v>
      </c>
      <c r="E63" s="46">
        <v>0</v>
      </c>
      <c r="F63" s="46">
        <v>0</v>
      </c>
      <c r="G63" s="46">
        <v>0</v>
      </c>
      <c r="H63" s="46">
        <v>0</v>
      </c>
      <c r="I63" s="46">
        <v>137050</v>
      </c>
      <c r="J63" s="46">
        <v>1471192</v>
      </c>
      <c r="K63" s="46">
        <v>0</v>
      </c>
      <c r="L63" s="46">
        <v>0</v>
      </c>
      <c r="M63" s="46">
        <v>0</v>
      </c>
      <c r="N63" s="46">
        <f>SUM(D63:M63)</f>
        <v>1826985</v>
      </c>
      <c r="O63" s="47">
        <f t="shared" si="7"/>
        <v>31.308114129037786</v>
      </c>
      <c r="P63" s="9"/>
    </row>
    <row r="64" spans="1:16" ht="15.75">
      <c r="A64" s="29" t="s">
        <v>4</v>
      </c>
      <c r="B64" s="30"/>
      <c r="C64" s="31"/>
      <c r="D64" s="32">
        <f aca="true" t="shared" si="11" ref="D64:M64">SUM(D65:D73)</f>
        <v>1345847</v>
      </c>
      <c r="E64" s="32">
        <f t="shared" si="11"/>
        <v>871842</v>
      </c>
      <c r="F64" s="32">
        <f t="shared" si="11"/>
        <v>32289</v>
      </c>
      <c r="G64" s="32">
        <f t="shared" si="11"/>
        <v>0</v>
      </c>
      <c r="H64" s="32">
        <f t="shared" si="11"/>
        <v>0</v>
      </c>
      <c r="I64" s="32">
        <f t="shared" si="11"/>
        <v>4668721</v>
      </c>
      <c r="J64" s="32">
        <f t="shared" si="11"/>
        <v>11976073</v>
      </c>
      <c r="K64" s="32">
        <f t="shared" si="11"/>
        <v>18725390</v>
      </c>
      <c r="L64" s="32">
        <f t="shared" si="11"/>
        <v>0</v>
      </c>
      <c r="M64" s="32">
        <f t="shared" si="11"/>
        <v>66132</v>
      </c>
      <c r="N64" s="32">
        <f>SUM(D64:M64)</f>
        <v>37686294</v>
      </c>
      <c r="O64" s="45">
        <f t="shared" si="7"/>
        <v>645.8108816725216</v>
      </c>
      <c r="P64" s="10"/>
    </row>
    <row r="65" spans="1:16" ht="15">
      <c r="A65" s="12"/>
      <c r="B65" s="25">
        <v>361.1</v>
      </c>
      <c r="C65" s="20" t="s">
        <v>79</v>
      </c>
      <c r="D65" s="46">
        <v>496641</v>
      </c>
      <c r="E65" s="46">
        <v>163334</v>
      </c>
      <c r="F65" s="46">
        <v>10969</v>
      </c>
      <c r="G65" s="46">
        <v>0</v>
      </c>
      <c r="H65" s="46">
        <v>0</v>
      </c>
      <c r="I65" s="46">
        <v>1526079</v>
      </c>
      <c r="J65" s="46">
        <v>356962</v>
      </c>
      <c r="K65" s="46">
        <v>866029</v>
      </c>
      <c r="L65" s="46">
        <v>0</v>
      </c>
      <c r="M65" s="46">
        <v>53648</v>
      </c>
      <c r="N65" s="46">
        <f>SUM(D65:M65)</f>
        <v>3473662</v>
      </c>
      <c r="O65" s="47">
        <f t="shared" si="7"/>
        <v>59.5263816296804</v>
      </c>
      <c r="P65" s="9"/>
    </row>
    <row r="66" spans="1:16" ht="15">
      <c r="A66" s="12"/>
      <c r="B66" s="25">
        <v>361.2</v>
      </c>
      <c r="C66" s="20" t="s">
        <v>80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1488489</v>
      </c>
      <c r="L66" s="46">
        <v>0</v>
      </c>
      <c r="M66" s="46">
        <v>0</v>
      </c>
      <c r="N66" s="46">
        <f aca="true" t="shared" si="12" ref="N66:N73">SUM(D66:M66)</f>
        <v>1488489</v>
      </c>
      <c r="O66" s="47">
        <f t="shared" si="7"/>
        <v>25.507480078827864</v>
      </c>
      <c r="P66" s="9"/>
    </row>
    <row r="67" spans="1:16" ht="15">
      <c r="A67" s="12"/>
      <c r="B67" s="25">
        <v>361.4</v>
      </c>
      <c r="C67" s="20" t="s">
        <v>142</v>
      </c>
      <c r="D67" s="46">
        <v>133600</v>
      </c>
      <c r="E67" s="46">
        <v>47004</v>
      </c>
      <c r="F67" s="46">
        <v>21320</v>
      </c>
      <c r="G67" s="46">
        <v>0</v>
      </c>
      <c r="H67" s="46">
        <v>0</v>
      </c>
      <c r="I67" s="46">
        <v>452880</v>
      </c>
      <c r="J67" s="46">
        <v>128064</v>
      </c>
      <c r="K67" s="46">
        <v>-4773124</v>
      </c>
      <c r="L67" s="46">
        <v>0</v>
      </c>
      <c r="M67" s="46">
        <v>12484</v>
      </c>
      <c r="N67" s="46">
        <f t="shared" si="12"/>
        <v>-3977772</v>
      </c>
      <c r="O67" s="47">
        <f t="shared" si="7"/>
        <v>-68.16505869248564</v>
      </c>
      <c r="P67" s="9"/>
    </row>
    <row r="68" spans="1:16" ht="15">
      <c r="A68" s="12"/>
      <c r="B68" s="25">
        <v>362</v>
      </c>
      <c r="C68" s="20" t="s">
        <v>82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831601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831601</v>
      </c>
      <c r="O68" s="47">
        <f t="shared" si="7"/>
        <v>14.250724016793763</v>
      </c>
      <c r="P68" s="9"/>
    </row>
    <row r="69" spans="1:16" ht="15">
      <c r="A69" s="12"/>
      <c r="B69" s="25">
        <v>364</v>
      </c>
      <c r="C69" s="20" t="s">
        <v>143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124106</v>
      </c>
      <c r="J69" s="46">
        <v>3062</v>
      </c>
      <c r="K69" s="46">
        <v>0</v>
      </c>
      <c r="L69" s="46">
        <v>0</v>
      </c>
      <c r="M69" s="46">
        <v>0</v>
      </c>
      <c r="N69" s="46">
        <f t="shared" si="12"/>
        <v>127168</v>
      </c>
      <c r="O69" s="47">
        <f aca="true" t="shared" si="13" ref="O69:O77">(N69/O$79)</f>
        <v>2.1792134350098533</v>
      </c>
      <c r="P69" s="9"/>
    </row>
    <row r="70" spans="1:16" ht="15">
      <c r="A70" s="12"/>
      <c r="B70" s="25">
        <v>365</v>
      </c>
      <c r="C70" s="20" t="s">
        <v>144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22008</v>
      </c>
      <c r="J70" s="46">
        <v>9676</v>
      </c>
      <c r="K70" s="46">
        <v>0</v>
      </c>
      <c r="L70" s="46">
        <v>0</v>
      </c>
      <c r="M70" s="46">
        <v>0</v>
      </c>
      <c r="N70" s="46">
        <f t="shared" si="12"/>
        <v>31684</v>
      </c>
      <c r="O70" s="47">
        <f t="shared" si="13"/>
        <v>0.5429526175991775</v>
      </c>
      <c r="P70" s="9"/>
    </row>
    <row r="71" spans="1:16" ht="15">
      <c r="A71" s="12"/>
      <c r="B71" s="25">
        <v>366</v>
      </c>
      <c r="C71" s="20" t="s">
        <v>85</v>
      </c>
      <c r="D71" s="46">
        <v>72643</v>
      </c>
      <c r="E71" s="46">
        <v>0</v>
      </c>
      <c r="F71" s="46">
        <v>0</v>
      </c>
      <c r="G71" s="46">
        <v>0</v>
      </c>
      <c r="H71" s="46">
        <v>0</v>
      </c>
      <c r="I71" s="46">
        <v>8054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80697</v>
      </c>
      <c r="O71" s="47">
        <f t="shared" si="13"/>
        <v>1.3828635078399452</v>
      </c>
      <c r="P71" s="9"/>
    </row>
    <row r="72" spans="1:16" ht="15">
      <c r="A72" s="12"/>
      <c r="B72" s="25">
        <v>368</v>
      </c>
      <c r="C72" s="20" t="s">
        <v>87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21143996</v>
      </c>
      <c r="L72" s="46">
        <v>0</v>
      </c>
      <c r="M72" s="46">
        <v>0</v>
      </c>
      <c r="N72" s="46">
        <f t="shared" si="12"/>
        <v>21143996</v>
      </c>
      <c r="O72" s="47">
        <f t="shared" si="13"/>
        <v>362.33392168623084</v>
      </c>
      <c r="P72" s="9"/>
    </row>
    <row r="73" spans="1:16" ht="15">
      <c r="A73" s="12"/>
      <c r="B73" s="25">
        <v>369.9</v>
      </c>
      <c r="C73" s="20" t="s">
        <v>89</v>
      </c>
      <c r="D73" s="46">
        <v>642963</v>
      </c>
      <c r="E73" s="46">
        <v>661504</v>
      </c>
      <c r="F73" s="46">
        <v>0</v>
      </c>
      <c r="G73" s="46">
        <v>0</v>
      </c>
      <c r="H73" s="46">
        <v>0</v>
      </c>
      <c r="I73" s="46">
        <v>1703993</v>
      </c>
      <c r="J73" s="46">
        <v>11478309</v>
      </c>
      <c r="K73" s="46">
        <v>0</v>
      </c>
      <c r="L73" s="46">
        <v>0</v>
      </c>
      <c r="M73" s="46">
        <v>0</v>
      </c>
      <c r="N73" s="46">
        <f t="shared" si="12"/>
        <v>14486769</v>
      </c>
      <c r="O73" s="47">
        <f t="shared" si="13"/>
        <v>248.25240339302545</v>
      </c>
      <c r="P73" s="9"/>
    </row>
    <row r="74" spans="1:16" ht="15.75">
      <c r="A74" s="29" t="s">
        <v>58</v>
      </c>
      <c r="B74" s="30"/>
      <c r="C74" s="31"/>
      <c r="D74" s="32">
        <f aca="true" t="shared" si="14" ref="D74:M74">SUM(D75:D76)</f>
        <v>11849028</v>
      </c>
      <c r="E74" s="32">
        <f t="shared" si="14"/>
        <v>0</v>
      </c>
      <c r="F74" s="32">
        <f t="shared" si="14"/>
        <v>24808978</v>
      </c>
      <c r="G74" s="32">
        <f t="shared" si="14"/>
        <v>0</v>
      </c>
      <c r="H74" s="32">
        <f t="shared" si="14"/>
        <v>0</v>
      </c>
      <c r="I74" s="32">
        <f t="shared" si="14"/>
        <v>465736</v>
      </c>
      <c r="J74" s="32">
        <f t="shared" si="14"/>
        <v>2572873</v>
      </c>
      <c r="K74" s="32">
        <f t="shared" si="14"/>
        <v>0</v>
      </c>
      <c r="L74" s="32">
        <f t="shared" si="14"/>
        <v>0</v>
      </c>
      <c r="M74" s="32">
        <f t="shared" si="14"/>
        <v>314518</v>
      </c>
      <c r="N74" s="32">
        <f>SUM(D74:M74)</f>
        <v>40011133</v>
      </c>
      <c r="O74" s="45">
        <f t="shared" si="13"/>
        <v>685.6504669694114</v>
      </c>
      <c r="P74" s="9"/>
    </row>
    <row r="75" spans="1:16" ht="15">
      <c r="A75" s="12"/>
      <c r="B75" s="25">
        <v>381</v>
      </c>
      <c r="C75" s="20" t="s">
        <v>90</v>
      </c>
      <c r="D75" s="46">
        <v>11849028</v>
      </c>
      <c r="E75" s="46">
        <v>0</v>
      </c>
      <c r="F75" s="46">
        <v>3368978</v>
      </c>
      <c r="G75" s="46">
        <v>0</v>
      </c>
      <c r="H75" s="46">
        <v>0</v>
      </c>
      <c r="I75" s="46">
        <v>465736</v>
      </c>
      <c r="J75" s="46">
        <v>2572873</v>
      </c>
      <c r="K75" s="46">
        <v>0</v>
      </c>
      <c r="L75" s="46">
        <v>0</v>
      </c>
      <c r="M75" s="46">
        <v>314518</v>
      </c>
      <c r="N75" s="46">
        <f>SUM(D75:M75)</f>
        <v>18571133</v>
      </c>
      <c r="O75" s="47">
        <f t="shared" si="13"/>
        <v>318.2440750578357</v>
      </c>
      <c r="P75" s="9"/>
    </row>
    <row r="76" spans="1:16" ht="15.75" thickBot="1">
      <c r="A76" s="12"/>
      <c r="B76" s="25">
        <v>384</v>
      </c>
      <c r="C76" s="20" t="s">
        <v>128</v>
      </c>
      <c r="D76" s="46">
        <v>0</v>
      </c>
      <c r="E76" s="46">
        <v>0</v>
      </c>
      <c r="F76" s="46">
        <v>21440000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21440000</v>
      </c>
      <c r="O76" s="47">
        <f t="shared" si="13"/>
        <v>367.4063919115757</v>
      </c>
      <c r="P76" s="9"/>
    </row>
    <row r="77" spans="1:119" ht="16.5" thickBot="1">
      <c r="A77" s="14" t="s">
        <v>74</v>
      </c>
      <c r="B77" s="23"/>
      <c r="C77" s="22"/>
      <c r="D77" s="15">
        <f aca="true" t="shared" si="15" ref="D77:M77">SUM(D5,D15,D22,D42,D61,D64,D74)</f>
        <v>72991479</v>
      </c>
      <c r="E77" s="15">
        <f t="shared" si="15"/>
        <v>9792659</v>
      </c>
      <c r="F77" s="15">
        <f t="shared" si="15"/>
        <v>24841267</v>
      </c>
      <c r="G77" s="15">
        <f t="shared" si="15"/>
        <v>0</v>
      </c>
      <c r="H77" s="15">
        <f t="shared" si="15"/>
        <v>0</v>
      </c>
      <c r="I77" s="15">
        <f t="shared" si="15"/>
        <v>198412319</v>
      </c>
      <c r="J77" s="15">
        <f t="shared" si="15"/>
        <v>18037614</v>
      </c>
      <c r="K77" s="15">
        <f t="shared" si="15"/>
        <v>18725390</v>
      </c>
      <c r="L77" s="15">
        <f t="shared" si="15"/>
        <v>0</v>
      </c>
      <c r="M77" s="15">
        <f t="shared" si="15"/>
        <v>576592</v>
      </c>
      <c r="N77" s="15">
        <f>SUM(D77:M77)</f>
        <v>343377320</v>
      </c>
      <c r="O77" s="38">
        <f t="shared" si="13"/>
        <v>5884.282752120641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160</v>
      </c>
      <c r="M79" s="48"/>
      <c r="N79" s="48"/>
      <c r="O79" s="43">
        <v>58355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34630588</v>
      </c>
      <c r="E5" s="27">
        <f t="shared" si="0"/>
        <v>3927238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182539</v>
      </c>
      <c r="N5" s="28">
        <f>SUM(D5:M5)</f>
        <v>38740365</v>
      </c>
      <c r="O5" s="33">
        <f aca="true" t="shared" si="1" ref="O5:O36">(N5/O$75)</f>
        <v>673.8157894736842</v>
      </c>
      <c r="P5" s="6"/>
    </row>
    <row r="6" spans="1:16" ht="15">
      <c r="A6" s="12"/>
      <c r="B6" s="25">
        <v>311</v>
      </c>
      <c r="C6" s="20" t="s">
        <v>3</v>
      </c>
      <c r="D6" s="46">
        <v>21632730</v>
      </c>
      <c r="E6" s="46">
        <v>78960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182539</v>
      </c>
      <c r="N6" s="46">
        <f>SUM(D6:M6)</f>
        <v>21894229</v>
      </c>
      <c r="O6" s="47">
        <f t="shared" si="1"/>
        <v>380.8089365846871</v>
      </c>
      <c r="P6" s="9"/>
    </row>
    <row r="7" spans="1:16" ht="15">
      <c r="A7" s="12"/>
      <c r="B7" s="25">
        <v>312.1</v>
      </c>
      <c r="C7" s="20" t="s">
        <v>11</v>
      </c>
      <c r="D7" s="46">
        <v>89235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89235</v>
      </c>
      <c r="O7" s="47">
        <f t="shared" si="1"/>
        <v>1.552074999130344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3848278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3848278</v>
      </c>
      <c r="O8" s="47">
        <f t="shared" si="1"/>
        <v>66.93355828434271</v>
      </c>
      <c r="P8" s="9"/>
    </row>
    <row r="9" spans="1:16" ht="15">
      <c r="A9" s="12"/>
      <c r="B9" s="25">
        <v>312.51</v>
      </c>
      <c r="C9" s="20" t="s">
        <v>99</v>
      </c>
      <c r="D9" s="46">
        <v>450141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450141</v>
      </c>
      <c r="O9" s="47">
        <f t="shared" si="1"/>
        <v>7.8293561067241795</v>
      </c>
      <c r="P9" s="9"/>
    </row>
    <row r="10" spans="1:16" ht="15">
      <c r="A10" s="12"/>
      <c r="B10" s="25">
        <v>312.52</v>
      </c>
      <c r="C10" s="20" t="s">
        <v>131</v>
      </c>
      <c r="D10" s="46">
        <v>440294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440294</v>
      </c>
      <c r="O10" s="47">
        <f t="shared" si="1"/>
        <v>7.658086061154207</v>
      </c>
      <c r="P10" s="9"/>
    </row>
    <row r="11" spans="1:16" ht="15">
      <c r="A11" s="12"/>
      <c r="B11" s="25">
        <v>314.1</v>
      </c>
      <c r="C11" s="20" t="s">
        <v>14</v>
      </c>
      <c r="D11" s="46">
        <v>8404440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8404440</v>
      </c>
      <c r="O11" s="47">
        <f t="shared" si="1"/>
        <v>146.17942741851323</v>
      </c>
      <c r="P11" s="9"/>
    </row>
    <row r="12" spans="1:16" ht="15">
      <c r="A12" s="12"/>
      <c r="B12" s="25">
        <v>314.4</v>
      </c>
      <c r="C12" s="20" t="s">
        <v>15</v>
      </c>
      <c r="D12" s="46">
        <v>259560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259560</v>
      </c>
      <c r="O12" s="47">
        <f t="shared" si="1"/>
        <v>4.514558040839044</v>
      </c>
      <c r="P12" s="9"/>
    </row>
    <row r="13" spans="1:16" ht="15">
      <c r="A13" s="12"/>
      <c r="B13" s="25">
        <v>315</v>
      </c>
      <c r="C13" s="20" t="s">
        <v>132</v>
      </c>
      <c r="D13" s="46">
        <v>2950539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2950539</v>
      </c>
      <c r="O13" s="47">
        <f t="shared" si="1"/>
        <v>51.31907677322851</v>
      </c>
      <c r="P13" s="9"/>
    </row>
    <row r="14" spans="1:16" ht="15">
      <c r="A14" s="12"/>
      <c r="B14" s="25">
        <v>316</v>
      </c>
      <c r="C14" s="20" t="s">
        <v>133</v>
      </c>
      <c r="D14" s="46">
        <v>403649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403649</v>
      </c>
      <c r="O14" s="47">
        <f t="shared" si="1"/>
        <v>7.020715205064876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SUM(D16:D22)</f>
        <v>1918469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1675230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8">SUM(D15:M15)</f>
        <v>3593699</v>
      </c>
      <c r="O15" s="45">
        <f t="shared" si="1"/>
        <v>62.50563537064737</v>
      </c>
      <c r="P15" s="10"/>
    </row>
    <row r="16" spans="1:16" ht="15">
      <c r="A16" s="12"/>
      <c r="B16" s="25">
        <v>322</v>
      </c>
      <c r="C16" s="20" t="s">
        <v>0</v>
      </c>
      <c r="D16" s="46">
        <v>931101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931101</v>
      </c>
      <c r="O16" s="47">
        <f t="shared" si="1"/>
        <v>16.19475075660069</v>
      </c>
      <c r="P16" s="9"/>
    </row>
    <row r="17" spans="1:16" ht="15">
      <c r="A17" s="12"/>
      <c r="B17" s="25">
        <v>323.1</v>
      </c>
      <c r="C17" s="20" t="s">
        <v>18</v>
      </c>
      <c r="D17" s="46">
        <v>364479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364479</v>
      </c>
      <c r="O17" s="47">
        <f t="shared" si="1"/>
        <v>6.339426722788465</v>
      </c>
      <c r="P17" s="9"/>
    </row>
    <row r="18" spans="1:16" ht="15">
      <c r="A18" s="12"/>
      <c r="B18" s="25">
        <v>323.4</v>
      </c>
      <c r="C18" s="20" t="s">
        <v>19</v>
      </c>
      <c r="D18" s="46">
        <v>438479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438479</v>
      </c>
      <c r="O18" s="47">
        <f t="shared" si="1"/>
        <v>7.626517549657356</v>
      </c>
      <c r="P18" s="9"/>
    </row>
    <row r="19" spans="1:16" ht="15">
      <c r="A19" s="12"/>
      <c r="B19" s="25">
        <v>324.11</v>
      </c>
      <c r="C19" s="20" t="s">
        <v>20</v>
      </c>
      <c r="D19" s="46">
        <v>23546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23546</v>
      </c>
      <c r="O19" s="47">
        <f t="shared" si="1"/>
        <v>0.4095383866142554</v>
      </c>
      <c r="P19" s="9"/>
    </row>
    <row r="20" spans="1:16" ht="15">
      <c r="A20" s="12"/>
      <c r="B20" s="25">
        <v>324.12</v>
      </c>
      <c r="C20" s="20" t="s">
        <v>21</v>
      </c>
      <c r="D20" s="46">
        <v>91487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91487</v>
      </c>
      <c r="O20" s="47">
        <f t="shared" si="1"/>
        <v>1.5912443037534352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1675230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1675230</v>
      </c>
      <c r="O21" s="47">
        <f t="shared" si="1"/>
        <v>29.137475214805022</v>
      </c>
      <c r="P21" s="9"/>
    </row>
    <row r="22" spans="1:16" ht="15">
      <c r="A22" s="12"/>
      <c r="B22" s="25">
        <v>329</v>
      </c>
      <c r="C22" s="20" t="s">
        <v>25</v>
      </c>
      <c r="D22" s="46">
        <v>69377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69377</v>
      </c>
      <c r="O22" s="47">
        <f t="shared" si="1"/>
        <v>1.206682436428149</v>
      </c>
      <c r="P22" s="9"/>
    </row>
    <row r="23" spans="1:16" ht="15.75">
      <c r="A23" s="29" t="s">
        <v>27</v>
      </c>
      <c r="B23" s="30"/>
      <c r="C23" s="31"/>
      <c r="D23" s="32">
        <f aca="true" t="shared" si="5" ref="D23:M23">SUM(D24:D40)</f>
        <v>8992554</v>
      </c>
      <c r="E23" s="32">
        <f t="shared" si="5"/>
        <v>97023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2229817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11319394</v>
      </c>
      <c r="O23" s="45">
        <f t="shared" si="1"/>
        <v>196.87957004209136</v>
      </c>
      <c r="P23" s="10"/>
    </row>
    <row r="24" spans="1:16" ht="15">
      <c r="A24" s="12"/>
      <c r="B24" s="25">
        <v>331.2</v>
      </c>
      <c r="C24" s="20" t="s">
        <v>26</v>
      </c>
      <c r="D24" s="46">
        <v>198995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198995</v>
      </c>
      <c r="O24" s="47">
        <f t="shared" si="1"/>
        <v>3.461143771523985</v>
      </c>
      <c r="P24" s="9"/>
    </row>
    <row r="25" spans="1:16" ht="15">
      <c r="A25" s="12"/>
      <c r="B25" s="25">
        <v>331.42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1240021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1240021</v>
      </c>
      <c r="O25" s="47">
        <f t="shared" si="1"/>
        <v>21.567833165199847</v>
      </c>
      <c r="P25" s="9"/>
    </row>
    <row r="26" spans="1:16" ht="15">
      <c r="A26" s="12"/>
      <c r="B26" s="25">
        <v>331.49</v>
      </c>
      <c r="C26" s="20" t="s">
        <v>33</v>
      </c>
      <c r="D26" s="46">
        <v>606534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606534</v>
      </c>
      <c r="O26" s="47">
        <f t="shared" si="1"/>
        <v>10.549518210595888</v>
      </c>
      <c r="P26" s="9"/>
    </row>
    <row r="27" spans="1:16" ht="15">
      <c r="A27" s="12"/>
      <c r="B27" s="25">
        <v>331.5</v>
      </c>
      <c r="C27" s="20" t="s">
        <v>28</v>
      </c>
      <c r="D27" s="46">
        <v>587121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587121</v>
      </c>
      <c r="O27" s="47">
        <f t="shared" si="1"/>
        <v>10.211865585974188</v>
      </c>
      <c r="P27" s="9"/>
    </row>
    <row r="28" spans="1:16" ht="15">
      <c r="A28" s="12"/>
      <c r="B28" s="25">
        <v>334.2</v>
      </c>
      <c r="C28" s="20" t="s">
        <v>29</v>
      </c>
      <c r="D28" s="46">
        <v>75234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75234</v>
      </c>
      <c r="O28" s="47">
        <f t="shared" si="1"/>
        <v>1.3085539360628935</v>
      </c>
      <c r="P28" s="9"/>
    </row>
    <row r="29" spans="1:16" ht="15">
      <c r="A29" s="12"/>
      <c r="B29" s="25">
        <v>334.36</v>
      </c>
      <c r="C29" s="20" t="s">
        <v>34</v>
      </c>
      <c r="D29" s="46">
        <v>0</v>
      </c>
      <c r="E29" s="46">
        <v>97023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7">SUM(D29:M29)</f>
        <v>97023</v>
      </c>
      <c r="O29" s="47">
        <f t="shared" si="1"/>
        <v>1.6875326120986538</v>
      </c>
      <c r="P29" s="9"/>
    </row>
    <row r="30" spans="1:16" ht="15">
      <c r="A30" s="12"/>
      <c r="B30" s="25">
        <v>334.41</v>
      </c>
      <c r="C30" s="20" t="s">
        <v>35</v>
      </c>
      <c r="D30" s="46">
        <v>2038261</v>
      </c>
      <c r="E30" s="46">
        <v>0</v>
      </c>
      <c r="F30" s="46">
        <v>0</v>
      </c>
      <c r="G30" s="46">
        <v>0</v>
      </c>
      <c r="H30" s="46">
        <v>0</v>
      </c>
      <c r="I30" s="46">
        <v>133315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2171576</v>
      </c>
      <c r="O30" s="47">
        <f t="shared" si="1"/>
        <v>37.77048039795457</v>
      </c>
      <c r="P30" s="9"/>
    </row>
    <row r="31" spans="1:16" ht="15">
      <c r="A31" s="12"/>
      <c r="B31" s="25">
        <v>334.42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611666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611666</v>
      </c>
      <c r="O31" s="47">
        <f t="shared" si="1"/>
        <v>10.638779698751174</v>
      </c>
      <c r="P31" s="9"/>
    </row>
    <row r="32" spans="1:16" ht="15">
      <c r="A32" s="12"/>
      <c r="B32" s="25">
        <v>334.5</v>
      </c>
      <c r="C32" s="20" t="s">
        <v>112</v>
      </c>
      <c r="D32" s="46">
        <v>8118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8118</v>
      </c>
      <c r="O32" s="47">
        <f t="shared" si="1"/>
        <v>0.1411973423313737</v>
      </c>
      <c r="P32" s="9"/>
    </row>
    <row r="33" spans="1:16" ht="15">
      <c r="A33" s="12"/>
      <c r="B33" s="25">
        <v>334.7</v>
      </c>
      <c r="C33" s="20" t="s">
        <v>39</v>
      </c>
      <c r="D33" s="46">
        <v>61355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61355</v>
      </c>
      <c r="O33" s="47">
        <f t="shared" si="1"/>
        <v>1.0671548335478485</v>
      </c>
      <c r="P33" s="9"/>
    </row>
    <row r="34" spans="1:16" ht="15">
      <c r="A34" s="12"/>
      <c r="B34" s="25">
        <v>335.12</v>
      </c>
      <c r="C34" s="20" t="s">
        <v>134</v>
      </c>
      <c r="D34" s="46">
        <v>1719951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1719951</v>
      </c>
      <c r="O34" s="47">
        <f t="shared" si="1"/>
        <v>29.915312902215884</v>
      </c>
      <c r="P34" s="9"/>
    </row>
    <row r="35" spans="1:16" ht="15">
      <c r="A35" s="12"/>
      <c r="B35" s="25">
        <v>335.14</v>
      </c>
      <c r="C35" s="20" t="s">
        <v>148</v>
      </c>
      <c r="D35" s="46">
        <v>43667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43667</v>
      </c>
      <c r="O35" s="47">
        <f t="shared" si="1"/>
        <v>0.7595053396876196</v>
      </c>
      <c r="P35" s="9"/>
    </row>
    <row r="36" spans="1:16" ht="15">
      <c r="A36" s="12"/>
      <c r="B36" s="25">
        <v>335.15</v>
      </c>
      <c r="C36" s="20" t="s">
        <v>149</v>
      </c>
      <c r="D36" s="46">
        <v>77123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77123</v>
      </c>
      <c r="O36" s="47">
        <f t="shared" si="1"/>
        <v>1.3414095383866143</v>
      </c>
      <c r="P36" s="9"/>
    </row>
    <row r="37" spans="1:16" ht="15">
      <c r="A37" s="12"/>
      <c r="B37" s="25">
        <v>335.18</v>
      </c>
      <c r="C37" s="20" t="s">
        <v>135</v>
      </c>
      <c r="D37" s="46">
        <v>3443315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3443315</v>
      </c>
      <c r="O37" s="47">
        <f aca="true" t="shared" si="7" ref="O37:O68">(N37/O$75)</f>
        <v>59.88998852054127</v>
      </c>
      <c r="P37" s="9"/>
    </row>
    <row r="38" spans="1:16" ht="15">
      <c r="A38" s="12"/>
      <c r="B38" s="25">
        <v>337.2</v>
      </c>
      <c r="C38" s="20" t="s">
        <v>46</v>
      </c>
      <c r="D38" s="46">
        <v>117880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117880</v>
      </c>
      <c r="O38" s="47">
        <f t="shared" si="7"/>
        <v>2.050300900963579</v>
      </c>
      <c r="P38" s="9"/>
    </row>
    <row r="39" spans="1:16" ht="15">
      <c r="A39" s="12"/>
      <c r="B39" s="25">
        <v>337.4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244815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244815</v>
      </c>
      <c r="O39" s="47">
        <f t="shared" si="7"/>
        <v>4.258096497025776</v>
      </c>
      <c r="P39" s="9"/>
    </row>
    <row r="40" spans="1:16" ht="15">
      <c r="A40" s="12"/>
      <c r="B40" s="25">
        <v>337.7</v>
      </c>
      <c r="C40" s="20" t="s">
        <v>113</v>
      </c>
      <c r="D40" s="46">
        <v>15000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15000</v>
      </c>
      <c r="O40" s="47">
        <f t="shared" si="7"/>
        <v>0.26089678923018056</v>
      </c>
      <c r="P40" s="9"/>
    </row>
    <row r="41" spans="1:16" ht="15.75">
      <c r="A41" s="29" t="s">
        <v>56</v>
      </c>
      <c r="B41" s="30"/>
      <c r="C41" s="31"/>
      <c r="D41" s="32">
        <f aca="true" t="shared" si="8" ref="D41:M41">SUM(D42:D57)</f>
        <v>14332071</v>
      </c>
      <c r="E41" s="32">
        <f t="shared" si="8"/>
        <v>4819491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190729369</v>
      </c>
      <c r="J41" s="32">
        <f t="shared" si="8"/>
        <v>15572147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225453078</v>
      </c>
      <c r="O41" s="45">
        <f t="shared" si="7"/>
        <v>3921.3322781507636</v>
      </c>
      <c r="P41" s="10"/>
    </row>
    <row r="42" spans="1:16" ht="15">
      <c r="A42" s="12"/>
      <c r="B42" s="25">
        <v>341.2</v>
      </c>
      <c r="C42" s="20" t="s">
        <v>136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15572147</v>
      </c>
      <c r="K42" s="46">
        <v>0</v>
      </c>
      <c r="L42" s="46">
        <v>0</v>
      </c>
      <c r="M42" s="46">
        <v>0</v>
      </c>
      <c r="N42" s="46">
        <f aca="true" t="shared" si="9" ref="N42:N57">SUM(D42:M42)</f>
        <v>15572147</v>
      </c>
      <c r="O42" s="47">
        <f t="shared" si="7"/>
        <v>270.8482102480259</v>
      </c>
      <c r="P42" s="9"/>
    </row>
    <row r="43" spans="1:16" ht="15">
      <c r="A43" s="12"/>
      <c r="B43" s="25">
        <v>341.9</v>
      </c>
      <c r="C43" s="20" t="s">
        <v>137</v>
      </c>
      <c r="D43" s="46">
        <v>1272553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1272553</v>
      </c>
      <c r="O43" s="47">
        <f t="shared" si="7"/>
        <v>22.133666121682264</v>
      </c>
      <c r="P43" s="9"/>
    </row>
    <row r="44" spans="1:16" ht="15">
      <c r="A44" s="12"/>
      <c r="B44" s="25">
        <v>342.1</v>
      </c>
      <c r="C44" s="20" t="s">
        <v>61</v>
      </c>
      <c r="D44" s="46">
        <v>911467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911467</v>
      </c>
      <c r="O44" s="47">
        <f t="shared" si="7"/>
        <v>15.853254252617665</v>
      </c>
      <c r="P44" s="9"/>
    </row>
    <row r="45" spans="1:16" ht="15">
      <c r="A45" s="12"/>
      <c r="B45" s="25">
        <v>342.2</v>
      </c>
      <c r="C45" s="20" t="s">
        <v>62</v>
      </c>
      <c r="D45" s="46">
        <v>7758718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7758718</v>
      </c>
      <c r="O45" s="47">
        <f t="shared" si="7"/>
        <v>134.94830764949387</v>
      </c>
      <c r="P45" s="9"/>
    </row>
    <row r="46" spans="1:16" ht="15">
      <c r="A46" s="12"/>
      <c r="B46" s="25">
        <v>343.1</v>
      </c>
      <c r="C46" s="20" t="s">
        <v>63</v>
      </c>
      <c r="D46" s="46">
        <v>3495274</v>
      </c>
      <c r="E46" s="46">
        <v>0</v>
      </c>
      <c r="F46" s="46">
        <v>0</v>
      </c>
      <c r="G46" s="46">
        <v>0</v>
      </c>
      <c r="H46" s="46">
        <v>0</v>
      </c>
      <c r="I46" s="46">
        <v>148054911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151550185</v>
      </c>
      <c r="O46" s="47">
        <f t="shared" si="7"/>
        <v>2635.9304449159913</v>
      </c>
      <c r="P46" s="9"/>
    </row>
    <row r="47" spans="1:16" ht="15">
      <c r="A47" s="12"/>
      <c r="B47" s="25">
        <v>343.4</v>
      </c>
      <c r="C47" s="20" t="s">
        <v>64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10196347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10196347</v>
      </c>
      <c r="O47" s="47">
        <f t="shared" si="7"/>
        <v>177.34627961178558</v>
      </c>
      <c r="P47" s="9"/>
    </row>
    <row r="48" spans="1:16" ht="15">
      <c r="A48" s="12"/>
      <c r="B48" s="25">
        <v>343.6</v>
      </c>
      <c r="C48" s="20" t="s">
        <v>65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27489366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27489366</v>
      </c>
      <c r="O48" s="47">
        <f t="shared" si="7"/>
        <v>478.1258218248861</v>
      </c>
      <c r="P48" s="9"/>
    </row>
    <row r="49" spans="1:16" ht="15">
      <c r="A49" s="12"/>
      <c r="B49" s="25">
        <v>343.9</v>
      </c>
      <c r="C49" s="20" t="s">
        <v>66</v>
      </c>
      <c r="D49" s="46">
        <v>0</v>
      </c>
      <c r="E49" s="46">
        <v>4819491</v>
      </c>
      <c r="F49" s="46">
        <v>0</v>
      </c>
      <c r="G49" s="46">
        <v>0</v>
      </c>
      <c r="H49" s="46">
        <v>0</v>
      </c>
      <c r="I49" s="46">
        <v>2709099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7528590</v>
      </c>
      <c r="O49" s="47">
        <f t="shared" si="7"/>
        <v>130.945663895363</v>
      </c>
      <c r="P49" s="9"/>
    </row>
    <row r="50" spans="1:16" ht="15">
      <c r="A50" s="12"/>
      <c r="B50" s="25">
        <v>344.1</v>
      </c>
      <c r="C50" s="20" t="s">
        <v>138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771726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771726</v>
      </c>
      <c r="O50" s="47">
        <f t="shared" si="7"/>
        <v>13.422722371030021</v>
      </c>
      <c r="P50" s="9"/>
    </row>
    <row r="51" spans="1:16" ht="15">
      <c r="A51" s="12"/>
      <c r="B51" s="25">
        <v>344.3</v>
      </c>
      <c r="C51" s="20" t="s">
        <v>139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347735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347735</v>
      </c>
      <c r="O51" s="47">
        <f t="shared" si="7"/>
        <v>6.048196333530456</v>
      </c>
      <c r="P51" s="9"/>
    </row>
    <row r="52" spans="1:16" ht="15">
      <c r="A52" s="12"/>
      <c r="B52" s="25">
        <v>344.5</v>
      </c>
      <c r="C52" s="20" t="s">
        <v>140</v>
      </c>
      <c r="D52" s="46">
        <v>54120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54120</v>
      </c>
      <c r="O52" s="47">
        <f t="shared" si="7"/>
        <v>0.9413156155424914</v>
      </c>
      <c r="P52" s="9"/>
    </row>
    <row r="53" spans="1:16" ht="15">
      <c r="A53" s="12"/>
      <c r="B53" s="25">
        <v>345.1</v>
      </c>
      <c r="C53" s="20" t="s">
        <v>70</v>
      </c>
      <c r="D53" s="46">
        <v>73697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73697</v>
      </c>
      <c r="O53" s="47">
        <f t="shared" si="7"/>
        <v>1.281820711726441</v>
      </c>
      <c r="P53" s="9"/>
    </row>
    <row r="54" spans="1:16" ht="15">
      <c r="A54" s="12"/>
      <c r="B54" s="25">
        <v>347.2</v>
      </c>
      <c r="C54" s="20" t="s">
        <v>71</v>
      </c>
      <c r="D54" s="46">
        <v>172944</v>
      </c>
      <c r="E54" s="46">
        <v>0</v>
      </c>
      <c r="F54" s="46">
        <v>0</v>
      </c>
      <c r="G54" s="46">
        <v>0</v>
      </c>
      <c r="H54" s="46">
        <v>0</v>
      </c>
      <c r="I54" s="46">
        <v>1160185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1333129</v>
      </c>
      <c r="O54" s="47">
        <f t="shared" si="7"/>
        <v>23.187271715309425</v>
      </c>
      <c r="P54" s="9"/>
    </row>
    <row r="55" spans="1:16" ht="15">
      <c r="A55" s="12"/>
      <c r="B55" s="25">
        <v>347.5</v>
      </c>
      <c r="C55" s="20" t="s">
        <v>72</v>
      </c>
      <c r="D55" s="46">
        <v>176324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176324</v>
      </c>
      <c r="O55" s="47">
        <f t="shared" si="7"/>
        <v>3.0668243642814903</v>
      </c>
      <c r="P55" s="9"/>
    </row>
    <row r="56" spans="1:16" ht="15">
      <c r="A56" s="12"/>
      <c r="B56" s="25">
        <v>347.9</v>
      </c>
      <c r="C56" s="20" t="s">
        <v>73</v>
      </c>
      <c r="D56" s="46">
        <v>287419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287419</v>
      </c>
      <c r="O56" s="47">
        <f t="shared" si="7"/>
        <v>4.999112950916618</v>
      </c>
      <c r="P56" s="9"/>
    </row>
    <row r="57" spans="1:16" ht="15">
      <c r="A57" s="12"/>
      <c r="B57" s="25">
        <v>349</v>
      </c>
      <c r="C57" s="20" t="s">
        <v>1</v>
      </c>
      <c r="D57" s="46">
        <v>129555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129555</v>
      </c>
      <c r="O57" s="47">
        <f t="shared" si="7"/>
        <v>2.2533655685810694</v>
      </c>
      <c r="P57" s="9"/>
    </row>
    <row r="58" spans="1:16" ht="15.75">
      <c r="A58" s="29" t="s">
        <v>57</v>
      </c>
      <c r="B58" s="30"/>
      <c r="C58" s="31"/>
      <c r="D58" s="32">
        <f aca="true" t="shared" si="10" ref="D58:M58">SUM(D59:D61)</f>
        <v>662904</v>
      </c>
      <c r="E58" s="32">
        <f t="shared" si="10"/>
        <v>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aca="true" t="shared" si="11" ref="N58:N63">SUM(D58:M58)</f>
        <v>662904</v>
      </c>
      <c r="O58" s="45">
        <f t="shared" si="7"/>
        <v>11.529968344522906</v>
      </c>
      <c r="P58" s="10"/>
    </row>
    <row r="59" spans="1:16" ht="15">
      <c r="A59" s="13"/>
      <c r="B59" s="39">
        <v>351.9</v>
      </c>
      <c r="C59" s="21" t="s">
        <v>141</v>
      </c>
      <c r="D59" s="46">
        <v>176504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176504</v>
      </c>
      <c r="O59" s="47">
        <f t="shared" si="7"/>
        <v>3.0699551257522524</v>
      </c>
      <c r="P59" s="9"/>
    </row>
    <row r="60" spans="1:16" ht="15">
      <c r="A60" s="13"/>
      <c r="B60" s="39">
        <v>354</v>
      </c>
      <c r="C60" s="21" t="s">
        <v>76</v>
      </c>
      <c r="D60" s="46">
        <v>260711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260711</v>
      </c>
      <c r="O60" s="47">
        <f t="shared" si="7"/>
        <v>4.53457752113264</v>
      </c>
      <c r="P60" s="9"/>
    </row>
    <row r="61" spans="1:16" ht="15">
      <c r="A61" s="13"/>
      <c r="B61" s="39">
        <v>359</v>
      </c>
      <c r="C61" s="21" t="s">
        <v>77</v>
      </c>
      <c r="D61" s="46">
        <v>225689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225689</v>
      </c>
      <c r="O61" s="47">
        <f t="shared" si="7"/>
        <v>3.9254356976380143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SUM(D63:D70)</f>
        <v>787870</v>
      </c>
      <c r="E62" s="32">
        <f t="shared" si="12"/>
        <v>367492</v>
      </c>
      <c r="F62" s="32">
        <f t="shared" si="12"/>
        <v>12859</v>
      </c>
      <c r="G62" s="32">
        <f t="shared" si="12"/>
        <v>19948</v>
      </c>
      <c r="H62" s="32">
        <f t="shared" si="12"/>
        <v>0</v>
      </c>
      <c r="I62" s="32">
        <f t="shared" si="12"/>
        <v>2947032</v>
      </c>
      <c r="J62" s="32">
        <f t="shared" si="12"/>
        <v>313193</v>
      </c>
      <c r="K62" s="32">
        <f t="shared" si="12"/>
        <v>38104270</v>
      </c>
      <c r="L62" s="32">
        <f t="shared" si="12"/>
        <v>0</v>
      </c>
      <c r="M62" s="32">
        <f t="shared" si="12"/>
        <v>47290</v>
      </c>
      <c r="N62" s="32">
        <f t="shared" si="11"/>
        <v>42599954</v>
      </c>
      <c r="O62" s="45">
        <f t="shared" si="7"/>
        <v>740.9460813302258</v>
      </c>
      <c r="P62" s="10"/>
    </row>
    <row r="63" spans="1:16" ht="15">
      <c r="A63" s="12"/>
      <c r="B63" s="25">
        <v>361.1</v>
      </c>
      <c r="C63" s="20" t="s">
        <v>79</v>
      </c>
      <c r="D63" s="46">
        <v>570146</v>
      </c>
      <c r="E63" s="46">
        <v>170476</v>
      </c>
      <c r="F63" s="46">
        <v>19293</v>
      </c>
      <c r="G63" s="46">
        <v>16356</v>
      </c>
      <c r="H63" s="46">
        <v>0</v>
      </c>
      <c r="I63" s="46">
        <v>1703286</v>
      </c>
      <c r="J63" s="46">
        <v>379938</v>
      </c>
      <c r="K63" s="46">
        <v>1578078</v>
      </c>
      <c r="L63" s="46">
        <v>0</v>
      </c>
      <c r="M63" s="46">
        <v>55052</v>
      </c>
      <c r="N63" s="46">
        <f t="shared" si="11"/>
        <v>4492625</v>
      </c>
      <c r="O63" s="47">
        <f t="shared" si="7"/>
        <v>78.14076251434932</v>
      </c>
      <c r="P63" s="9"/>
    </row>
    <row r="64" spans="1:16" ht="15">
      <c r="A64" s="12"/>
      <c r="B64" s="25">
        <v>361.4</v>
      </c>
      <c r="C64" s="20" t="s">
        <v>142</v>
      </c>
      <c r="D64" s="46">
        <v>-50856</v>
      </c>
      <c r="E64" s="46">
        <v>-24788</v>
      </c>
      <c r="F64" s="46">
        <v>-6434</v>
      </c>
      <c r="G64" s="46">
        <v>3592</v>
      </c>
      <c r="H64" s="46">
        <v>0</v>
      </c>
      <c r="I64" s="46">
        <v>-196185</v>
      </c>
      <c r="J64" s="46">
        <v>-63950</v>
      </c>
      <c r="K64" s="46">
        <v>18333059</v>
      </c>
      <c r="L64" s="46">
        <v>0</v>
      </c>
      <c r="M64" s="46">
        <v>-7762</v>
      </c>
      <c r="N64" s="46">
        <f aca="true" t="shared" si="13" ref="N64:N70">SUM(D64:M64)</f>
        <v>17986676</v>
      </c>
      <c r="O64" s="47">
        <f t="shared" si="7"/>
        <v>312.8444011549031</v>
      </c>
      <c r="P64" s="9"/>
    </row>
    <row r="65" spans="1:16" ht="15">
      <c r="A65" s="12"/>
      <c r="B65" s="25">
        <v>362</v>
      </c>
      <c r="C65" s="20" t="s">
        <v>82</v>
      </c>
      <c r="D65" s="46">
        <v>117852</v>
      </c>
      <c r="E65" s="46">
        <v>0</v>
      </c>
      <c r="F65" s="46">
        <v>0</v>
      </c>
      <c r="G65" s="46">
        <v>0</v>
      </c>
      <c r="H65" s="46">
        <v>0</v>
      </c>
      <c r="I65" s="46">
        <v>46152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164004</v>
      </c>
      <c r="O65" s="47">
        <f t="shared" si="7"/>
        <v>2.852541134727102</v>
      </c>
      <c r="P65" s="9"/>
    </row>
    <row r="66" spans="1:16" ht="15">
      <c r="A66" s="12"/>
      <c r="B66" s="25">
        <v>364</v>
      </c>
      <c r="C66" s="20" t="s">
        <v>143</v>
      </c>
      <c r="D66" s="46">
        <v>18002</v>
      </c>
      <c r="E66" s="46">
        <v>0</v>
      </c>
      <c r="F66" s="46">
        <v>0</v>
      </c>
      <c r="G66" s="46">
        <v>0</v>
      </c>
      <c r="H66" s="46">
        <v>0</v>
      </c>
      <c r="I66" s="46">
        <v>103655</v>
      </c>
      <c r="J66" s="46">
        <v>-2795</v>
      </c>
      <c r="K66" s="46">
        <v>0</v>
      </c>
      <c r="L66" s="46">
        <v>0</v>
      </c>
      <c r="M66" s="46">
        <v>0</v>
      </c>
      <c r="N66" s="46">
        <f t="shared" si="13"/>
        <v>118862</v>
      </c>
      <c r="O66" s="47">
        <f t="shared" si="7"/>
        <v>2.0673809440985145</v>
      </c>
      <c r="P66" s="9"/>
    </row>
    <row r="67" spans="1:16" ht="15">
      <c r="A67" s="12"/>
      <c r="B67" s="25">
        <v>365</v>
      </c>
      <c r="C67" s="20" t="s">
        <v>144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13594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13594</v>
      </c>
      <c r="O67" s="47">
        <f t="shared" si="7"/>
        <v>0.23644206351967162</v>
      </c>
      <c r="P67" s="9"/>
    </row>
    <row r="68" spans="1:16" ht="15">
      <c r="A68" s="12"/>
      <c r="B68" s="25">
        <v>366</v>
      </c>
      <c r="C68" s="20" t="s">
        <v>85</v>
      </c>
      <c r="D68" s="46">
        <v>113672</v>
      </c>
      <c r="E68" s="46">
        <v>0</v>
      </c>
      <c r="F68" s="46">
        <v>0</v>
      </c>
      <c r="G68" s="46">
        <v>0</v>
      </c>
      <c r="H68" s="46">
        <v>0</v>
      </c>
      <c r="I68" s="46">
        <v>1581</v>
      </c>
      <c r="J68" s="46">
        <v>0</v>
      </c>
      <c r="K68" s="46">
        <v>2752358</v>
      </c>
      <c r="L68" s="46">
        <v>0</v>
      </c>
      <c r="M68" s="46">
        <v>0</v>
      </c>
      <c r="N68" s="46">
        <f t="shared" si="13"/>
        <v>2867611</v>
      </c>
      <c r="O68" s="47">
        <f t="shared" si="7"/>
        <v>49.876700177409816</v>
      </c>
      <c r="P68" s="9"/>
    </row>
    <row r="69" spans="1:16" ht="15">
      <c r="A69" s="12"/>
      <c r="B69" s="25">
        <v>368</v>
      </c>
      <c r="C69" s="20" t="s">
        <v>87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15440775</v>
      </c>
      <c r="L69" s="46">
        <v>0</v>
      </c>
      <c r="M69" s="46">
        <v>0</v>
      </c>
      <c r="N69" s="46">
        <f t="shared" si="13"/>
        <v>15440775</v>
      </c>
      <c r="O69" s="47">
        <f>(N69/O$75)</f>
        <v>268.5632413817094</v>
      </c>
      <c r="P69" s="9"/>
    </row>
    <row r="70" spans="1:16" ht="15">
      <c r="A70" s="12"/>
      <c r="B70" s="25">
        <v>369.9</v>
      </c>
      <c r="C70" s="20" t="s">
        <v>89</v>
      </c>
      <c r="D70" s="46">
        <v>19054</v>
      </c>
      <c r="E70" s="46">
        <v>221804</v>
      </c>
      <c r="F70" s="46">
        <v>0</v>
      </c>
      <c r="G70" s="46">
        <v>0</v>
      </c>
      <c r="H70" s="46">
        <v>0</v>
      </c>
      <c r="I70" s="46">
        <v>1274949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1515807</v>
      </c>
      <c r="O70" s="47">
        <f>(N70/O$75)</f>
        <v>26.364611959508817</v>
      </c>
      <c r="P70" s="9"/>
    </row>
    <row r="71" spans="1:16" ht="15.75">
      <c r="A71" s="29" t="s">
        <v>58</v>
      </c>
      <c r="B71" s="30"/>
      <c r="C71" s="31"/>
      <c r="D71" s="32">
        <f aca="true" t="shared" si="14" ref="D71:M71">SUM(D72:D72)</f>
        <v>12345518</v>
      </c>
      <c r="E71" s="32">
        <f t="shared" si="14"/>
        <v>0</v>
      </c>
      <c r="F71" s="32">
        <f t="shared" si="14"/>
        <v>3378133</v>
      </c>
      <c r="G71" s="32">
        <f t="shared" si="14"/>
        <v>0</v>
      </c>
      <c r="H71" s="32">
        <f t="shared" si="14"/>
        <v>0</v>
      </c>
      <c r="I71" s="32">
        <f t="shared" si="14"/>
        <v>1191276</v>
      </c>
      <c r="J71" s="32">
        <f t="shared" si="14"/>
        <v>3036736</v>
      </c>
      <c r="K71" s="32">
        <f t="shared" si="14"/>
        <v>0</v>
      </c>
      <c r="L71" s="32">
        <f t="shared" si="14"/>
        <v>0</v>
      </c>
      <c r="M71" s="32">
        <f t="shared" si="14"/>
        <v>297112</v>
      </c>
      <c r="N71" s="32">
        <f>SUM(D71:M71)</f>
        <v>20248775</v>
      </c>
      <c r="O71" s="45">
        <f>(N71/O$75)</f>
        <v>352.1893588896233</v>
      </c>
      <c r="P71" s="9"/>
    </row>
    <row r="72" spans="1:16" ht="15.75" thickBot="1">
      <c r="A72" s="12"/>
      <c r="B72" s="25">
        <v>381</v>
      </c>
      <c r="C72" s="20" t="s">
        <v>90</v>
      </c>
      <c r="D72" s="46">
        <v>12345518</v>
      </c>
      <c r="E72" s="46">
        <v>0</v>
      </c>
      <c r="F72" s="46">
        <v>3378133</v>
      </c>
      <c r="G72" s="46">
        <v>0</v>
      </c>
      <c r="H72" s="46">
        <v>0</v>
      </c>
      <c r="I72" s="46">
        <v>1191276</v>
      </c>
      <c r="J72" s="46">
        <v>3036736</v>
      </c>
      <c r="K72" s="46">
        <v>0</v>
      </c>
      <c r="L72" s="46">
        <v>0</v>
      </c>
      <c r="M72" s="46">
        <v>297112</v>
      </c>
      <c r="N72" s="46">
        <f>SUM(D72:M72)</f>
        <v>20248775</v>
      </c>
      <c r="O72" s="47">
        <f>(N72/O$75)</f>
        <v>352.1893588896233</v>
      </c>
      <c r="P72" s="9"/>
    </row>
    <row r="73" spans="1:119" ht="16.5" thickBot="1">
      <c r="A73" s="14" t="s">
        <v>74</v>
      </c>
      <c r="B73" s="23"/>
      <c r="C73" s="22"/>
      <c r="D73" s="15">
        <f aca="true" t="shared" si="15" ref="D73:M73">SUM(D5,D15,D23,D41,D58,D62,D71)</f>
        <v>73669974</v>
      </c>
      <c r="E73" s="15">
        <f t="shared" si="15"/>
        <v>9211244</v>
      </c>
      <c r="F73" s="15">
        <f t="shared" si="15"/>
        <v>3390992</v>
      </c>
      <c r="G73" s="15">
        <f t="shared" si="15"/>
        <v>19948</v>
      </c>
      <c r="H73" s="15">
        <f t="shared" si="15"/>
        <v>0</v>
      </c>
      <c r="I73" s="15">
        <f t="shared" si="15"/>
        <v>198772724</v>
      </c>
      <c r="J73" s="15">
        <f t="shared" si="15"/>
        <v>18922076</v>
      </c>
      <c r="K73" s="15">
        <f t="shared" si="15"/>
        <v>38104270</v>
      </c>
      <c r="L73" s="15">
        <f t="shared" si="15"/>
        <v>0</v>
      </c>
      <c r="M73" s="15">
        <f t="shared" si="15"/>
        <v>526941</v>
      </c>
      <c r="N73" s="15">
        <f>SUM(D73:M73)</f>
        <v>342618169</v>
      </c>
      <c r="O73" s="38">
        <f>(N73/O$75)</f>
        <v>5959.198681601559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150</v>
      </c>
      <c r="M75" s="48"/>
      <c r="N75" s="48"/>
      <c r="O75" s="43">
        <v>57494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107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34241464</v>
      </c>
      <c r="E5" s="27">
        <f t="shared" si="0"/>
        <v>4804530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191850</v>
      </c>
      <c r="N5" s="28">
        <f>SUM(D5:M5)</f>
        <v>39237844</v>
      </c>
      <c r="O5" s="33">
        <f aca="true" t="shared" si="1" ref="O5:O36">(N5/O$75)</f>
        <v>683.7409866346037</v>
      </c>
      <c r="P5" s="6"/>
    </row>
    <row r="6" spans="1:16" ht="15">
      <c r="A6" s="12"/>
      <c r="B6" s="25">
        <v>311</v>
      </c>
      <c r="C6" s="20" t="s">
        <v>3</v>
      </c>
      <c r="D6" s="46">
        <v>21052454</v>
      </c>
      <c r="E6" s="46">
        <v>61669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191850</v>
      </c>
      <c r="N6" s="46">
        <f>SUM(D6:M6)</f>
        <v>21305973</v>
      </c>
      <c r="O6" s="47">
        <f t="shared" si="1"/>
        <v>371.26828375764546</v>
      </c>
      <c r="P6" s="9"/>
    </row>
    <row r="7" spans="1:16" ht="15">
      <c r="A7" s="12"/>
      <c r="B7" s="25">
        <v>312.1</v>
      </c>
      <c r="C7" s="20" t="s">
        <v>11</v>
      </c>
      <c r="D7" s="46">
        <v>92360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92360</v>
      </c>
      <c r="O7" s="47">
        <f t="shared" si="1"/>
        <v>1.6094237370833115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453533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453533</v>
      </c>
      <c r="O8" s="47">
        <f t="shared" si="1"/>
        <v>7.903061669019116</v>
      </c>
      <c r="P8" s="9"/>
    </row>
    <row r="9" spans="1:16" ht="15">
      <c r="A9" s="12"/>
      <c r="B9" s="25">
        <v>312.41</v>
      </c>
      <c r="C9" s="20" t="s">
        <v>13</v>
      </c>
      <c r="D9" s="46">
        <v>0</v>
      </c>
      <c r="E9" s="46">
        <v>4289328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4289328</v>
      </c>
      <c r="O9" s="47">
        <f t="shared" si="1"/>
        <v>74.74389670134352</v>
      </c>
      <c r="P9" s="9"/>
    </row>
    <row r="10" spans="1:16" ht="15">
      <c r="A10" s="12"/>
      <c r="B10" s="25">
        <v>312.51</v>
      </c>
      <c r="C10" s="20" t="s">
        <v>99</v>
      </c>
      <c r="D10" s="46">
        <v>439116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439116</v>
      </c>
      <c r="O10" s="47">
        <f t="shared" si="1"/>
        <v>7.6518375241779495</v>
      </c>
      <c r="P10" s="9"/>
    </row>
    <row r="11" spans="1:16" ht="15">
      <c r="A11" s="12"/>
      <c r="B11" s="25">
        <v>312.52</v>
      </c>
      <c r="C11" s="20" t="s">
        <v>131</v>
      </c>
      <c r="D11" s="46">
        <v>413332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413332</v>
      </c>
      <c r="O11" s="47">
        <f t="shared" si="1"/>
        <v>7.202537159983969</v>
      </c>
      <c r="P11" s="9"/>
    </row>
    <row r="12" spans="1:16" ht="15">
      <c r="A12" s="12"/>
      <c r="B12" s="25">
        <v>314.1</v>
      </c>
      <c r="C12" s="20" t="s">
        <v>14</v>
      </c>
      <c r="D12" s="46">
        <v>8369228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8369228</v>
      </c>
      <c r="O12" s="47">
        <f t="shared" si="1"/>
        <v>145.83839545541673</v>
      </c>
      <c r="P12" s="9"/>
    </row>
    <row r="13" spans="1:16" ht="15">
      <c r="A13" s="12"/>
      <c r="B13" s="25">
        <v>314.4</v>
      </c>
      <c r="C13" s="20" t="s">
        <v>15</v>
      </c>
      <c r="D13" s="46">
        <v>230217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230217</v>
      </c>
      <c r="O13" s="47">
        <f t="shared" si="1"/>
        <v>4.011657692508757</v>
      </c>
      <c r="P13" s="9"/>
    </row>
    <row r="14" spans="1:16" ht="15">
      <c r="A14" s="12"/>
      <c r="B14" s="25">
        <v>315</v>
      </c>
      <c r="C14" s="20" t="s">
        <v>132</v>
      </c>
      <c r="D14" s="46">
        <v>3284777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3284777</v>
      </c>
      <c r="O14" s="47">
        <f t="shared" si="1"/>
        <v>57.239043685852195</v>
      </c>
      <c r="P14" s="9"/>
    </row>
    <row r="15" spans="1:16" ht="15">
      <c r="A15" s="12"/>
      <c r="B15" s="25">
        <v>316</v>
      </c>
      <c r="C15" s="20" t="s">
        <v>133</v>
      </c>
      <c r="D15" s="46">
        <v>359980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359980</v>
      </c>
      <c r="O15" s="47">
        <f t="shared" si="1"/>
        <v>6.272849251572656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SUM(D17:D22)</f>
        <v>1601935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486623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8">SUM(D16:M16)</f>
        <v>2088558</v>
      </c>
      <c r="O16" s="45">
        <f t="shared" si="1"/>
        <v>36.394270479376864</v>
      </c>
      <c r="P16" s="10"/>
    </row>
    <row r="17" spans="1:16" ht="15">
      <c r="A17" s="12"/>
      <c r="B17" s="25">
        <v>322</v>
      </c>
      <c r="C17" s="20" t="s">
        <v>0</v>
      </c>
      <c r="D17" s="46">
        <v>695873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695873</v>
      </c>
      <c r="O17" s="47">
        <f t="shared" si="1"/>
        <v>12.125969296182062</v>
      </c>
      <c r="P17" s="9"/>
    </row>
    <row r="18" spans="1:16" ht="15">
      <c r="A18" s="12"/>
      <c r="B18" s="25">
        <v>323.1</v>
      </c>
      <c r="C18" s="20" t="s">
        <v>18</v>
      </c>
      <c r="D18" s="46">
        <v>340139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340139</v>
      </c>
      <c r="O18" s="47">
        <f t="shared" si="1"/>
        <v>5.927108927108927</v>
      </c>
      <c r="P18" s="9"/>
    </row>
    <row r="19" spans="1:16" ht="15">
      <c r="A19" s="12"/>
      <c r="B19" s="25">
        <v>323.4</v>
      </c>
      <c r="C19" s="20" t="s">
        <v>19</v>
      </c>
      <c r="D19" s="46">
        <v>401835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401835</v>
      </c>
      <c r="O19" s="47">
        <f t="shared" si="1"/>
        <v>7.002195619216896</v>
      </c>
      <c r="P19" s="9"/>
    </row>
    <row r="20" spans="1:16" ht="15">
      <c r="A20" s="12"/>
      <c r="B20" s="25">
        <v>324.12</v>
      </c>
      <c r="C20" s="20" t="s">
        <v>21</v>
      </c>
      <c r="D20" s="46">
        <v>52934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52934</v>
      </c>
      <c r="O20" s="47">
        <f t="shared" si="1"/>
        <v>0.9224040287870076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486623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486623</v>
      </c>
      <c r="O21" s="47">
        <f t="shared" si="1"/>
        <v>8.479673096694373</v>
      </c>
      <c r="P21" s="9"/>
    </row>
    <row r="22" spans="1:16" ht="15">
      <c r="A22" s="12"/>
      <c r="B22" s="25">
        <v>329</v>
      </c>
      <c r="C22" s="20" t="s">
        <v>25</v>
      </c>
      <c r="D22" s="46">
        <v>111154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111154</v>
      </c>
      <c r="O22" s="47">
        <f t="shared" si="1"/>
        <v>1.9369195113875965</v>
      </c>
      <c r="P22" s="9"/>
    </row>
    <row r="23" spans="1:16" ht="15.75">
      <c r="A23" s="29" t="s">
        <v>27</v>
      </c>
      <c r="B23" s="30"/>
      <c r="C23" s="31"/>
      <c r="D23" s="32">
        <f aca="true" t="shared" si="5" ref="D23:M23">SUM(D24:D38)</f>
        <v>8412964</v>
      </c>
      <c r="E23" s="32">
        <f t="shared" si="5"/>
        <v>1149453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3476715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13039132</v>
      </c>
      <c r="O23" s="45">
        <f t="shared" si="1"/>
        <v>227.21403802254866</v>
      </c>
      <c r="P23" s="10"/>
    </row>
    <row r="24" spans="1:16" ht="15">
      <c r="A24" s="12"/>
      <c r="B24" s="25">
        <v>331.2</v>
      </c>
      <c r="C24" s="20" t="s">
        <v>26</v>
      </c>
      <c r="D24" s="46">
        <v>775545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775545</v>
      </c>
      <c r="O24" s="47">
        <f t="shared" si="1"/>
        <v>13.514297663233833</v>
      </c>
      <c r="P24" s="9"/>
    </row>
    <row r="25" spans="1:16" ht="15">
      <c r="A25" s="12"/>
      <c r="B25" s="25">
        <v>331.42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2249043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2249043</v>
      </c>
      <c r="O25" s="47">
        <f t="shared" si="1"/>
        <v>39.19080976527785</v>
      </c>
      <c r="P25" s="9"/>
    </row>
    <row r="26" spans="1:16" ht="15">
      <c r="A26" s="12"/>
      <c r="B26" s="25">
        <v>331.49</v>
      </c>
      <c r="C26" s="20" t="s">
        <v>33</v>
      </c>
      <c r="D26" s="46">
        <v>483364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483364</v>
      </c>
      <c r="O26" s="47">
        <f t="shared" si="1"/>
        <v>8.42288323139387</v>
      </c>
      <c r="P26" s="9"/>
    </row>
    <row r="27" spans="1:16" ht="15">
      <c r="A27" s="12"/>
      <c r="B27" s="25">
        <v>331.5</v>
      </c>
      <c r="C27" s="20" t="s">
        <v>28</v>
      </c>
      <c r="D27" s="46">
        <v>421291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421291</v>
      </c>
      <c r="O27" s="47">
        <f t="shared" si="1"/>
        <v>7.341227107184554</v>
      </c>
      <c r="P27" s="9"/>
    </row>
    <row r="28" spans="1:16" ht="15">
      <c r="A28" s="12"/>
      <c r="B28" s="25">
        <v>334.2</v>
      </c>
      <c r="C28" s="20" t="s">
        <v>29</v>
      </c>
      <c r="D28" s="46">
        <v>1239093</v>
      </c>
      <c r="E28" s="46">
        <v>781935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2021028</v>
      </c>
      <c r="O28" s="47">
        <f t="shared" si="1"/>
        <v>35.21752313241675</v>
      </c>
      <c r="P28" s="9"/>
    </row>
    <row r="29" spans="1:16" ht="15">
      <c r="A29" s="12"/>
      <c r="B29" s="25">
        <v>334.36</v>
      </c>
      <c r="C29" s="20" t="s">
        <v>34</v>
      </c>
      <c r="D29" s="46">
        <v>0</v>
      </c>
      <c r="E29" s="46">
        <v>367518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367518</v>
      </c>
      <c r="O29" s="47">
        <f t="shared" si="1"/>
        <v>6.404203042500915</v>
      </c>
      <c r="P29" s="9"/>
    </row>
    <row r="30" spans="1:16" ht="15">
      <c r="A30" s="12"/>
      <c r="B30" s="25">
        <v>334.41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541483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541483</v>
      </c>
      <c r="O30" s="47">
        <f t="shared" si="1"/>
        <v>9.435638733511073</v>
      </c>
      <c r="P30" s="9"/>
    </row>
    <row r="31" spans="1:16" ht="15">
      <c r="A31" s="12"/>
      <c r="B31" s="25">
        <v>334.42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490135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490135</v>
      </c>
      <c r="O31" s="47">
        <f t="shared" si="1"/>
        <v>8.540871625978008</v>
      </c>
      <c r="P31" s="9"/>
    </row>
    <row r="32" spans="1:16" ht="15">
      <c r="A32" s="12"/>
      <c r="B32" s="25">
        <v>334.7</v>
      </c>
      <c r="C32" s="20" t="s">
        <v>39</v>
      </c>
      <c r="D32" s="46">
        <v>39738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39738</v>
      </c>
      <c r="O32" s="47">
        <f t="shared" si="1"/>
        <v>0.6924564796905223</v>
      </c>
      <c r="P32" s="9"/>
    </row>
    <row r="33" spans="1:16" ht="15">
      <c r="A33" s="12"/>
      <c r="B33" s="25">
        <v>334.9</v>
      </c>
      <c r="C33" s="20" t="s">
        <v>40</v>
      </c>
      <c r="D33" s="46">
        <v>3476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3476</v>
      </c>
      <c r="O33" s="47">
        <f t="shared" si="1"/>
        <v>0.06057120950737972</v>
      </c>
      <c r="P33" s="9"/>
    </row>
    <row r="34" spans="1:16" ht="15">
      <c r="A34" s="12"/>
      <c r="B34" s="25">
        <v>335.12</v>
      </c>
      <c r="C34" s="20" t="s">
        <v>134</v>
      </c>
      <c r="D34" s="46">
        <v>1642695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1642695</v>
      </c>
      <c r="O34" s="47">
        <f t="shared" si="1"/>
        <v>28.624862773798945</v>
      </c>
      <c r="P34" s="9"/>
    </row>
    <row r="35" spans="1:16" ht="15">
      <c r="A35" s="12"/>
      <c r="B35" s="25">
        <v>335.18</v>
      </c>
      <c r="C35" s="20" t="s">
        <v>135</v>
      </c>
      <c r="D35" s="46">
        <v>3198160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3198160</v>
      </c>
      <c r="O35" s="47">
        <f t="shared" si="1"/>
        <v>55.72969487863105</v>
      </c>
      <c r="P35" s="9"/>
    </row>
    <row r="36" spans="1:16" ht="15">
      <c r="A36" s="12"/>
      <c r="B36" s="25">
        <v>337.2</v>
      </c>
      <c r="C36" s="20" t="s">
        <v>46</v>
      </c>
      <c r="D36" s="46">
        <v>401585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401585</v>
      </c>
      <c r="O36" s="47">
        <f t="shared" si="1"/>
        <v>6.997839231881785</v>
      </c>
      <c r="P36" s="9"/>
    </row>
    <row r="37" spans="1:16" ht="15">
      <c r="A37" s="12"/>
      <c r="B37" s="25">
        <v>337.4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196054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196054</v>
      </c>
      <c r="O37" s="47">
        <f aca="true" t="shared" si="7" ref="O37:O68">(N37/O$75)</f>
        <v>3.4163486503912037</v>
      </c>
      <c r="P37" s="9"/>
    </row>
    <row r="38" spans="1:16" ht="15">
      <c r="A38" s="12"/>
      <c r="B38" s="25">
        <v>337.5</v>
      </c>
      <c r="C38" s="20" t="s">
        <v>49</v>
      </c>
      <c r="D38" s="46">
        <v>208017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208017</v>
      </c>
      <c r="O38" s="47">
        <f t="shared" si="7"/>
        <v>3.6248104971509227</v>
      </c>
      <c r="P38" s="9"/>
    </row>
    <row r="39" spans="1:16" ht="15.75">
      <c r="A39" s="29" t="s">
        <v>56</v>
      </c>
      <c r="B39" s="30"/>
      <c r="C39" s="31"/>
      <c r="D39" s="32">
        <f aca="true" t="shared" si="8" ref="D39:M39">SUM(D40:D55)</f>
        <v>14056398</v>
      </c>
      <c r="E39" s="32">
        <f t="shared" si="8"/>
        <v>4665570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188383940</v>
      </c>
      <c r="J39" s="32">
        <f t="shared" si="8"/>
        <v>12099460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219205368</v>
      </c>
      <c r="O39" s="45">
        <f t="shared" si="7"/>
        <v>3819.7739557739555</v>
      </c>
      <c r="P39" s="10"/>
    </row>
    <row r="40" spans="1:16" ht="15">
      <c r="A40" s="12"/>
      <c r="B40" s="25">
        <v>341.2</v>
      </c>
      <c r="C40" s="20" t="s">
        <v>136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12099460</v>
      </c>
      <c r="K40" s="46">
        <v>0</v>
      </c>
      <c r="L40" s="46">
        <v>0</v>
      </c>
      <c r="M40" s="46">
        <v>0</v>
      </c>
      <c r="N40" s="46">
        <f aca="true" t="shared" si="9" ref="N40:N55">SUM(D40:M40)</f>
        <v>12099460</v>
      </c>
      <c r="O40" s="47">
        <f t="shared" si="7"/>
        <v>210.83973722271594</v>
      </c>
      <c r="P40" s="9"/>
    </row>
    <row r="41" spans="1:16" ht="15">
      <c r="A41" s="12"/>
      <c r="B41" s="25">
        <v>341.9</v>
      </c>
      <c r="C41" s="20" t="s">
        <v>137</v>
      </c>
      <c r="D41" s="46">
        <v>462720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462720</v>
      </c>
      <c r="O41" s="47">
        <f t="shared" si="7"/>
        <v>8.063150190809765</v>
      </c>
      <c r="P41" s="9"/>
    </row>
    <row r="42" spans="1:16" ht="15">
      <c r="A42" s="12"/>
      <c r="B42" s="25">
        <v>342.1</v>
      </c>
      <c r="C42" s="20" t="s">
        <v>61</v>
      </c>
      <c r="D42" s="46">
        <v>389883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389883</v>
      </c>
      <c r="O42" s="47">
        <f t="shared" si="7"/>
        <v>6.793925453499922</v>
      </c>
      <c r="P42" s="9"/>
    </row>
    <row r="43" spans="1:16" ht="15">
      <c r="A43" s="12"/>
      <c r="B43" s="25">
        <v>342.2</v>
      </c>
      <c r="C43" s="20" t="s">
        <v>62</v>
      </c>
      <c r="D43" s="46">
        <v>7892631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7892631</v>
      </c>
      <c r="O43" s="47">
        <f t="shared" si="7"/>
        <v>137.53343091640963</v>
      </c>
      <c r="P43" s="9"/>
    </row>
    <row r="44" spans="1:16" ht="15">
      <c r="A44" s="12"/>
      <c r="B44" s="25">
        <v>343.1</v>
      </c>
      <c r="C44" s="20" t="s">
        <v>63</v>
      </c>
      <c r="D44" s="46">
        <v>3485992</v>
      </c>
      <c r="E44" s="46">
        <v>0</v>
      </c>
      <c r="F44" s="46">
        <v>0</v>
      </c>
      <c r="G44" s="46">
        <v>0</v>
      </c>
      <c r="H44" s="46">
        <v>0</v>
      </c>
      <c r="I44" s="46">
        <v>147309706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150795698</v>
      </c>
      <c r="O44" s="47">
        <f t="shared" si="7"/>
        <v>2627.6978758255354</v>
      </c>
      <c r="P44" s="9"/>
    </row>
    <row r="45" spans="1:16" ht="15">
      <c r="A45" s="12"/>
      <c r="B45" s="25">
        <v>343.4</v>
      </c>
      <c r="C45" s="20" t="s">
        <v>64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10033225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10033225</v>
      </c>
      <c r="O45" s="47">
        <f t="shared" si="7"/>
        <v>174.8344572812658</v>
      </c>
      <c r="P45" s="9"/>
    </row>
    <row r="46" spans="1:16" ht="15">
      <c r="A46" s="12"/>
      <c r="B46" s="25">
        <v>343.6</v>
      </c>
      <c r="C46" s="20" t="s">
        <v>65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26105485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26105485</v>
      </c>
      <c r="O46" s="47">
        <f t="shared" si="7"/>
        <v>454.9024169236935</v>
      </c>
      <c r="P46" s="9"/>
    </row>
    <row r="47" spans="1:16" ht="15">
      <c r="A47" s="12"/>
      <c r="B47" s="25">
        <v>343.9</v>
      </c>
      <c r="C47" s="20" t="s">
        <v>66</v>
      </c>
      <c r="D47" s="46">
        <v>0</v>
      </c>
      <c r="E47" s="46">
        <v>4665570</v>
      </c>
      <c r="F47" s="46">
        <v>0</v>
      </c>
      <c r="G47" s="46">
        <v>0</v>
      </c>
      <c r="H47" s="46">
        <v>0</v>
      </c>
      <c r="I47" s="46">
        <v>2529847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7195417</v>
      </c>
      <c r="O47" s="47">
        <f t="shared" si="7"/>
        <v>125.38409395856205</v>
      </c>
      <c r="P47" s="9"/>
    </row>
    <row r="48" spans="1:16" ht="15">
      <c r="A48" s="12"/>
      <c r="B48" s="25">
        <v>344.1</v>
      </c>
      <c r="C48" s="20" t="s">
        <v>138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721493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721493</v>
      </c>
      <c r="O48" s="47">
        <f t="shared" si="7"/>
        <v>12.572411870284212</v>
      </c>
      <c r="P48" s="9"/>
    </row>
    <row r="49" spans="1:16" ht="15">
      <c r="A49" s="12"/>
      <c r="B49" s="25">
        <v>344.3</v>
      </c>
      <c r="C49" s="20" t="s">
        <v>139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331242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331242</v>
      </c>
      <c r="O49" s="47">
        <f t="shared" si="7"/>
        <v>5.7720738146270065</v>
      </c>
      <c r="P49" s="9"/>
    </row>
    <row r="50" spans="1:16" ht="15">
      <c r="A50" s="12"/>
      <c r="B50" s="25">
        <v>344.5</v>
      </c>
      <c r="C50" s="20" t="s">
        <v>140</v>
      </c>
      <c r="D50" s="46">
        <v>57630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57630</v>
      </c>
      <c r="O50" s="47">
        <f t="shared" si="7"/>
        <v>1.0042344084897277</v>
      </c>
      <c r="P50" s="9"/>
    </row>
    <row r="51" spans="1:16" ht="15">
      <c r="A51" s="12"/>
      <c r="B51" s="25">
        <v>345.1</v>
      </c>
      <c r="C51" s="20" t="s">
        <v>70</v>
      </c>
      <c r="D51" s="46">
        <v>63899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63899</v>
      </c>
      <c r="O51" s="47">
        <f t="shared" si="7"/>
        <v>1.1134751773049645</v>
      </c>
      <c r="P51" s="9"/>
    </row>
    <row r="52" spans="1:16" ht="15">
      <c r="A52" s="12"/>
      <c r="B52" s="25">
        <v>347.2</v>
      </c>
      <c r="C52" s="20" t="s">
        <v>71</v>
      </c>
      <c r="D52" s="46">
        <v>126941</v>
      </c>
      <c r="E52" s="46">
        <v>0</v>
      </c>
      <c r="F52" s="46">
        <v>0</v>
      </c>
      <c r="G52" s="46">
        <v>0</v>
      </c>
      <c r="H52" s="46">
        <v>0</v>
      </c>
      <c r="I52" s="46">
        <v>1141756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1268697</v>
      </c>
      <c r="O52" s="47">
        <f t="shared" si="7"/>
        <v>22.10774217157196</v>
      </c>
      <c r="P52" s="9"/>
    </row>
    <row r="53" spans="1:16" ht="15">
      <c r="A53" s="12"/>
      <c r="B53" s="25">
        <v>347.5</v>
      </c>
      <c r="C53" s="20" t="s">
        <v>72</v>
      </c>
      <c r="D53" s="46">
        <v>77259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77259</v>
      </c>
      <c r="O53" s="47">
        <f t="shared" si="7"/>
        <v>1.3462805164932825</v>
      </c>
      <c r="P53" s="9"/>
    </row>
    <row r="54" spans="1:16" ht="15">
      <c r="A54" s="12"/>
      <c r="B54" s="25">
        <v>347.9</v>
      </c>
      <c r="C54" s="20" t="s">
        <v>73</v>
      </c>
      <c r="D54" s="46">
        <v>187745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187745</v>
      </c>
      <c r="O54" s="47">
        <f t="shared" si="7"/>
        <v>3.271559760921463</v>
      </c>
      <c r="P54" s="9"/>
    </row>
    <row r="55" spans="1:16" ht="15">
      <c r="A55" s="12"/>
      <c r="B55" s="25">
        <v>349</v>
      </c>
      <c r="C55" s="20" t="s">
        <v>1</v>
      </c>
      <c r="D55" s="46">
        <v>1311698</v>
      </c>
      <c r="E55" s="46">
        <v>0</v>
      </c>
      <c r="F55" s="46">
        <v>0</v>
      </c>
      <c r="G55" s="46">
        <v>0</v>
      </c>
      <c r="H55" s="46">
        <v>0</v>
      </c>
      <c r="I55" s="46">
        <v>211186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1522884</v>
      </c>
      <c r="O55" s="47">
        <f t="shared" si="7"/>
        <v>26.537090281771132</v>
      </c>
      <c r="P55" s="9"/>
    </row>
    <row r="56" spans="1:16" ht="15.75">
      <c r="A56" s="29" t="s">
        <v>57</v>
      </c>
      <c r="B56" s="30"/>
      <c r="C56" s="31"/>
      <c r="D56" s="32">
        <f aca="true" t="shared" si="10" ref="D56:M56">SUM(D57:D59)</f>
        <v>525780</v>
      </c>
      <c r="E56" s="32">
        <f t="shared" si="10"/>
        <v>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1">SUM(D56:M56)</f>
        <v>525780</v>
      </c>
      <c r="O56" s="45">
        <f t="shared" si="7"/>
        <v>9.162005332218099</v>
      </c>
      <c r="P56" s="10"/>
    </row>
    <row r="57" spans="1:16" ht="15">
      <c r="A57" s="13"/>
      <c r="B57" s="39">
        <v>351.9</v>
      </c>
      <c r="C57" s="21" t="s">
        <v>141</v>
      </c>
      <c r="D57" s="46">
        <v>61540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61540</v>
      </c>
      <c r="O57" s="47">
        <f t="shared" si="7"/>
        <v>1.0723683064108596</v>
      </c>
      <c r="P57" s="9"/>
    </row>
    <row r="58" spans="1:16" ht="15">
      <c r="A58" s="13"/>
      <c r="B58" s="39">
        <v>354</v>
      </c>
      <c r="C58" s="21" t="s">
        <v>76</v>
      </c>
      <c r="D58" s="46">
        <v>236339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236339</v>
      </c>
      <c r="O58" s="47">
        <f t="shared" si="7"/>
        <v>4.118336905570948</v>
      </c>
      <c r="P58" s="9"/>
    </row>
    <row r="59" spans="1:16" ht="15">
      <c r="A59" s="13"/>
      <c r="B59" s="39">
        <v>359</v>
      </c>
      <c r="C59" s="21" t="s">
        <v>77</v>
      </c>
      <c r="D59" s="46">
        <v>227901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227901</v>
      </c>
      <c r="O59" s="47">
        <f t="shared" si="7"/>
        <v>3.9713001202362905</v>
      </c>
      <c r="P59" s="9"/>
    </row>
    <row r="60" spans="1:16" ht="15.75">
      <c r="A60" s="29" t="s">
        <v>4</v>
      </c>
      <c r="B60" s="30"/>
      <c r="C60" s="31"/>
      <c r="D60" s="32">
        <f aca="true" t="shared" si="12" ref="D60:M60">SUM(D61:D68)</f>
        <v>859424</v>
      </c>
      <c r="E60" s="32">
        <f t="shared" si="12"/>
        <v>169816</v>
      </c>
      <c r="F60" s="32">
        <f t="shared" si="12"/>
        <v>410</v>
      </c>
      <c r="G60" s="32">
        <f t="shared" si="12"/>
        <v>-28894</v>
      </c>
      <c r="H60" s="32">
        <f t="shared" si="12"/>
        <v>0</v>
      </c>
      <c r="I60" s="32">
        <f t="shared" si="12"/>
        <v>3790815</v>
      </c>
      <c r="J60" s="32">
        <f t="shared" si="12"/>
        <v>848699</v>
      </c>
      <c r="K60" s="32">
        <f t="shared" si="12"/>
        <v>45275403</v>
      </c>
      <c r="L60" s="32">
        <f t="shared" si="12"/>
        <v>0</v>
      </c>
      <c r="M60" s="32">
        <f t="shared" si="12"/>
        <v>2798</v>
      </c>
      <c r="N60" s="32">
        <f t="shared" si="11"/>
        <v>50918471</v>
      </c>
      <c r="O60" s="45">
        <f t="shared" si="7"/>
        <v>887.2823287504139</v>
      </c>
      <c r="P60" s="10"/>
    </row>
    <row r="61" spans="1:16" ht="15">
      <c r="A61" s="12"/>
      <c r="B61" s="25">
        <v>361.1</v>
      </c>
      <c r="C61" s="20" t="s">
        <v>79</v>
      </c>
      <c r="D61" s="46">
        <v>571788</v>
      </c>
      <c r="E61" s="46">
        <v>157577</v>
      </c>
      <c r="F61" s="46">
        <v>20207</v>
      </c>
      <c r="G61" s="46">
        <v>-39574</v>
      </c>
      <c r="H61" s="46">
        <v>0</v>
      </c>
      <c r="I61" s="46">
        <v>1856271</v>
      </c>
      <c r="J61" s="46">
        <v>377482</v>
      </c>
      <c r="K61" s="46">
        <v>2549974</v>
      </c>
      <c r="L61" s="46">
        <v>0</v>
      </c>
      <c r="M61" s="46">
        <v>53294</v>
      </c>
      <c r="N61" s="46">
        <f t="shared" si="11"/>
        <v>5547019</v>
      </c>
      <c r="O61" s="47">
        <f t="shared" si="7"/>
        <v>96.65985327687456</v>
      </c>
      <c r="P61" s="9"/>
    </row>
    <row r="62" spans="1:16" ht="15">
      <c r="A62" s="12"/>
      <c r="B62" s="25">
        <v>361.4</v>
      </c>
      <c r="C62" s="20" t="s">
        <v>142</v>
      </c>
      <c r="D62" s="46">
        <v>-531509</v>
      </c>
      <c r="E62" s="46">
        <v>-146396</v>
      </c>
      <c r="F62" s="46">
        <v>-19797</v>
      </c>
      <c r="G62" s="46">
        <v>0</v>
      </c>
      <c r="H62" s="46">
        <v>0</v>
      </c>
      <c r="I62" s="46">
        <v>-1711708</v>
      </c>
      <c r="J62" s="46">
        <v>-351218</v>
      </c>
      <c r="K62" s="46">
        <v>23639366</v>
      </c>
      <c r="L62" s="46">
        <v>0</v>
      </c>
      <c r="M62" s="46">
        <v>-50496</v>
      </c>
      <c r="N62" s="46">
        <f aca="true" t="shared" si="13" ref="N62:N68">SUM(D62:M62)</f>
        <v>20828242</v>
      </c>
      <c r="O62" s="47">
        <f t="shared" si="7"/>
        <v>362.9435586456863</v>
      </c>
      <c r="P62" s="9"/>
    </row>
    <row r="63" spans="1:16" ht="15">
      <c r="A63" s="12"/>
      <c r="B63" s="25">
        <v>362</v>
      </c>
      <c r="C63" s="20" t="s">
        <v>82</v>
      </c>
      <c r="D63" s="46">
        <v>135110</v>
      </c>
      <c r="E63" s="46">
        <v>0</v>
      </c>
      <c r="F63" s="46">
        <v>0</v>
      </c>
      <c r="G63" s="46">
        <v>0</v>
      </c>
      <c r="H63" s="46">
        <v>0</v>
      </c>
      <c r="I63" s="46">
        <v>41661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176771</v>
      </c>
      <c r="O63" s="47">
        <f t="shared" si="7"/>
        <v>3.080331782459442</v>
      </c>
      <c r="P63" s="9"/>
    </row>
    <row r="64" spans="1:16" ht="15">
      <c r="A64" s="12"/>
      <c r="B64" s="25">
        <v>364</v>
      </c>
      <c r="C64" s="20" t="s">
        <v>143</v>
      </c>
      <c r="D64" s="46">
        <v>1641</v>
      </c>
      <c r="E64" s="46">
        <v>0</v>
      </c>
      <c r="F64" s="46">
        <v>0</v>
      </c>
      <c r="G64" s="46">
        <v>0</v>
      </c>
      <c r="H64" s="46">
        <v>0</v>
      </c>
      <c r="I64" s="46">
        <v>35000</v>
      </c>
      <c r="J64" s="46">
        <v>133143</v>
      </c>
      <c r="K64" s="46">
        <v>0</v>
      </c>
      <c r="L64" s="46">
        <v>0</v>
      </c>
      <c r="M64" s="46">
        <v>0</v>
      </c>
      <c r="N64" s="46">
        <f t="shared" si="13"/>
        <v>169784</v>
      </c>
      <c r="O64" s="47">
        <f t="shared" si="7"/>
        <v>2.958579469217767</v>
      </c>
      <c r="P64" s="9"/>
    </row>
    <row r="65" spans="1:16" ht="15">
      <c r="A65" s="12"/>
      <c r="B65" s="25">
        <v>365</v>
      </c>
      <c r="C65" s="20" t="s">
        <v>144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1916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1916</v>
      </c>
      <c r="O65" s="47">
        <f t="shared" si="7"/>
        <v>0.03338735253628871</v>
      </c>
      <c r="P65" s="9"/>
    </row>
    <row r="66" spans="1:16" ht="15">
      <c r="A66" s="12"/>
      <c r="B66" s="25">
        <v>366</v>
      </c>
      <c r="C66" s="20" t="s">
        <v>85</v>
      </c>
      <c r="D66" s="46">
        <v>70747</v>
      </c>
      <c r="E66" s="46">
        <v>0</v>
      </c>
      <c r="F66" s="46">
        <v>0</v>
      </c>
      <c r="G66" s="46">
        <v>0</v>
      </c>
      <c r="H66" s="46">
        <v>0</v>
      </c>
      <c r="I66" s="46">
        <v>2673</v>
      </c>
      <c r="J66" s="46">
        <v>0</v>
      </c>
      <c r="K66" s="46">
        <v>4218707</v>
      </c>
      <c r="L66" s="46">
        <v>0</v>
      </c>
      <c r="M66" s="46">
        <v>0</v>
      </c>
      <c r="N66" s="46">
        <f t="shared" si="13"/>
        <v>4292127</v>
      </c>
      <c r="O66" s="47">
        <f t="shared" si="7"/>
        <v>74.79267081394741</v>
      </c>
      <c r="P66" s="9"/>
    </row>
    <row r="67" spans="1:16" ht="15">
      <c r="A67" s="12"/>
      <c r="B67" s="25">
        <v>368</v>
      </c>
      <c r="C67" s="20" t="s">
        <v>87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14867356</v>
      </c>
      <c r="L67" s="46">
        <v>0</v>
      </c>
      <c r="M67" s="46">
        <v>0</v>
      </c>
      <c r="N67" s="46">
        <f t="shared" si="13"/>
        <v>14867356</v>
      </c>
      <c r="O67" s="47">
        <f t="shared" si="7"/>
        <v>259.0718455399306</v>
      </c>
      <c r="P67" s="9"/>
    </row>
    <row r="68" spans="1:16" ht="15">
      <c r="A68" s="12"/>
      <c r="B68" s="25">
        <v>369.9</v>
      </c>
      <c r="C68" s="20" t="s">
        <v>89</v>
      </c>
      <c r="D68" s="46">
        <v>611647</v>
      </c>
      <c r="E68" s="46">
        <v>158635</v>
      </c>
      <c r="F68" s="46">
        <v>0</v>
      </c>
      <c r="G68" s="46">
        <v>10680</v>
      </c>
      <c r="H68" s="46">
        <v>0</v>
      </c>
      <c r="I68" s="46">
        <v>3565002</v>
      </c>
      <c r="J68" s="46">
        <v>689292</v>
      </c>
      <c r="K68" s="46">
        <v>0</v>
      </c>
      <c r="L68" s="46">
        <v>0</v>
      </c>
      <c r="M68" s="46">
        <v>0</v>
      </c>
      <c r="N68" s="46">
        <f t="shared" si="13"/>
        <v>5035256</v>
      </c>
      <c r="O68" s="47">
        <f t="shared" si="7"/>
        <v>87.74210186976144</v>
      </c>
      <c r="P68" s="9"/>
    </row>
    <row r="69" spans="1:16" ht="15.75">
      <c r="A69" s="29" t="s">
        <v>58</v>
      </c>
      <c r="B69" s="30"/>
      <c r="C69" s="31"/>
      <c r="D69" s="32">
        <f aca="true" t="shared" si="14" ref="D69:M69">SUM(D70:D72)</f>
        <v>10896235</v>
      </c>
      <c r="E69" s="32">
        <f t="shared" si="14"/>
        <v>1569</v>
      </c>
      <c r="F69" s="32">
        <f t="shared" si="14"/>
        <v>12297851</v>
      </c>
      <c r="G69" s="32">
        <f t="shared" si="14"/>
        <v>0</v>
      </c>
      <c r="H69" s="32">
        <f t="shared" si="14"/>
        <v>0</v>
      </c>
      <c r="I69" s="32">
        <f t="shared" si="14"/>
        <v>1709249</v>
      </c>
      <c r="J69" s="32">
        <f t="shared" si="14"/>
        <v>25540</v>
      </c>
      <c r="K69" s="32">
        <f t="shared" si="14"/>
        <v>0</v>
      </c>
      <c r="L69" s="32">
        <f t="shared" si="14"/>
        <v>0</v>
      </c>
      <c r="M69" s="32">
        <f t="shared" si="14"/>
        <v>307270</v>
      </c>
      <c r="N69" s="32">
        <f>SUM(D69:M69)</f>
        <v>25237714</v>
      </c>
      <c r="O69" s="45">
        <f>(N69/O$75)</f>
        <v>439.781030546988</v>
      </c>
      <c r="P69" s="9"/>
    </row>
    <row r="70" spans="1:16" ht="15">
      <c r="A70" s="12"/>
      <c r="B70" s="25">
        <v>381</v>
      </c>
      <c r="C70" s="20" t="s">
        <v>90</v>
      </c>
      <c r="D70" s="46">
        <v>10896235</v>
      </c>
      <c r="E70" s="46">
        <v>1569</v>
      </c>
      <c r="F70" s="46">
        <v>4597851</v>
      </c>
      <c r="G70" s="46">
        <v>0</v>
      </c>
      <c r="H70" s="46">
        <v>0</v>
      </c>
      <c r="I70" s="46">
        <v>1260019</v>
      </c>
      <c r="J70" s="46">
        <v>25540</v>
      </c>
      <c r="K70" s="46">
        <v>0</v>
      </c>
      <c r="L70" s="46">
        <v>0</v>
      </c>
      <c r="M70" s="46">
        <v>307270</v>
      </c>
      <c r="N70" s="46">
        <f>SUM(D70:M70)</f>
        <v>17088484</v>
      </c>
      <c r="O70" s="47">
        <f>(N70/O$75)</f>
        <v>297.77622109537003</v>
      </c>
      <c r="P70" s="9"/>
    </row>
    <row r="71" spans="1:16" ht="15">
      <c r="A71" s="12"/>
      <c r="B71" s="25">
        <v>384</v>
      </c>
      <c r="C71" s="20" t="s">
        <v>128</v>
      </c>
      <c r="D71" s="46">
        <v>0</v>
      </c>
      <c r="E71" s="46">
        <v>0</v>
      </c>
      <c r="F71" s="46">
        <v>7700000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7700000</v>
      </c>
      <c r="O71" s="47">
        <f>(N71/O$75)</f>
        <v>134.17672992141078</v>
      </c>
      <c r="P71" s="9"/>
    </row>
    <row r="72" spans="1:16" ht="15.75" thickBot="1">
      <c r="A72" s="12"/>
      <c r="B72" s="25">
        <v>389.4</v>
      </c>
      <c r="C72" s="20" t="s">
        <v>145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449230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449230</v>
      </c>
      <c r="O72" s="47">
        <f>(N72/O$75)</f>
        <v>7.82807953020719</v>
      </c>
      <c r="P72" s="9"/>
    </row>
    <row r="73" spans="1:119" ht="16.5" thickBot="1">
      <c r="A73" s="14" t="s">
        <v>74</v>
      </c>
      <c r="B73" s="23"/>
      <c r="C73" s="22"/>
      <c r="D73" s="15">
        <f aca="true" t="shared" si="15" ref="D73:M73">SUM(D5,D16,D23,D39,D56,D60,D69)</f>
        <v>70594200</v>
      </c>
      <c r="E73" s="15">
        <f t="shared" si="15"/>
        <v>10790938</v>
      </c>
      <c r="F73" s="15">
        <f t="shared" si="15"/>
        <v>12298261</v>
      </c>
      <c r="G73" s="15">
        <f t="shared" si="15"/>
        <v>-28894</v>
      </c>
      <c r="H73" s="15">
        <f t="shared" si="15"/>
        <v>0</v>
      </c>
      <c r="I73" s="15">
        <f t="shared" si="15"/>
        <v>197847342</v>
      </c>
      <c r="J73" s="15">
        <f t="shared" si="15"/>
        <v>12973699</v>
      </c>
      <c r="K73" s="15">
        <f t="shared" si="15"/>
        <v>45275403</v>
      </c>
      <c r="L73" s="15">
        <f t="shared" si="15"/>
        <v>0</v>
      </c>
      <c r="M73" s="15">
        <f t="shared" si="15"/>
        <v>501918</v>
      </c>
      <c r="N73" s="15">
        <f>SUM(D73:M73)</f>
        <v>350252867</v>
      </c>
      <c r="O73" s="38">
        <f>(N73/O$75)</f>
        <v>6103.348615540105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146</v>
      </c>
      <c r="M75" s="48"/>
      <c r="N75" s="48"/>
      <c r="O75" s="43">
        <v>57387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107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2022-07-07T19:02:13Z</cp:lastPrinted>
  <dcterms:created xsi:type="dcterms:W3CDTF">2000-08-31T21:26:31Z</dcterms:created>
  <dcterms:modified xsi:type="dcterms:W3CDTF">2023-03-10T15:45:09Z</dcterms:modified>
  <cp:category/>
  <cp:version/>
  <cp:contentType/>
  <cp:contentStatus/>
</cp:coreProperties>
</file>