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'2008'!$A$1:$O$24</definedName>
    <definedName name="_xlnm.Print_Area" localSheetId="13">'2009'!$A$1:$O$24</definedName>
    <definedName name="_xlnm.Print_Area" localSheetId="12">'2010'!$A$1:$O$24</definedName>
    <definedName name="_xlnm.Print_Area" localSheetId="11">'2011'!$A$1:$O$24</definedName>
    <definedName name="_xlnm.Print_Area" localSheetId="10">'2012'!$A$1:$O$24</definedName>
    <definedName name="_xlnm.Print_Area" localSheetId="9">'2013'!$A$1:$O$24</definedName>
    <definedName name="_xlnm.Print_Area" localSheetId="8">'2014'!$A$1:$O$26</definedName>
    <definedName name="_xlnm.Print_Area" localSheetId="7">'2015'!$A$1:$O$26</definedName>
    <definedName name="_xlnm.Print_Area" localSheetId="6">'2016'!$A$1:$O$24</definedName>
    <definedName name="_xlnm.Print_Area" localSheetId="5">'2017'!$A$1:$O$24</definedName>
    <definedName name="_xlnm.Print_Area" localSheetId="4">'2018'!$A$1:$O$26</definedName>
    <definedName name="_xlnm.Print_Area" localSheetId="3">'2019'!$A$1:$O$26</definedName>
    <definedName name="_xlnm.Print_Area" localSheetId="2">'2020'!$A$1:$O$26</definedName>
    <definedName name="_xlnm.Print_Area" localSheetId="1">'2021'!$A$1:$P$26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0" i="49" l="1"/>
  <c r="P20" i="49" s="1"/>
  <c r="O17" i="49"/>
  <c r="P17" i="49" s="1"/>
  <c r="O12" i="49"/>
  <c r="P12" i="49" s="1"/>
  <c r="O9" i="49"/>
  <c r="P9" i="49" s="1"/>
  <c r="O5" i="49"/>
  <c r="P5" i="49" s="1"/>
  <c r="N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O20" i="48" s="1"/>
  <c r="P20" i="48" s="1"/>
  <c r="D20" i="48"/>
  <c r="O19" i="48"/>
  <c r="P19" i="48"/>
  <c r="O18" i="48"/>
  <c r="P18" i="48" s="1"/>
  <c r="N17" i="48"/>
  <c r="M17" i="48"/>
  <c r="L17" i="48"/>
  <c r="K17" i="48"/>
  <c r="J17" i="48"/>
  <c r="I17" i="48"/>
  <c r="H17" i="48"/>
  <c r="O17" i="48" s="1"/>
  <c r="P17" i="48" s="1"/>
  <c r="G17" i="48"/>
  <c r="F17" i="48"/>
  <c r="E17" i="48"/>
  <c r="D17" i="48"/>
  <c r="O16" i="48"/>
  <c r="P16" i="48" s="1"/>
  <c r="O15" i="48"/>
  <c r="P15" i="48" s="1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2" i="48" s="1"/>
  <c r="P12" i="48" s="1"/>
  <c r="O11" i="48"/>
  <c r="P11" i="48" s="1"/>
  <c r="O10" i="48"/>
  <c r="P10" i="48"/>
  <c r="N9" i="48"/>
  <c r="M9" i="48"/>
  <c r="L9" i="48"/>
  <c r="K9" i="48"/>
  <c r="J9" i="48"/>
  <c r="I9" i="48"/>
  <c r="H9" i="48"/>
  <c r="G9" i="48"/>
  <c r="F9" i="48"/>
  <c r="F22" i="48" s="1"/>
  <c r="E9" i="48"/>
  <c r="D9" i="48"/>
  <c r="O8" i="48"/>
  <c r="P8" i="48" s="1"/>
  <c r="O7" i="48"/>
  <c r="P7" i="48" s="1"/>
  <c r="O6" i="48"/>
  <c r="P6" i="48" s="1"/>
  <c r="N5" i="48"/>
  <c r="M5" i="48"/>
  <c r="M22" i="48" s="1"/>
  <c r="L5" i="48"/>
  <c r="L22" i="48" s="1"/>
  <c r="K5" i="48"/>
  <c r="O5" i="48" s="1"/>
  <c r="P5" i="48" s="1"/>
  <c r="J5" i="48"/>
  <c r="J22" i="48" s="1"/>
  <c r="I5" i="48"/>
  <c r="I22" i="48" s="1"/>
  <c r="H5" i="48"/>
  <c r="H22" i="48" s="1"/>
  <c r="G5" i="48"/>
  <c r="G22" i="48" s="1"/>
  <c r="F5" i="48"/>
  <c r="E5" i="48"/>
  <c r="E22" i="48" s="1"/>
  <c r="D5" i="48"/>
  <c r="H22" i="46"/>
  <c r="N21" i="46"/>
  <c r="O21" i="46"/>
  <c r="M20" i="46"/>
  <c r="L20" i="46"/>
  <c r="K20" i="46"/>
  <c r="J20" i="46"/>
  <c r="I20" i="46"/>
  <c r="N20" i="46" s="1"/>
  <c r="O20" i="46" s="1"/>
  <c r="H20" i="46"/>
  <c r="G20" i="46"/>
  <c r="F20" i="46"/>
  <c r="E20" i="46"/>
  <c r="D20" i="46"/>
  <c r="N19" i="46"/>
  <c r="O19" i="46"/>
  <c r="N18" i="46"/>
  <c r="O18" i="46"/>
  <c r="M17" i="46"/>
  <c r="L17" i="46"/>
  <c r="K17" i="46"/>
  <c r="N17" i="46" s="1"/>
  <c r="O17" i="46" s="1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N12" i="46" s="1"/>
  <c r="O12" i="46" s="1"/>
  <c r="D12" i="46"/>
  <c r="N11" i="46"/>
  <c r="O11" i="46"/>
  <c r="N10" i="46"/>
  <c r="O10" i="46" s="1"/>
  <c r="M9" i="46"/>
  <c r="L9" i="46"/>
  <c r="K9" i="46"/>
  <c r="J9" i="46"/>
  <c r="I9" i="46"/>
  <c r="H9" i="46"/>
  <c r="G9" i="46"/>
  <c r="N9" i="46" s="1"/>
  <c r="O9" i="46" s="1"/>
  <c r="F9" i="46"/>
  <c r="F22" i="46" s="1"/>
  <c r="E9" i="46"/>
  <c r="D9" i="46"/>
  <c r="N8" i="46"/>
  <c r="O8" i="46" s="1"/>
  <c r="N7" i="46"/>
  <c r="O7" i="46"/>
  <c r="N6" i="46"/>
  <c r="O6" i="46"/>
  <c r="M5" i="46"/>
  <c r="M22" i="46" s="1"/>
  <c r="L5" i="46"/>
  <c r="L22" i="46" s="1"/>
  <c r="K5" i="46"/>
  <c r="K22" i="46" s="1"/>
  <c r="J5" i="46"/>
  <c r="J22" i="46" s="1"/>
  <c r="I5" i="46"/>
  <c r="H5" i="46"/>
  <c r="G5" i="46"/>
  <c r="F5" i="46"/>
  <c r="E5" i="46"/>
  <c r="D5" i="46"/>
  <c r="D22" i="46" s="1"/>
  <c r="I22" i="45"/>
  <c r="N21" i="45"/>
  <c r="O21" i="45"/>
  <c r="M20" i="45"/>
  <c r="L20" i="45"/>
  <c r="K20" i="45"/>
  <c r="J20" i="45"/>
  <c r="I20" i="45"/>
  <c r="N20" i="45" s="1"/>
  <c r="O20" i="45" s="1"/>
  <c r="H20" i="45"/>
  <c r="G20" i="45"/>
  <c r="F20" i="45"/>
  <c r="E20" i="45"/>
  <c r="D20" i="45"/>
  <c r="N19" i="45"/>
  <c r="O19" i="45"/>
  <c r="N18" i="45"/>
  <c r="O18" i="45"/>
  <c r="M17" i="45"/>
  <c r="L17" i="45"/>
  <c r="K17" i="45"/>
  <c r="N17" i="45" s="1"/>
  <c r="O17" i="45" s="1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/>
  <c r="N10" i="45"/>
  <c r="O10" i="45" s="1"/>
  <c r="M9" i="45"/>
  <c r="L9" i="45"/>
  <c r="K9" i="45"/>
  <c r="J9" i="45"/>
  <c r="I9" i="45"/>
  <c r="H9" i="45"/>
  <c r="H22" i="45" s="1"/>
  <c r="G9" i="45"/>
  <c r="N9" i="45" s="1"/>
  <c r="O9" i="45" s="1"/>
  <c r="F9" i="45"/>
  <c r="F22" i="45" s="1"/>
  <c r="E9" i="45"/>
  <c r="D9" i="45"/>
  <c r="N8" i="45"/>
  <c r="O8" i="45" s="1"/>
  <c r="N7" i="45"/>
  <c r="O7" i="45"/>
  <c r="N6" i="45"/>
  <c r="O6" i="45"/>
  <c r="M5" i="45"/>
  <c r="M22" i="45" s="1"/>
  <c r="L5" i="45"/>
  <c r="L22" i="45" s="1"/>
  <c r="K5" i="45"/>
  <c r="K22" i="45" s="1"/>
  <c r="J5" i="45"/>
  <c r="J22" i="45" s="1"/>
  <c r="I5" i="45"/>
  <c r="H5" i="45"/>
  <c r="G5" i="45"/>
  <c r="F5" i="45"/>
  <c r="E5" i="45"/>
  <c r="D5" i="45"/>
  <c r="D22" i="45" s="1"/>
  <c r="I22" i="44"/>
  <c r="N21" i="44"/>
  <c r="O21" i="44"/>
  <c r="M20" i="44"/>
  <c r="L20" i="44"/>
  <c r="K20" i="44"/>
  <c r="J20" i="44"/>
  <c r="I20" i="44"/>
  <c r="N20" i="44" s="1"/>
  <c r="O20" i="44" s="1"/>
  <c r="H20" i="44"/>
  <c r="G20" i="44"/>
  <c r="F20" i="44"/>
  <c r="E20" i="44"/>
  <c r="D20" i="44"/>
  <c r="N19" i="44"/>
  <c r="O19" i="44"/>
  <c r="N18" i="44"/>
  <c r="O18" i="44"/>
  <c r="M17" i="44"/>
  <c r="L17" i="44"/>
  <c r="K17" i="44"/>
  <c r="N17" i="44" s="1"/>
  <c r="O17" i="44" s="1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N12" i="44" s="1"/>
  <c r="O12" i="44" s="1"/>
  <c r="D12" i="44"/>
  <c r="N11" i="44"/>
  <c r="O11" i="44"/>
  <c r="N10" i="44"/>
  <c r="O10" i="44" s="1"/>
  <c r="M9" i="44"/>
  <c r="L9" i="44"/>
  <c r="K9" i="44"/>
  <c r="J9" i="44"/>
  <c r="I9" i="44"/>
  <c r="H9" i="44"/>
  <c r="H22" i="44" s="1"/>
  <c r="G9" i="44"/>
  <c r="N9" i="44" s="1"/>
  <c r="O9" i="44" s="1"/>
  <c r="F9" i="44"/>
  <c r="F22" i="44" s="1"/>
  <c r="E9" i="44"/>
  <c r="D9" i="44"/>
  <c r="N8" i="44"/>
  <c r="O8" i="44" s="1"/>
  <c r="N7" i="44"/>
  <c r="O7" i="44"/>
  <c r="N6" i="44"/>
  <c r="O6" i="44"/>
  <c r="M5" i="44"/>
  <c r="M22" i="44" s="1"/>
  <c r="L5" i="44"/>
  <c r="L22" i="44" s="1"/>
  <c r="K5" i="44"/>
  <c r="K22" i="44" s="1"/>
  <c r="J5" i="44"/>
  <c r="J22" i="44" s="1"/>
  <c r="I5" i="44"/>
  <c r="H5" i="44"/>
  <c r="G5" i="44"/>
  <c r="F5" i="44"/>
  <c r="E5" i="44"/>
  <c r="E22" i="44" s="1"/>
  <c r="D5" i="44"/>
  <c r="D22" i="44" s="1"/>
  <c r="H20" i="43"/>
  <c r="I20" i="43"/>
  <c r="N19" i="43"/>
  <c r="O19" i="43"/>
  <c r="N18" i="43"/>
  <c r="O18" i="43" s="1"/>
  <c r="M17" i="43"/>
  <c r="L17" i="43"/>
  <c r="K17" i="43"/>
  <c r="N17" i="43" s="1"/>
  <c r="O17" i="43" s="1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/>
  <c r="N10" i="43"/>
  <c r="O10" i="43" s="1"/>
  <c r="M9" i="43"/>
  <c r="L9" i="43"/>
  <c r="K9" i="43"/>
  <c r="J9" i="43"/>
  <c r="I9" i="43"/>
  <c r="H9" i="43"/>
  <c r="G9" i="43"/>
  <c r="N9" i="43" s="1"/>
  <c r="O9" i="43" s="1"/>
  <c r="F9" i="43"/>
  <c r="E9" i="43"/>
  <c r="D9" i="43"/>
  <c r="N8" i="43"/>
  <c r="O8" i="43" s="1"/>
  <c r="N7" i="43"/>
  <c r="O7" i="43"/>
  <c r="N6" i="43"/>
  <c r="O6" i="43" s="1"/>
  <c r="M5" i="43"/>
  <c r="M20" i="43" s="1"/>
  <c r="L5" i="43"/>
  <c r="L20" i="43" s="1"/>
  <c r="K5" i="43"/>
  <c r="K20" i="43" s="1"/>
  <c r="J5" i="43"/>
  <c r="J20" i="43" s="1"/>
  <c r="I5" i="43"/>
  <c r="H5" i="43"/>
  <c r="G5" i="43"/>
  <c r="F5" i="43"/>
  <c r="F20" i="43" s="1"/>
  <c r="E5" i="43"/>
  <c r="E20" i="43" s="1"/>
  <c r="D5" i="43"/>
  <c r="D20" i="43" s="1"/>
  <c r="I20" i="42"/>
  <c r="N19" i="42"/>
  <c r="O19" i="42"/>
  <c r="N18" i="42"/>
  <c r="O18" i="42" s="1"/>
  <c r="M17" i="42"/>
  <c r="L17" i="42"/>
  <c r="K17" i="42"/>
  <c r="N17" i="42" s="1"/>
  <c r="O17" i="42" s="1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N12" i="42" s="1"/>
  <c r="O12" i="42" s="1"/>
  <c r="D12" i="42"/>
  <c r="N11" i="42"/>
  <c r="O11" i="42"/>
  <c r="N10" i="42"/>
  <c r="O10" i="42" s="1"/>
  <c r="M9" i="42"/>
  <c r="L9" i="42"/>
  <c r="K9" i="42"/>
  <c r="J9" i="42"/>
  <c r="I9" i="42"/>
  <c r="H9" i="42"/>
  <c r="H20" i="42" s="1"/>
  <c r="G9" i="42"/>
  <c r="N9" i="42" s="1"/>
  <c r="O9" i="42" s="1"/>
  <c r="F9" i="42"/>
  <c r="E9" i="42"/>
  <c r="D9" i="42"/>
  <c r="N8" i="42"/>
  <c r="O8" i="42" s="1"/>
  <c r="N7" i="42"/>
  <c r="O7" i="42" s="1"/>
  <c r="N6" i="42"/>
  <c r="O6" i="42" s="1"/>
  <c r="M5" i="42"/>
  <c r="M20" i="42" s="1"/>
  <c r="L5" i="42"/>
  <c r="L20" i="42" s="1"/>
  <c r="K5" i="42"/>
  <c r="K20" i="42" s="1"/>
  <c r="J5" i="42"/>
  <c r="J20" i="42" s="1"/>
  <c r="I5" i="42"/>
  <c r="H5" i="42"/>
  <c r="G5" i="42"/>
  <c r="F5" i="42"/>
  <c r="F20" i="42" s="1"/>
  <c r="E5" i="42"/>
  <c r="E20" i="42" s="1"/>
  <c r="D5" i="42"/>
  <c r="D20" i="42" s="1"/>
  <c r="I22" i="41"/>
  <c r="N21" i="41"/>
  <c r="O21" i="41" s="1"/>
  <c r="M20" i="41"/>
  <c r="L20" i="41"/>
  <c r="K20" i="41"/>
  <c r="J20" i="41"/>
  <c r="I20" i="41"/>
  <c r="N20" i="41" s="1"/>
  <c r="O20" i="41" s="1"/>
  <c r="H20" i="41"/>
  <c r="G20" i="41"/>
  <c r="F20" i="41"/>
  <c r="E20" i="41"/>
  <c r="D20" i="41"/>
  <c r="N19" i="41"/>
  <c r="O19" i="41" s="1"/>
  <c r="N18" i="41"/>
  <c r="O18" i="41" s="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M9" i="41"/>
  <c r="L9" i="41"/>
  <c r="K9" i="41"/>
  <c r="J9" i="41"/>
  <c r="I9" i="41"/>
  <c r="H9" i="41"/>
  <c r="H22" i="41" s="1"/>
  <c r="G9" i="41"/>
  <c r="N9" i="41" s="1"/>
  <c r="O9" i="41" s="1"/>
  <c r="F9" i="41"/>
  <c r="E9" i="41"/>
  <c r="D9" i="41"/>
  <c r="N8" i="41"/>
  <c r="O8" i="41" s="1"/>
  <c r="N7" i="41"/>
  <c r="O7" i="41" s="1"/>
  <c r="N6" i="41"/>
  <c r="O6" i="41" s="1"/>
  <c r="M5" i="41"/>
  <c r="M22" i="41" s="1"/>
  <c r="L5" i="41"/>
  <c r="L22" i="41" s="1"/>
  <c r="K5" i="41"/>
  <c r="K22" i="41" s="1"/>
  <c r="J5" i="41"/>
  <c r="J22" i="41" s="1"/>
  <c r="I5" i="41"/>
  <c r="H5" i="41"/>
  <c r="G5" i="41"/>
  <c r="F5" i="41"/>
  <c r="F22" i="41" s="1"/>
  <c r="E5" i="41"/>
  <c r="E22" i="41" s="1"/>
  <c r="D5" i="41"/>
  <c r="D22" i="41" s="1"/>
  <c r="N19" i="40"/>
  <c r="O19" i="40" s="1"/>
  <c r="N18" i="40"/>
  <c r="O18" i="40"/>
  <c r="M17" i="40"/>
  <c r="N17" i="40" s="1"/>
  <c r="O17" i="40" s="1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/>
  <c r="M9" i="40"/>
  <c r="L9" i="40"/>
  <c r="K9" i="40"/>
  <c r="N9" i="40" s="1"/>
  <c r="O9" i="40" s="1"/>
  <c r="J9" i="40"/>
  <c r="I9" i="40"/>
  <c r="H9" i="40"/>
  <c r="G9" i="40"/>
  <c r="F9" i="40"/>
  <c r="E9" i="40"/>
  <c r="D9" i="40"/>
  <c r="N8" i="40"/>
  <c r="O8" i="40" s="1"/>
  <c r="N7" i="40"/>
  <c r="O7" i="40" s="1"/>
  <c r="N6" i="40"/>
  <c r="O6" i="40" s="1"/>
  <c r="M5" i="40"/>
  <c r="M20" i="40" s="1"/>
  <c r="L5" i="40"/>
  <c r="L20" i="40" s="1"/>
  <c r="K5" i="40"/>
  <c r="K20" i="40"/>
  <c r="J5" i="40"/>
  <c r="J20" i="40" s="1"/>
  <c r="I5" i="40"/>
  <c r="I20" i="40" s="1"/>
  <c r="H5" i="40"/>
  <c r="H20" i="40"/>
  <c r="G5" i="40"/>
  <c r="G20" i="40" s="1"/>
  <c r="F5" i="40"/>
  <c r="F20" i="40" s="1"/>
  <c r="E5" i="40"/>
  <c r="E20" i="40"/>
  <c r="D5" i="40"/>
  <c r="D20" i="40" s="1"/>
  <c r="N21" i="39"/>
  <c r="O21" i="39"/>
  <c r="M20" i="39"/>
  <c r="L20" i="39"/>
  <c r="K20" i="39"/>
  <c r="J20" i="39"/>
  <c r="I20" i="39"/>
  <c r="H20" i="39"/>
  <c r="G20" i="39"/>
  <c r="N20" i="39" s="1"/>
  <c r="O20" i="39" s="1"/>
  <c r="F20" i="39"/>
  <c r="E20" i="39"/>
  <c r="D20" i="39"/>
  <c r="N19" i="39"/>
  <c r="O19" i="39" s="1"/>
  <c r="N18" i="39"/>
  <c r="O18" i="39" s="1"/>
  <c r="M17" i="39"/>
  <c r="L17" i="39"/>
  <c r="K17" i="39"/>
  <c r="K22" i="39" s="1"/>
  <c r="J17" i="39"/>
  <c r="I17" i="39"/>
  <c r="N17" i="39" s="1"/>
  <c r="O17" i="39" s="1"/>
  <c r="H17" i="39"/>
  <c r="G17" i="39"/>
  <c r="F17" i="39"/>
  <c r="E17" i="39"/>
  <c r="D17" i="39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 s="1"/>
  <c r="N10" i="39"/>
  <c r="O10" i="39"/>
  <c r="M9" i="39"/>
  <c r="L9" i="39"/>
  <c r="K9" i="39"/>
  <c r="J9" i="39"/>
  <c r="I9" i="39"/>
  <c r="H9" i="39"/>
  <c r="G9" i="39"/>
  <c r="F9" i="39"/>
  <c r="E9" i="39"/>
  <c r="E22" i="39" s="1"/>
  <c r="D9" i="39"/>
  <c r="N9" i="39" s="1"/>
  <c r="O9" i="39" s="1"/>
  <c r="N8" i="39"/>
  <c r="O8" i="39" s="1"/>
  <c r="N7" i="39"/>
  <c r="O7" i="39" s="1"/>
  <c r="N6" i="39"/>
  <c r="O6" i="39"/>
  <c r="M5" i="39"/>
  <c r="M22" i="39" s="1"/>
  <c r="L5" i="39"/>
  <c r="L22" i="39" s="1"/>
  <c r="K5" i="39"/>
  <c r="J5" i="39"/>
  <c r="J22" i="39" s="1"/>
  <c r="I5" i="39"/>
  <c r="I22" i="39" s="1"/>
  <c r="H5" i="39"/>
  <c r="H22" i="39"/>
  <c r="G5" i="39"/>
  <c r="G22" i="39" s="1"/>
  <c r="F5" i="39"/>
  <c r="F22" i="39" s="1"/>
  <c r="E5" i="39"/>
  <c r="D5" i="39"/>
  <c r="D22" i="39" s="1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 s="1"/>
  <c r="N14" i="38"/>
  <c r="O14" i="38"/>
  <c r="N13" i="38"/>
  <c r="O13" i="38"/>
  <c r="M12" i="38"/>
  <c r="L12" i="38"/>
  <c r="L20" i="38" s="1"/>
  <c r="K12" i="38"/>
  <c r="J12" i="38"/>
  <c r="N12" i="38" s="1"/>
  <c r="O12" i="38" s="1"/>
  <c r="I12" i="38"/>
  <c r="H12" i="38"/>
  <c r="G12" i="38"/>
  <c r="F12" i="38"/>
  <c r="E12" i="38"/>
  <c r="D12" i="38"/>
  <c r="N11" i="38"/>
  <c r="O11" i="38"/>
  <c r="N10" i="38"/>
  <c r="O10" i="38" s="1"/>
  <c r="M9" i="38"/>
  <c r="L9" i="38"/>
  <c r="K9" i="38"/>
  <c r="J9" i="38"/>
  <c r="I9" i="38"/>
  <c r="H9" i="38"/>
  <c r="G9" i="38"/>
  <c r="F9" i="38"/>
  <c r="E9" i="38"/>
  <c r="D9" i="38"/>
  <c r="N9" i="38"/>
  <c r="O9" i="38" s="1"/>
  <c r="N8" i="38"/>
  <c r="O8" i="38" s="1"/>
  <c r="N7" i="38"/>
  <c r="O7" i="38"/>
  <c r="N6" i="38"/>
  <c r="O6" i="38" s="1"/>
  <c r="M5" i="38"/>
  <c r="M20" i="38" s="1"/>
  <c r="L5" i="38"/>
  <c r="K5" i="38"/>
  <c r="K20" i="38" s="1"/>
  <c r="J5" i="38"/>
  <c r="J20" i="38"/>
  <c r="I5" i="38"/>
  <c r="I20" i="38" s="1"/>
  <c r="H5" i="38"/>
  <c r="H20" i="38"/>
  <c r="G5" i="38"/>
  <c r="G20" i="38" s="1"/>
  <c r="F5" i="38"/>
  <c r="F20" i="38" s="1"/>
  <c r="E5" i="38"/>
  <c r="E20" i="38"/>
  <c r="D5" i="38"/>
  <c r="D20" i="38" s="1"/>
  <c r="N19" i="37"/>
  <c r="O19" i="37" s="1"/>
  <c r="N18" i="37"/>
  <c r="O18" i="37"/>
  <c r="M17" i="37"/>
  <c r="L17" i="37"/>
  <c r="K17" i="37"/>
  <c r="J17" i="37"/>
  <c r="I17" i="37"/>
  <c r="H17" i="37"/>
  <c r="G17" i="37"/>
  <c r="G20" i="37" s="1"/>
  <c r="F17" i="37"/>
  <c r="E17" i="37"/>
  <c r="D17" i="37"/>
  <c r="N17" i="37" s="1"/>
  <c r="O17" i="37" s="1"/>
  <c r="N16" i="37"/>
  <c r="O16" i="37" s="1"/>
  <c r="N15" i="37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E20" i="37"/>
  <c r="D12" i="37"/>
  <c r="N11" i="37"/>
  <c r="O11" i="37" s="1"/>
  <c r="N10" i="37"/>
  <c r="O10" i="37"/>
  <c r="M9" i="37"/>
  <c r="L9" i="37"/>
  <c r="K9" i="37"/>
  <c r="J9" i="37"/>
  <c r="I9" i="37"/>
  <c r="I20" i="37" s="1"/>
  <c r="H9" i="37"/>
  <c r="N9" i="37" s="1"/>
  <c r="O9" i="37" s="1"/>
  <c r="G9" i="37"/>
  <c r="F9" i="37"/>
  <c r="E9" i="37"/>
  <c r="D9" i="37"/>
  <c r="N8" i="37"/>
  <c r="O8" i="37" s="1"/>
  <c r="N7" i="37"/>
  <c r="O7" i="37" s="1"/>
  <c r="N6" i="37"/>
  <c r="O6" i="37"/>
  <c r="M5" i="37"/>
  <c r="N5" i="37" s="1"/>
  <c r="O5" i="37" s="1"/>
  <c r="L5" i="37"/>
  <c r="L20" i="37" s="1"/>
  <c r="K5" i="37"/>
  <c r="K20" i="37" s="1"/>
  <c r="J5" i="37"/>
  <c r="J20" i="37" s="1"/>
  <c r="I5" i="37"/>
  <c r="H5" i="37"/>
  <c r="H20" i="37" s="1"/>
  <c r="G5" i="37"/>
  <c r="F5" i="37"/>
  <c r="F20" i="37"/>
  <c r="E5" i="37"/>
  <c r="D5" i="37"/>
  <c r="D20" i="37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/>
  <c r="N10" i="36"/>
  <c r="O10" i="36" s="1"/>
  <c r="M9" i="36"/>
  <c r="L9" i="36"/>
  <c r="K9" i="36"/>
  <c r="K20" i="36" s="1"/>
  <c r="J9" i="36"/>
  <c r="J20" i="36" s="1"/>
  <c r="I9" i="36"/>
  <c r="H9" i="36"/>
  <c r="G9" i="36"/>
  <c r="N9" i="36" s="1"/>
  <c r="O9" i="36" s="1"/>
  <c r="F9" i="36"/>
  <c r="E9" i="36"/>
  <c r="D9" i="36"/>
  <c r="N8" i="36"/>
  <c r="O8" i="36"/>
  <c r="N7" i="36"/>
  <c r="O7" i="36"/>
  <c r="N6" i="36"/>
  <c r="O6" i="36"/>
  <c r="M5" i="36"/>
  <c r="M20" i="36"/>
  <c r="L5" i="36"/>
  <c r="L20" i="36" s="1"/>
  <c r="K5" i="36"/>
  <c r="J5" i="36"/>
  <c r="I5" i="36"/>
  <c r="I20" i="36" s="1"/>
  <c r="H5" i="36"/>
  <c r="H20" i="36" s="1"/>
  <c r="G5" i="36"/>
  <c r="G20" i="36" s="1"/>
  <c r="F5" i="36"/>
  <c r="F20" i="36" s="1"/>
  <c r="E5" i="36"/>
  <c r="E20" i="36" s="1"/>
  <c r="D5" i="36"/>
  <c r="D20" i="36" s="1"/>
  <c r="N20" i="36" s="1"/>
  <c r="O20" i="36" s="1"/>
  <c r="N19" i="35"/>
  <c r="O19" i="35" s="1"/>
  <c r="N18" i="35"/>
  <c r="O18" i="35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N12" i="35"/>
  <c r="O12" i="35" s="1"/>
  <c r="G12" i="35"/>
  <c r="F12" i="35"/>
  <c r="F20" i="35" s="1"/>
  <c r="E12" i="35"/>
  <c r="D12" i="35"/>
  <c r="N11" i="35"/>
  <c r="O11" i="35" s="1"/>
  <c r="N10" i="35"/>
  <c r="O10" i="35" s="1"/>
  <c r="M9" i="35"/>
  <c r="L9" i="35"/>
  <c r="L20" i="35" s="1"/>
  <c r="K9" i="35"/>
  <c r="K20" i="35" s="1"/>
  <c r="J9" i="35"/>
  <c r="I9" i="35"/>
  <c r="N9" i="35" s="1"/>
  <c r="O9" i="35" s="1"/>
  <c r="H9" i="35"/>
  <c r="G9" i="35"/>
  <c r="F9" i="35"/>
  <c r="E9" i="35"/>
  <c r="D9" i="35"/>
  <c r="N8" i="35"/>
  <c r="O8" i="35"/>
  <c r="N7" i="35"/>
  <c r="O7" i="35"/>
  <c r="N6" i="35"/>
  <c r="O6" i="35"/>
  <c r="M5" i="35"/>
  <c r="M20" i="35" s="1"/>
  <c r="L5" i="35"/>
  <c r="K5" i="35"/>
  <c r="J5" i="35"/>
  <c r="J20" i="35" s="1"/>
  <c r="I5" i="35"/>
  <c r="I20" i="35"/>
  <c r="H5" i="35"/>
  <c r="H20" i="35" s="1"/>
  <c r="G5" i="35"/>
  <c r="G20" i="35" s="1"/>
  <c r="F5" i="35"/>
  <c r="E5" i="35"/>
  <c r="E20" i="35" s="1"/>
  <c r="D5" i="35"/>
  <c r="D20" i="35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/>
  <c r="O17" i="34"/>
  <c r="N16" i="34"/>
  <c r="O16" i="34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/>
  <c r="M9" i="34"/>
  <c r="L9" i="34"/>
  <c r="K9" i="34"/>
  <c r="J9" i="34"/>
  <c r="I9" i="34"/>
  <c r="H9" i="34"/>
  <c r="G9" i="34"/>
  <c r="F9" i="34"/>
  <c r="E9" i="34"/>
  <c r="D9" i="34"/>
  <c r="N9" i="34"/>
  <c r="O9" i="34" s="1"/>
  <c r="N8" i="34"/>
  <c r="O8" i="34" s="1"/>
  <c r="N7" i="34"/>
  <c r="O7" i="34"/>
  <c r="N6" i="34"/>
  <c r="O6" i="34" s="1"/>
  <c r="M5" i="34"/>
  <c r="M20" i="34" s="1"/>
  <c r="L5" i="34"/>
  <c r="L20" i="34"/>
  <c r="K5" i="34"/>
  <c r="K20" i="34" s="1"/>
  <c r="J5" i="34"/>
  <c r="J20" i="34" s="1"/>
  <c r="I5" i="34"/>
  <c r="I20" i="34" s="1"/>
  <c r="H5" i="34"/>
  <c r="H20" i="34" s="1"/>
  <c r="G5" i="34"/>
  <c r="G20" i="34"/>
  <c r="F5" i="34"/>
  <c r="F20" i="34"/>
  <c r="E5" i="34"/>
  <c r="E20" i="34" s="1"/>
  <c r="D5" i="34"/>
  <c r="N5" i="34" s="1"/>
  <c r="O5" i="34" s="1"/>
  <c r="E17" i="33"/>
  <c r="F17" i="33"/>
  <c r="G17" i="33"/>
  <c r="H17" i="33"/>
  <c r="I17" i="33"/>
  <c r="J17" i="33"/>
  <c r="K17" i="33"/>
  <c r="L17" i="33"/>
  <c r="M17" i="33"/>
  <c r="E12" i="33"/>
  <c r="F12" i="33"/>
  <c r="G12" i="33"/>
  <c r="H12" i="33"/>
  <c r="I12" i="33"/>
  <c r="J12" i="33"/>
  <c r="K12" i="33"/>
  <c r="L12" i="33"/>
  <c r="N12" i="33" s="1"/>
  <c r="O12" i="33" s="1"/>
  <c r="M12" i="33"/>
  <c r="E9" i="33"/>
  <c r="E20" i="33" s="1"/>
  <c r="F9" i="33"/>
  <c r="G9" i="33"/>
  <c r="H9" i="33"/>
  <c r="I9" i="33"/>
  <c r="J9" i="33"/>
  <c r="K9" i="33"/>
  <c r="L9" i="33"/>
  <c r="M9" i="33"/>
  <c r="M20" i="33"/>
  <c r="E5" i="33"/>
  <c r="F5" i="33"/>
  <c r="F20" i="33" s="1"/>
  <c r="G5" i="33"/>
  <c r="G20" i="33" s="1"/>
  <c r="H5" i="33"/>
  <c r="H20" i="33" s="1"/>
  <c r="I5" i="33"/>
  <c r="I20" i="33" s="1"/>
  <c r="J5" i="33"/>
  <c r="J20" i="33" s="1"/>
  <c r="K5" i="33"/>
  <c r="K20" i="33"/>
  <c r="L5" i="33"/>
  <c r="L20" i="33" s="1"/>
  <c r="M5" i="33"/>
  <c r="D17" i="33"/>
  <c r="N17" i="33" s="1"/>
  <c r="O17" i="33" s="1"/>
  <c r="D12" i="33"/>
  <c r="D9" i="33"/>
  <c r="D5" i="33"/>
  <c r="N18" i="33"/>
  <c r="O18" i="33" s="1"/>
  <c r="N19" i="33"/>
  <c r="O19" i="33"/>
  <c r="N11" i="33"/>
  <c r="O11" i="33" s="1"/>
  <c r="N6" i="33"/>
  <c r="O6" i="33" s="1"/>
  <c r="N7" i="33"/>
  <c r="O7" i="33" s="1"/>
  <c r="N8" i="33"/>
  <c r="O8" i="33" s="1"/>
  <c r="N14" i="33"/>
  <c r="O14" i="33" s="1"/>
  <c r="N15" i="33"/>
  <c r="O15" i="33"/>
  <c r="N16" i="33"/>
  <c r="O16" i="33" s="1"/>
  <c r="N13" i="33"/>
  <c r="O13" i="33" s="1"/>
  <c r="N10" i="33"/>
  <c r="O10" i="33" s="1"/>
  <c r="D20" i="33"/>
  <c r="N5" i="40"/>
  <c r="O5" i="40" s="1"/>
  <c r="N5" i="36"/>
  <c r="O5" i="36" s="1"/>
  <c r="N12" i="41"/>
  <c r="O12" i="41" s="1"/>
  <c r="N5" i="42"/>
  <c r="O5" i="42" s="1"/>
  <c r="O22" i="49" l="1"/>
  <c r="P22" i="49" s="1"/>
  <c r="O22" i="48"/>
  <c r="P22" i="48" s="1"/>
  <c r="N20" i="33"/>
  <c r="O20" i="33" s="1"/>
  <c r="N20" i="40"/>
  <c r="O20" i="40" s="1"/>
  <c r="N20" i="35"/>
  <c r="O20" i="35" s="1"/>
  <c r="N22" i="39"/>
  <c r="O22" i="39" s="1"/>
  <c r="N20" i="38"/>
  <c r="O20" i="38" s="1"/>
  <c r="N20" i="37"/>
  <c r="O20" i="37" s="1"/>
  <c r="N22" i="41"/>
  <c r="O22" i="41" s="1"/>
  <c r="N22" i="44"/>
  <c r="O22" i="44" s="1"/>
  <c r="N22" i="46"/>
  <c r="O22" i="46" s="1"/>
  <c r="N5" i="41"/>
  <c r="O5" i="41" s="1"/>
  <c r="N5" i="38"/>
  <c r="O5" i="38" s="1"/>
  <c r="D20" i="34"/>
  <c r="N20" i="34" s="1"/>
  <c r="O20" i="34" s="1"/>
  <c r="M20" i="37"/>
  <c r="G22" i="41"/>
  <c r="G20" i="42"/>
  <c r="N20" i="42" s="1"/>
  <c r="O20" i="42" s="1"/>
  <c r="G20" i="43"/>
  <c r="N20" i="43" s="1"/>
  <c r="O20" i="43" s="1"/>
  <c r="G22" i="44"/>
  <c r="G22" i="45"/>
  <c r="N22" i="45" s="1"/>
  <c r="O22" i="45" s="1"/>
  <c r="G22" i="46"/>
  <c r="N5" i="44"/>
  <c r="O5" i="44" s="1"/>
  <c r="N5" i="43"/>
  <c r="O5" i="43" s="1"/>
  <c r="N5" i="39"/>
  <c r="O5" i="39" s="1"/>
  <c r="E22" i="45"/>
  <c r="E22" i="46"/>
  <c r="K22" i="48"/>
  <c r="I22" i="46"/>
  <c r="N5" i="45"/>
  <c r="O5" i="45" s="1"/>
  <c r="N9" i="33"/>
  <c r="O9" i="33" s="1"/>
  <c r="N5" i="46"/>
  <c r="O5" i="46" s="1"/>
  <c r="O9" i="48"/>
  <c r="P9" i="48" s="1"/>
  <c r="N5" i="33"/>
  <c r="O5" i="33" s="1"/>
  <c r="N5" i="35"/>
  <c r="O5" i="35" s="1"/>
</calcChain>
</file>

<file path=xl/sharedStrings.xml><?xml version="1.0" encoding="utf-8"?>
<sst xmlns="http://schemas.openxmlformats.org/spreadsheetml/2006/main" count="592" uniqueCount="76">
  <si>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</si>
  <si>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</si>
  <si>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</si>
  <si>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</si>
  <si>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</si>
  <si>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</si>
  <si>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</si>
  <si>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</si>
  <si>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</si>
  <si>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</si>
  <si>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</si>
  <si>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</si>
  <si>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</si>
  <si>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</si>
  <si>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</si>
  <si>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</si>
  <si>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</si>
  <si>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</si>
  <si>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</si>
  <si>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</si>
  <si>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</si>
  <si>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</si>
  <si>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</si>
  <si>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</si>
  <si>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</si>
  <si>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</si>
  <si>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</si>
  <si>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Sewer / Wastewater Services</t>
  </si>
  <si>
    <t>Conservation and Resource Management</t>
  </si>
  <si>
    <t>Other Physical Environment</t>
  </si>
  <si>
    <t>Culture / Recreation</t>
  </si>
  <si>
    <t>Libraries</t>
  </si>
  <si>
    <t>Parks and Recreation</t>
  </si>
  <si>
    <t>2009 Municipal Population:</t>
  </si>
  <si>
    <t>North Redington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</si>
  <si>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</si>
  <si>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</si>
  <si>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</si>
  <si>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</si>
  <si>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</si>
  <si>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</si>
  <si>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</si>
  <si>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</si>
  <si>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</si>
  <si>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</si>
  <si>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</si>
  <si>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</si>
  <si>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</si>
  <si>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Conservation / Resource Management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</si>
  <si>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</si>
  <si>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</si>
  <si>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</si>
  <si>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</si>
  <si>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</si>
  <si>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</si>
  <si>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</si>
  <si>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</si>
  <si>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</si>
  <si>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</si>
  <si>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</si>
  <si>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</si>
  <si>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</si>
  <si>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</si>
  <si>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</si>
  <si>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</si>
  <si>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</si>
  <si>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</si>
  <si>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</si>
  <si>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</si>
  <si>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</si>
  <si>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</si>
  <si>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</si>
  <si>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Uses and Non-Operating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</si>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</sst>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342520</v>
      </c>
      <c r="E5" s="24">
        <f>SUM(E6:E8)</f>
        <v>0</v>
      </c>
      <c r="F5" s="24">
        <f>SUM(F6:F8)</f>
        <v>0</v>
      </c>
      <c r="G5" s="24">
        <f>SUM(G6:G8)</f>
        <v>192248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534768</v>
      </c>
      <c r="P5" s="30">
        <f>(O5/P$24)</f>
        <v>357.70434782608697</v>
      </c>
      <c r="Q5" s="6"/>
    </row>
    <row r="6" spans="1:134">
      <c r="A6" s="12"/>
      <c r="B6" s="42">
        <v>513</v>
      </c>
      <c r="C6" s="19" t="s">
        <v>19</v>
      </c>
      <c r="D6" s="43">
        <v>276662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276662</v>
      </c>
      <c r="P6" s="44">
        <f>(O6/P$24)</f>
        <v>185.05819397993312</v>
      </c>
      <c r="Q6" s="9"/>
    </row>
    <row r="7" spans="1:134">
      <c r="A7" s="12"/>
      <c r="B7" s="42">
        <v>514</v>
      </c>
      <c r="C7" s="19" t="s">
        <v>20</v>
      </c>
      <c r="D7" s="43">
        <v>11076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11076</v>
      </c>
      <c r="P7" s="44">
        <f>(O7/P$24)</f>
        <v>7.4086956521739129</v>
      </c>
      <c r="Q7" s="9"/>
    </row>
    <row r="8" spans="1:134">
      <c r="A8" s="12"/>
      <c r="B8" s="42">
        <v>519</v>
      </c>
      <c r="C8" s="19" t="s">
        <v>21</v>
      </c>
      <c r="D8" s="43">
        <v>54782</v>
      </c>
      <c r="E8" s="43">
        <v>0</v>
      </c>
      <c r="F8" s="43">
        <v>0</v>
      </c>
      <c r="G8" s="43">
        <v>192248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247030</v>
      </c>
      <c r="P8" s="44">
        <f>(O8/P$24)</f>
        <v>165.23745819397993</v>
      </c>
      <c r="Q8" s="9"/>
    </row>
    <row r="9" spans="1:134" ht="15.75">
      <c r="A9" s="26" t="s">
        <v>22</v>
      </c>
      <c r="B9" s="27"/>
      <c r="C9" s="28"/>
      <c r="D9" s="29">
        <f>SUM(D10:D11)</f>
        <v>460459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460459</v>
      </c>
      <c r="P9" s="41">
        <f>(O9/P$24)</f>
        <v>307.99933110367891</v>
      </c>
      <c r="Q9" s="10"/>
    </row>
    <row r="10" spans="1:134">
      <c r="A10" s="12"/>
      <c r="B10" s="42">
        <v>521</v>
      </c>
      <c r="C10" s="19" t="s">
        <v>23</v>
      </c>
      <c r="D10" s="43">
        <v>291822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291822</v>
      </c>
      <c r="P10" s="44">
        <f>(O10/P$24)</f>
        <v>195.19866220735787</v>
      </c>
      <c r="Q10" s="9"/>
    </row>
    <row r="11" spans="1:134">
      <c r="A11" s="12"/>
      <c r="B11" s="42">
        <v>522</v>
      </c>
      <c r="C11" s="19" t="s">
        <v>24</v>
      </c>
      <c r="D11" s="43">
        <v>168637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168637</v>
      </c>
      <c r="P11" s="44">
        <f>(O11/P$24)</f>
        <v>112.80066889632107</v>
      </c>
      <c r="Q11" s="9"/>
    </row>
    <row r="12" spans="1:134" ht="15.75">
      <c r="A12" s="26" t="s">
        <v>25</v>
      </c>
      <c r="B12" s="27"/>
      <c r="C12" s="28"/>
      <c r="D12" s="29">
        <f>SUM(D13:D16)</f>
        <v>72360</v>
      </c>
      <c r="E12" s="29">
        <f>SUM(E13:E16)</f>
        <v>129544</v>
      </c>
      <c r="F12" s="29">
        <f>SUM(F13:F16)</f>
        <v>0</v>
      </c>
      <c r="G12" s="29">
        <f>SUM(G13:G16)</f>
        <v>68380</v>
      </c>
      <c r="H12" s="29">
        <f>SUM(H13:H16)</f>
        <v>0</v>
      </c>
      <c r="I12" s="29">
        <f>SUM(I13:I16)</f>
        <v>888550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1158834</v>
      </c>
      <c r="P12" s="41">
        <f>(O12/P$24)</f>
        <v>775.13979933110363</v>
      </c>
      <c r="Q12" s="10"/>
    </row>
    <row r="13" spans="1:134">
      <c r="A13" s="12"/>
      <c r="B13" s="42">
        <v>531</v>
      </c>
      <c r="C13" s="19" t="s">
        <v>26</v>
      </c>
      <c r="D13" s="43">
        <v>72360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72360</v>
      </c>
      <c r="P13" s="44">
        <f>(O13/P$24)</f>
        <v>48.401337792642138</v>
      </c>
      <c r="Q13" s="9"/>
    </row>
    <row r="14" spans="1:134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888550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9" si="2">SUM(D14:N14)</f>
        <v>888550</v>
      </c>
      <c r="P14" s="44">
        <f>(O14/P$24)</f>
        <v>594.3478260869565</v>
      </c>
      <c r="Q14" s="9"/>
    </row>
    <row r="15" spans="1:134">
      <c r="A15" s="12"/>
      <c r="B15" s="42">
        <v>537</v>
      </c>
      <c r="C15" s="19" t="s">
        <v>28</v>
      </c>
      <c r="D15" s="43">
        <v>0</v>
      </c>
      <c r="E15" s="43">
        <v>0</v>
      </c>
      <c r="F15" s="43">
        <v>0</v>
      </c>
      <c r="G15" s="43">
        <v>68380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68380</v>
      </c>
      <c r="P15" s="44">
        <f>(O15/P$24)</f>
        <v>45.739130434782609</v>
      </c>
      <c r="Q15" s="9"/>
    </row>
    <row r="16" spans="1:134">
      <c r="A16" s="12"/>
      <c r="B16" s="42">
        <v>539</v>
      </c>
      <c r="C16" s="19" t="s">
        <v>29</v>
      </c>
      <c r="D16" s="43">
        <v>0</v>
      </c>
      <c r="E16" s="43">
        <v>129544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129544</v>
      </c>
      <c r="P16" s="44">
        <f>(O16/P$24)</f>
        <v>86.65150501672241</v>
      </c>
      <c r="Q16" s="9"/>
    </row>
    <row r="17" spans="1:120" ht="15.75">
      <c r="A17" s="26" t="s">
        <v>30</v>
      </c>
      <c r="B17" s="27"/>
      <c r="C17" s="28"/>
      <c r="D17" s="29">
        <f>SUM(D18:D19)</f>
        <v>75904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0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29">
        <f>SUM(D17:N17)</f>
        <v>75904</v>
      </c>
      <c r="P17" s="41">
        <f>(O17/P$24)</f>
        <v>50.771906354515053</v>
      </c>
      <c r="Q17" s="9"/>
    </row>
    <row r="18" spans="1:120">
      <c r="A18" s="12"/>
      <c r="B18" s="42">
        <v>571</v>
      </c>
      <c r="C18" s="19" t="s">
        <v>31</v>
      </c>
      <c r="D18" s="43">
        <v>35805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35805</v>
      </c>
      <c r="P18" s="44">
        <f>(O18/P$24)</f>
        <v>23.949832775919731</v>
      </c>
      <c r="Q18" s="9"/>
    </row>
    <row r="19" spans="1:120">
      <c r="A19" s="12"/>
      <c r="B19" s="42">
        <v>572</v>
      </c>
      <c r="C19" s="19" t="s">
        <v>32</v>
      </c>
      <c r="D19" s="43">
        <v>40099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40099</v>
      </c>
      <c r="P19" s="44">
        <f>(O19/P$24)</f>
        <v>26.822073578595319</v>
      </c>
      <c r="Q19" s="9"/>
    </row>
    <row r="20" spans="1:120" ht="15.75">
      <c r="A20" s="26" t="s">
        <v>72</v>
      </c>
      <c r="B20" s="27"/>
      <c r="C20" s="28"/>
      <c r="D20" s="29">
        <f>SUM(D21:D21)</f>
        <v>0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16720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16720</v>
      </c>
      <c r="P20" s="41">
        <f>(O20/P$24)</f>
        <v>11.183946488294314</v>
      </c>
      <c r="Q20" s="9"/>
    </row>
    <row r="21" spans="1:120" ht="15.75" thickBot="1">
      <c r="A21" s="12"/>
      <c r="B21" s="42">
        <v>581</v>
      </c>
      <c r="C21" s="19" t="s">
        <v>73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16720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16720</v>
      </c>
      <c r="P21" s="44">
        <f>(O21/P$24)</f>
        <v>11.183946488294314</v>
      </c>
      <c r="Q21" s="9"/>
    </row>
    <row r="22" spans="1:120" ht="16.5" thickBot="1">
      <c r="A22" s="13" t="s">
        <v>10</v>
      </c>
      <c r="B22" s="21"/>
      <c r="C22" s="20"/>
      <c r="D22" s="14">
        <f>SUM(D5,D9,D12,D17,D20)</f>
        <v>951243</v>
      </c>
      <c r="E22" s="14">
        <f t="shared" ref="E22:N22" si="3">SUM(E5,E9,E12,E17,E20)</f>
        <v>129544</v>
      </c>
      <c r="F22" s="14">
        <f t="shared" si="3"/>
        <v>0</v>
      </c>
      <c r="G22" s="14">
        <f t="shared" si="3"/>
        <v>260628</v>
      </c>
      <c r="H22" s="14">
        <f t="shared" si="3"/>
        <v>0</v>
      </c>
      <c r="I22" s="14">
        <f t="shared" si="3"/>
        <v>905270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2246685</v>
      </c>
      <c r="P22" s="35">
        <f>(O22/P$24)</f>
        <v>1502.7993311036789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75</v>
      </c>
      <c r="N24" s="90"/>
      <c r="O24" s="90"/>
      <c r="P24" s="39">
        <v>1495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304714</v>
      </c>
      <c r="E5" s="24">
        <f t="shared" si="0"/>
        <v>0</v>
      </c>
      <c r="F5" s="24">
        <f t="shared" si="0"/>
        <v>0</v>
      </c>
      <c r="G5" s="24">
        <f t="shared" si="0"/>
        <v>5117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309831</v>
      </c>
      <c r="O5" s="30">
        <f t="shared" ref="O5:O20" si="2">(N5/O$22)</f>
        <v>215.60960334029227</v>
      </c>
      <c r="P5" s="6"/>
    </row>
    <row r="6" spans="1:133">
      <c r="A6" s="12"/>
      <c r="B6" s="42">
        <v>513</v>
      </c>
      <c r="C6" s="19" t="s">
        <v>19</v>
      </c>
      <c r="D6" s="43">
        <v>223254</v>
      </c>
      <c r="E6" s="43">
        <v>0</v>
      </c>
      <c r="F6" s="43">
        <v>0</v>
      </c>
      <c r="G6" s="43">
        <v>5117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228371</v>
      </c>
      <c r="O6" s="44">
        <f t="shared" si="2"/>
        <v>158.92205984690327</v>
      </c>
      <c r="P6" s="9"/>
    </row>
    <row r="7" spans="1:133">
      <c r="A7" s="12"/>
      <c r="B7" s="42">
        <v>514</v>
      </c>
      <c r="C7" s="19" t="s">
        <v>20</v>
      </c>
      <c r="D7" s="43">
        <v>35558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35558</v>
      </c>
      <c r="O7" s="44">
        <f t="shared" si="2"/>
        <v>24.744606819763398</v>
      </c>
      <c r="P7" s="9"/>
    </row>
    <row r="8" spans="1:133">
      <c r="A8" s="12"/>
      <c r="B8" s="42">
        <v>519</v>
      </c>
      <c r="C8" s="19" t="s">
        <v>21</v>
      </c>
      <c r="D8" s="43">
        <v>45902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45902</v>
      </c>
      <c r="O8" s="44">
        <f t="shared" si="2"/>
        <v>31.94293667362561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370525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370525</v>
      </c>
      <c r="O9" s="41">
        <f t="shared" si="2"/>
        <v>257.84620737647879</v>
      </c>
      <c r="P9" s="10"/>
    </row>
    <row r="10" spans="1:133">
      <c r="A10" s="12"/>
      <c r="B10" s="42">
        <v>521</v>
      </c>
      <c r="C10" s="19" t="s">
        <v>23</v>
      </c>
      <c r="D10" s="43">
        <v>228509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228509</v>
      </c>
      <c r="O10" s="44">
        <f t="shared" si="2"/>
        <v>159.01809324982602</v>
      </c>
      <c r="P10" s="9"/>
    </row>
    <row r="11" spans="1:133">
      <c r="A11" s="12"/>
      <c r="B11" s="42">
        <v>522</v>
      </c>
      <c r="C11" s="19" t="s">
        <v>24</v>
      </c>
      <c r="D11" s="43">
        <v>142016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142016</v>
      </c>
      <c r="O11" s="44">
        <f t="shared" si="2"/>
        <v>98.82811412665275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61563</v>
      </c>
      <c r="E12" s="29">
        <f t="shared" si="4"/>
        <v>31335</v>
      </c>
      <c r="F12" s="29">
        <f t="shared" si="4"/>
        <v>0</v>
      </c>
      <c r="G12" s="29">
        <f t="shared" si="4"/>
        <v>70785</v>
      </c>
      <c r="H12" s="29">
        <f t="shared" si="4"/>
        <v>0</v>
      </c>
      <c r="I12" s="29">
        <f t="shared" si="4"/>
        <v>417528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581211</v>
      </c>
      <c r="O12" s="41">
        <f t="shared" si="2"/>
        <v>404.46137787056369</v>
      </c>
      <c r="P12" s="10"/>
    </row>
    <row r="13" spans="1:133">
      <c r="A13" s="12"/>
      <c r="B13" s="42">
        <v>531</v>
      </c>
      <c r="C13" s="19" t="s">
        <v>26</v>
      </c>
      <c r="D13" s="43">
        <v>61119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61119</v>
      </c>
      <c r="O13" s="44">
        <f t="shared" si="2"/>
        <v>42.532359081419621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417528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417528</v>
      </c>
      <c r="O14" s="44">
        <f t="shared" si="2"/>
        <v>290.55532359081417</v>
      </c>
      <c r="P14" s="9"/>
    </row>
    <row r="15" spans="1:133">
      <c r="A15" s="12"/>
      <c r="B15" s="42">
        <v>537</v>
      </c>
      <c r="C15" s="19" t="s">
        <v>28</v>
      </c>
      <c r="D15" s="43">
        <v>0</v>
      </c>
      <c r="E15" s="43">
        <v>0</v>
      </c>
      <c r="F15" s="43">
        <v>0</v>
      </c>
      <c r="G15" s="43">
        <v>70785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70785</v>
      </c>
      <c r="O15" s="44">
        <f t="shared" si="2"/>
        <v>49.258872651356995</v>
      </c>
      <c r="P15" s="9"/>
    </row>
    <row r="16" spans="1:133">
      <c r="A16" s="12"/>
      <c r="B16" s="42">
        <v>539</v>
      </c>
      <c r="C16" s="19" t="s">
        <v>29</v>
      </c>
      <c r="D16" s="43">
        <v>444</v>
      </c>
      <c r="E16" s="43">
        <v>31335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31779</v>
      </c>
      <c r="O16" s="44">
        <f t="shared" si="2"/>
        <v>22.11482254697286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69513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69513</v>
      </c>
      <c r="O17" s="41">
        <f t="shared" si="2"/>
        <v>48.373695198329855</v>
      </c>
      <c r="P17" s="9"/>
    </row>
    <row r="18" spans="1:119">
      <c r="A18" s="12"/>
      <c r="B18" s="42">
        <v>571</v>
      </c>
      <c r="C18" s="19" t="s">
        <v>31</v>
      </c>
      <c r="D18" s="43">
        <v>21408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21408</v>
      </c>
      <c r="O18" s="44">
        <f t="shared" si="2"/>
        <v>14.897703549060543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48105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48105</v>
      </c>
      <c r="O19" s="44">
        <f t="shared" si="2"/>
        <v>33.475991649269311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806315</v>
      </c>
      <c r="E20" s="14">
        <f t="shared" ref="E20:M20" si="6">SUM(E5,E9,E12,E17)</f>
        <v>31335</v>
      </c>
      <c r="F20" s="14">
        <f t="shared" si="6"/>
        <v>0</v>
      </c>
      <c r="G20" s="14">
        <f t="shared" si="6"/>
        <v>75902</v>
      </c>
      <c r="H20" s="14">
        <f t="shared" si="6"/>
        <v>0</v>
      </c>
      <c r="I20" s="14">
        <f t="shared" si="6"/>
        <v>417528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1331080</v>
      </c>
      <c r="O20" s="35">
        <f t="shared" si="2"/>
        <v>926.29088378566462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45</v>
      </c>
      <c r="M22" s="90"/>
      <c r="N22" s="90"/>
      <c r="O22" s="39">
        <v>1437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290407</v>
      </c>
      <c r="E5" s="24">
        <f t="shared" si="0"/>
        <v>0</v>
      </c>
      <c r="F5" s="24">
        <f t="shared" si="0"/>
        <v>0</v>
      </c>
      <c r="G5" s="24">
        <f t="shared" si="0"/>
        <v>3110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293517</v>
      </c>
      <c r="O5" s="30">
        <f t="shared" ref="O5:O20" si="2">(N5/O$22)</f>
        <v>203.83125000000001</v>
      </c>
      <c r="P5" s="6"/>
    </row>
    <row r="6" spans="1:133">
      <c r="A6" s="12"/>
      <c r="B6" s="42">
        <v>513</v>
      </c>
      <c r="C6" s="19" t="s">
        <v>19</v>
      </c>
      <c r="D6" s="43">
        <v>231410</v>
      </c>
      <c r="E6" s="43">
        <v>0</v>
      </c>
      <c r="F6" s="43">
        <v>0</v>
      </c>
      <c r="G6" s="43">
        <v>3110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234520</v>
      </c>
      <c r="O6" s="44">
        <f t="shared" si="2"/>
        <v>162.86111111111111</v>
      </c>
      <c r="P6" s="9"/>
    </row>
    <row r="7" spans="1:133">
      <c r="A7" s="12"/>
      <c r="B7" s="42">
        <v>514</v>
      </c>
      <c r="C7" s="19" t="s">
        <v>20</v>
      </c>
      <c r="D7" s="43">
        <v>12100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12100</v>
      </c>
      <c r="O7" s="44">
        <f t="shared" si="2"/>
        <v>8.4027777777777786</v>
      </c>
      <c r="P7" s="9"/>
    </row>
    <row r="8" spans="1:133">
      <c r="A8" s="12"/>
      <c r="B8" s="42">
        <v>519</v>
      </c>
      <c r="C8" s="19" t="s">
        <v>21</v>
      </c>
      <c r="D8" s="43">
        <v>46897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46897</v>
      </c>
      <c r="O8" s="44">
        <f t="shared" si="2"/>
        <v>32.567361111111111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371242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371242</v>
      </c>
      <c r="O9" s="41">
        <f t="shared" si="2"/>
        <v>257.80694444444447</v>
      </c>
      <c r="P9" s="10"/>
    </row>
    <row r="10" spans="1:133">
      <c r="A10" s="12"/>
      <c r="B10" s="42">
        <v>521</v>
      </c>
      <c r="C10" s="19" t="s">
        <v>23</v>
      </c>
      <c r="D10" s="43">
        <v>233630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233630</v>
      </c>
      <c r="O10" s="44">
        <f t="shared" si="2"/>
        <v>162.24305555555554</v>
      </c>
      <c r="P10" s="9"/>
    </row>
    <row r="11" spans="1:133">
      <c r="A11" s="12"/>
      <c r="B11" s="42">
        <v>522</v>
      </c>
      <c r="C11" s="19" t="s">
        <v>24</v>
      </c>
      <c r="D11" s="43">
        <v>137612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137612</v>
      </c>
      <c r="O11" s="44">
        <f t="shared" si="2"/>
        <v>95.563888888888883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62928</v>
      </c>
      <c r="E12" s="29">
        <f t="shared" si="4"/>
        <v>33916</v>
      </c>
      <c r="F12" s="29">
        <f t="shared" si="4"/>
        <v>0</v>
      </c>
      <c r="G12" s="29">
        <f t="shared" si="4"/>
        <v>13163</v>
      </c>
      <c r="H12" s="29">
        <f t="shared" si="4"/>
        <v>0</v>
      </c>
      <c r="I12" s="29">
        <f t="shared" si="4"/>
        <v>414889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524896</v>
      </c>
      <c r="O12" s="41">
        <f t="shared" si="2"/>
        <v>364.51111111111112</v>
      </c>
      <c r="P12" s="10"/>
    </row>
    <row r="13" spans="1:133">
      <c r="A13" s="12"/>
      <c r="B13" s="42">
        <v>531</v>
      </c>
      <c r="C13" s="19" t="s">
        <v>26</v>
      </c>
      <c r="D13" s="43">
        <v>62928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62928</v>
      </c>
      <c r="O13" s="44">
        <f t="shared" si="2"/>
        <v>43.7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414889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414889</v>
      </c>
      <c r="O14" s="44">
        <f t="shared" si="2"/>
        <v>288.11736111111111</v>
      </c>
      <c r="P14" s="9"/>
    </row>
    <row r="15" spans="1:133">
      <c r="A15" s="12"/>
      <c r="B15" s="42">
        <v>537</v>
      </c>
      <c r="C15" s="19" t="s">
        <v>28</v>
      </c>
      <c r="D15" s="43">
        <v>0</v>
      </c>
      <c r="E15" s="43">
        <v>0</v>
      </c>
      <c r="F15" s="43">
        <v>0</v>
      </c>
      <c r="G15" s="43">
        <v>13163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13163</v>
      </c>
      <c r="O15" s="44">
        <f t="shared" si="2"/>
        <v>9.1409722222222225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33916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33916</v>
      </c>
      <c r="O16" s="44">
        <f t="shared" si="2"/>
        <v>23.552777777777777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68302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68302</v>
      </c>
      <c r="O17" s="41">
        <f t="shared" si="2"/>
        <v>47.431944444444447</v>
      </c>
      <c r="P17" s="9"/>
    </row>
    <row r="18" spans="1:119">
      <c r="A18" s="12"/>
      <c r="B18" s="42">
        <v>571</v>
      </c>
      <c r="C18" s="19" t="s">
        <v>31</v>
      </c>
      <c r="D18" s="43">
        <v>19558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19558</v>
      </c>
      <c r="O18" s="44">
        <f t="shared" si="2"/>
        <v>13.581944444444444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48744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48744</v>
      </c>
      <c r="O19" s="44">
        <f t="shared" si="2"/>
        <v>33.85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792879</v>
      </c>
      <c r="E20" s="14">
        <f t="shared" ref="E20:M20" si="6">SUM(E5,E9,E12,E17)</f>
        <v>33916</v>
      </c>
      <c r="F20" s="14">
        <f t="shared" si="6"/>
        <v>0</v>
      </c>
      <c r="G20" s="14">
        <f t="shared" si="6"/>
        <v>16273</v>
      </c>
      <c r="H20" s="14">
        <f t="shared" si="6"/>
        <v>0</v>
      </c>
      <c r="I20" s="14">
        <f t="shared" si="6"/>
        <v>414889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1257957</v>
      </c>
      <c r="O20" s="35">
        <f t="shared" si="2"/>
        <v>873.58124999999995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1440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304164</v>
      </c>
      <c r="E5" s="24">
        <f t="shared" si="0"/>
        <v>0</v>
      </c>
      <c r="F5" s="24">
        <f t="shared" si="0"/>
        <v>0</v>
      </c>
      <c r="G5" s="24">
        <f t="shared" si="0"/>
        <v>3266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307430</v>
      </c>
      <c r="O5" s="30">
        <f t="shared" ref="O5:O20" si="2">(N5/O$22)</f>
        <v>215.43798177995797</v>
      </c>
      <c r="P5" s="6"/>
    </row>
    <row r="6" spans="1:133">
      <c r="A6" s="12"/>
      <c r="B6" s="42">
        <v>513</v>
      </c>
      <c r="C6" s="19" t="s">
        <v>19</v>
      </c>
      <c r="D6" s="43">
        <v>228911</v>
      </c>
      <c r="E6" s="43">
        <v>0</v>
      </c>
      <c r="F6" s="43">
        <v>0</v>
      </c>
      <c r="G6" s="43">
        <v>3266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232177</v>
      </c>
      <c r="O6" s="44">
        <f t="shared" si="2"/>
        <v>162.70287316047651</v>
      </c>
      <c r="P6" s="9"/>
    </row>
    <row r="7" spans="1:133">
      <c r="A7" s="12"/>
      <c r="B7" s="42">
        <v>514</v>
      </c>
      <c r="C7" s="19" t="s">
        <v>20</v>
      </c>
      <c r="D7" s="43">
        <v>11357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11357</v>
      </c>
      <c r="O7" s="44">
        <f t="shared" si="2"/>
        <v>7.9586545199719696</v>
      </c>
      <c r="P7" s="9"/>
    </row>
    <row r="8" spans="1:133">
      <c r="A8" s="12"/>
      <c r="B8" s="42">
        <v>519</v>
      </c>
      <c r="C8" s="19" t="s">
        <v>21</v>
      </c>
      <c r="D8" s="43">
        <v>63896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63896</v>
      </c>
      <c r="O8" s="44">
        <f t="shared" si="2"/>
        <v>44.776454099509458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371270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371270</v>
      </c>
      <c r="O9" s="41">
        <f t="shared" si="2"/>
        <v>260.17519271198319</v>
      </c>
      <c r="P9" s="10"/>
    </row>
    <row r="10" spans="1:133">
      <c r="A10" s="12"/>
      <c r="B10" s="42">
        <v>521</v>
      </c>
      <c r="C10" s="19" t="s">
        <v>23</v>
      </c>
      <c r="D10" s="43">
        <v>236224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236224</v>
      </c>
      <c r="O10" s="44">
        <f t="shared" si="2"/>
        <v>165.53889278206026</v>
      </c>
      <c r="P10" s="9"/>
    </row>
    <row r="11" spans="1:133">
      <c r="A11" s="12"/>
      <c r="B11" s="42">
        <v>522</v>
      </c>
      <c r="C11" s="19" t="s">
        <v>24</v>
      </c>
      <c r="D11" s="43">
        <v>135046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135046</v>
      </c>
      <c r="O11" s="44">
        <f t="shared" si="2"/>
        <v>94.636299929922913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62545</v>
      </c>
      <c r="E12" s="29">
        <f t="shared" si="4"/>
        <v>46731</v>
      </c>
      <c r="F12" s="29">
        <f t="shared" si="4"/>
        <v>0</v>
      </c>
      <c r="G12" s="29">
        <f t="shared" si="4"/>
        <v>15049</v>
      </c>
      <c r="H12" s="29">
        <f t="shared" si="4"/>
        <v>0</v>
      </c>
      <c r="I12" s="29">
        <f t="shared" si="4"/>
        <v>418285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542610</v>
      </c>
      <c r="O12" s="41">
        <f t="shared" si="2"/>
        <v>380.24526979677643</v>
      </c>
      <c r="P12" s="10"/>
    </row>
    <row r="13" spans="1:133">
      <c r="A13" s="12"/>
      <c r="B13" s="42">
        <v>531</v>
      </c>
      <c r="C13" s="19" t="s">
        <v>26</v>
      </c>
      <c r="D13" s="43">
        <v>62545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62545</v>
      </c>
      <c r="O13" s="44">
        <f t="shared" si="2"/>
        <v>43.829712683952344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418285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418285</v>
      </c>
      <c r="O14" s="44">
        <f t="shared" si="2"/>
        <v>293.12193412754027</v>
      </c>
      <c r="P14" s="9"/>
    </row>
    <row r="15" spans="1:133">
      <c r="A15" s="12"/>
      <c r="B15" s="42">
        <v>537</v>
      </c>
      <c r="C15" s="19" t="s">
        <v>28</v>
      </c>
      <c r="D15" s="43">
        <v>0</v>
      </c>
      <c r="E15" s="43">
        <v>0</v>
      </c>
      <c r="F15" s="43">
        <v>0</v>
      </c>
      <c r="G15" s="43">
        <v>15049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15049</v>
      </c>
      <c r="O15" s="44">
        <f t="shared" si="2"/>
        <v>10.545900490539594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46731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46731</v>
      </c>
      <c r="O16" s="44">
        <f t="shared" si="2"/>
        <v>32.747722494744217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64606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64606</v>
      </c>
      <c r="O17" s="41">
        <f t="shared" si="2"/>
        <v>45.274001401541696</v>
      </c>
      <c r="P17" s="9"/>
    </row>
    <row r="18" spans="1:119">
      <c r="A18" s="12"/>
      <c r="B18" s="42">
        <v>571</v>
      </c>
      <c r="C18" s="19" t="s">
        <v>31</v>
      </c>
      <c r="D18" s="43">
        <v>17180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17180</v>
      </c>
      <c r="O18" s="44">
        <f t="shared" si="2"/>
        <v>12.039243167484234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47426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47426</v>
      </c>
      <c r="O19" s="44">
        <f t="shared" si="2"/>
        <v>33.234758234057466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802585</v>
      </c>
      <c r="E20" s="14">
        <f t="shared" ref="E20:M20" si="6">SUM(E5,E9,E12,E17)</f>
        <v>46731</v>
      </c>
      <c r="F20" s="14">
        <f t="shared" si="6"/>
        <v>0</v>
      </c>
      <c r="G20" s="14">
        <f t="shared" si="6"/>
        <v>18315</v>
      </c>
      <c r="H20" s="14">
        <f t="shared" si="6"/>
        <v>0</v>
      </c>
      <c r="I20" s="14">
        <f t="shared" si="6"/>
        <v>418285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1285916</v>
      </c>
      <c r="O20" s="35">
        <f t="shared" si="2"/>
        <v>901.13244569025926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1427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295514</v>
      </c>
      <c r="E5" s="24">
        <f t="shared" si="0"/>
        <v>0</v>
      </c>
      <c r="F5" s="24">
        <f t="shared" si="0"/>
        <v>0</v>
      </c>
      <c r="G5" s="24">
        <f t="shared" si="0"/>
        <v>2364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297878</v>
      </c>
      <c r="O5" s="30">
        <f t="shared" ref="O5:O20" si="2">(N5/O$22)</f>
        <v>210.21736062103034</v>
      </c>
      <c r="P5" s="6"/>
    </row>
    <row r="6" spans="1:133">
      <c r="A6" s="12"/>
      <c r="B6" s="42">
        <v>513</v>
      </c>
      <c r="C6" s="19" t="s">
        <v>19</v>
      </c>
      <c r="D6" s="43">
        <v>225172</v>
      </c>
      <c r="E6" s="43">
        <v>0</v>
      </c>
      <c r="F6" s="43">
        <v>0</v>
      </c>
      <c r="G6" s="43">
        <v>2364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227536</v>
      </c>
      <c r="O6" s="44">
        <f t="shared" si="2"/>
        <v>160.57586450247001</v>
      </c>
      <c r="P6" s="9"/>
    </row>
    <row r="7" spans="1:133">
      <c r="A7" s="12"/>
      <c r="B7" s="42">
        <v>514</v>
      </c>
      <c r="C7" s="19" t="s">
        <v>20</v>
      </c>
      <c r="D7" s="43">
        <v>10500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10500</v>
      </c>
      <c r="O7" s="44">
        <f t="shared" si="2"/>
        <v>7.4100211714890616</v>
      </c>
      <c r="P7" s="9"/>
    </row>
    <row r="8" spans="1:133">
      <c r="A8" s="12"/>
      <c r="B8" s="42">
        <v>519</v>
      </c>
      <c r="C8" s="19" t="s">
        <v>21</v>
      </c>
      <c r="D8" s="43">
        <v>59842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59842</v>
      </c>
      <c r="O8" s="44">
        <f t="shared" si="2"/>
        <v>42.231474947071277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367107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367107</v>
      </c>
      <c r="O9" s="41">
        <f t="shared" si="2"/>
        <v>259.07339449541286</v>
      </c>
      <c r="P9" s="10"/>
    </row>
    <row r="10" spans="1:133">
      <c r="A10" s="12"/>
      <c r="B10" s="42">
        <v>521</v>
      </c>
      <c r="C10" s="19" t="s">
        <v>23</v>
      </c>
      <c r="D10" s="43">
        <v>231927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231927</v>
      </c>
      <c r="O10" s="44">
        <f t="shared" si="2"/>
        <v>163.67466478475652</v>
      </c>
      <c r="P10" s="9"/>
    </row>
    <row r="11" spans="1:133">
      <c r="A11" s="12"/>
      <c r="B11" s="42">
        <v>522</v>
      </c>
      <c r="C11" s="19" t="s">
        <v>24</v>
      </c>
      <c r="D11" s="43">
        <v>135180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135180</v>
      </c>
      <c r="O11" s="44">
        <f t="shared" si="2"/>
        <v>95.398729710656312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68671</v>
      </c>
      <c r="E12" s="29">
        <f t="shared" si="4"/>
        <v>26735</v>
      </c>
      <c r="F12" s="29">
        <f t="shared" si="4"/>
        <v>0</v>
      </c>
      <c r="G12" s="29">
        <f t="shared" si="4"/>
        <v>85054</v>
      </c>
      <c r="H12" s="29">
        <f t="shared" si="4"/>
        <v>0</v>
      </c>
      <c r="I12" s="29">
        <f t="shared" si="4"/>
        <v>426894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607354</v>
      </c>
      <c r="O12" s="41">
        <f t="shared" si="2"/>
        <v>428.61961891319692</v>
      </c>
      <c r="P12" s="10"/>
    </row>
    <row r="13" spans="1:133">
      <c r="A13" s="12"/>
      <c r="B13" s="42">
        <v>531</v>
      </c>
      <c r="C13" s="19" t="s">
        <v>26</v>
      </c>
      <c r="D13" s="43">
        <v>68671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68671</v>
      </c>
      <c r="O13" s="44">
        <f t="shared" si="2"/>
        <v>48.46224417784051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426894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426894</v>
      </c>
      <c r="O14" s="44">
        <f t="shared" si="2"/>
        <v>301.26605504587155</v>
      </c>
      <c r="P14" s="9"/>
    </row>
    <row r="15" spans="1:133">
      <c r="A15" s="12"/>
      <c r="B15" s="42">
        <v>537</v>
      </c>
      <c r="C15" s="19" t="s">
        <v>28</v>
      </c>
      <c r="D15" s="43">
        <v>0</v>
      </c>
      <c r="E15" s="43">
        <v>0</v>
      </c>
      <c r="F15" s="43">
        <v>0</v>
      </c>
      <c r="G15" s="43">
        <v>85054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85054</v>
      </c>
      <c r="O15" s="44">
        <f t="shared" si="2"/>
        <v>60.023994354269583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26735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26735</v>
      </c>
      <c r="O16" s="44">
        <f t="shared" si="2"/>
        <v>18.867325335215245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57563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57563</v>
      </c>
      <c r="O17" s="41">
        <f t="shared" si="2"/>
        <v>40.623147494707126</v>
      </c>
      <c r="P17" s="9"/>
    </row>
    <row r="18" spans="1:119">
      <c r="A18" s="12"/>
      <c r="B18" s="42">
        <v>571</v>
      </c>
      <c r="C18" s="19" t="s">
        <v>31</v>
      </c>
      <c r="D18" s="43">
        <v>15327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15327</v>
      </c>
      <c r="O18" s="44">
        <f t="shared" si="2"/>
        <v>10.81651376146789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42236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42236</v>
      </c>
      <c r="O19" s="44">
        <f t="shared" si="2"/>
        <v>29.806633733239238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788855</v>
      </c>
      <c r="E20" s="14">
        <f t="shared" ref="E20:M20" si="6">SUM(E5,E9,E12,E17)</f>
        <v>26735</v>
      </c>
      <c r="F20" s="14">
        <f t="shared" si="6"/>
        <v>0</v>
      </c>
      <c r="G20" s="14">
        <f t="shared" si="6"/>
        <v>87418</v>
      </c>
      <c r="H20" s="14">
        <f t="shared" si="6"/>
        <v>0</v>
      </c>
      <c r="I20" s="14">
        <f t="shared" si="6"/>
        <v>426894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1329902</v>
      </c>
      <c r="O20" s="35">
        <f t="shared" si="2"/>
        <v>938.53352152434718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1417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269409</v>
      </c>
      <c r="E5" s="24">
        <f t="shared" si="0"/>
        <v>0</v>
      </c>
      <c r="F5" s="24">
        <f t="shared" si="0"/>
        <v>0</v>
      </c>
      <c r="G5" s="24">
        <f t="shared" si="0"/>
        <v>4435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273844</v>
      </c>
      <c r="O5" s="30">
        <f t="shared" ref="O5:O20" si="2">(N5/O$22)</f>
        <v>180.51680949241924</v>
      </c>
      <c r="P5" s="6"/>
    </row>
    <row r="6" spans="1:133">
      <c r="A6" s="12"/>
      <c r="B6" s="42">
        <v>513</v>
      </c>
      <c r="C6" s="19" t="s">
        <v>19</v>
      </c>
      <c r="D6" s="43">
        <v>207165</v>
      </c>
      <c r="E6" s="43">
        <v>0</v>
      </c>
      <c r="F6" s="43">
        <v>0</v>
      </c>
      <c r="G6" s="43">
        <v>4435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211600</v>
      </c>
      <c r="O6" s="44">
        <f t="shared" si="2"/>
        <v>139.48582729070534</v>
      </c>
      <c r="P6" s="9"/>
    </row>
    <row r="7" spans="1:133">
      <c r="A7" s="12"/>
      <c r="B7" s="42">
        <v>514</v>
      </c>
      <c r="C7" s="19" t="s">
        <v>20</v>
      </c>
      <c r="D7" s="43">
        <v>9646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9646</v>
      </c>
      <c r="O7" s="44">
        <f t="shared" si="2"/>
        <v>6.3586025049439687</v>
      </c>
      <c r="P7" s="9"/>
    </row>
    <row r="8" spans="1:133">
      <c r="A8" s="12"/>
      <c r="B8" s="42">
        <v>519</v>
      </c>
      <c r="C8" s="19" t="s">
        <v>21</v>
      </c>
      <c r="D8" s="43">
        <v>52598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52598</v>
      </c>
      <c r="O8" s="44">
        <f t="shared" si="2"/>
        <v>34.672379696769937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358889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358889</v>
      </c>
      <c r="O9" s="41">
        <f t="shared" si="2"/>
        <v>236.57811470006592</v>
      </c>
      <c r="P9" s="10"/>
    </row>
    <row r="10" spans="1:133">
      <c r="A10" s="12"/>
      <c r="B10" s="42">
        <v>521</v>
      </c>
      <c r="C10" s="19" t="s">
        <v>23</v>
      </c>
      <c r="D10" s="43">
        <v>227900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227900</v>
      </c>
      <c r="O10" s="44">
        <f t="shared" si="2"/>
        <v>150.23071852340146</v>
      </c>
      <c r="P10" s="9"/>
    </row>
    <row r="11" spans="1:133">
      <c r="A11" s="12"/>
      <c r="B11" s="42">
        <v>522</v>
      </c>
      <c r="C11" s="19" t="s">
        <v>24</v>
      </c>
      <c r="D11" s="43">
        <v>130989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130989</v>
      </c>
      <c r="O11" s="44">
        <f t="shared" si="2"/>
        <v>86.347396176664475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63830</v>
      </c>
      <c r="E12" s="29">
        <f t="shared" si="4"/>
        <v>53068</v>
      </c>
      <c r="F12" s="29">
        <f t="shared" si="4"/>
        <v>0</v>
      </c>
      <c r="G12" s="29">
        <f t="shared" si="4"/>
        <v>47995</v>
      </c>
      <c r="H12" s="29">
        <f t="shared" si="4"/>
        <v>0</v>
      </c>
      <c r="I12" s="29">
        <f t="shared" si="4"/>
        <v>402797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567690</v>
      </c>
      <c r="O12" s="41">
        <f t="shared" si="2"/>
        <v>374.21885299934081</v>
      </c>
      <c r="P12" s="10"/>
    </row>
    <row r="13" spans="1:133">
      <c r="A13" s="12"/>
      <c r="B13" s="42">
        <v>531</v>
      </c>
      <c r="C13" s="19" t="s">
        <v>26</v>
      </c>
      <c r="D13" s="43">
        <v>59710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59710</v>
      </c>
      <c r="O13" s="44">
        <f t="shared" si="2"/>
        <v>39.360580092287407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402797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402797</v>
      </c>
      <c r="O14" s="44">
        <f t="shared" si="2"/>
        <v>265.52208305866844</v>
      </c>
      <c r="P14" s="9"/>
    </row>
    <row r="15" spans="1:133">
      <c r="A15" s="12"/>
      <c r="B15" s="42">
        <v>537</v>
      </c>
      <c r="C15" s="19" t="s">
        <v>28</v>
      </c>
      <c r="D15" s="43">
        <v>4120</v>
      </c>
      <c r="E15" s="43">
        <v>0</v>
      </c>
      <c r="F15" s="43">
        <v>0</v>
      </c>
      <c r="G15" s="43">
        <v>47995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52115</v>
      </c>
      <c r="O15" s="44">
        <f t="shared" si="2"/>
        <v>34.353988134475941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53068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53068</v>
      </c>
      <c r="O16" s="44">
        <f t="shared" si="2"/>
        <v>34.982201713909028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59740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59740</v>
      </c>
      <c r="O17" s="41">
        <f t="shared" si="2"/>
        <v>39.380355965721819</v>
      </c>
      <c r="P17" s="9"/>
    </row>
    <row r="18" spans="1:119">
      <c r="A18" s="12"/>
      <c r="B18" s="42">
        <v>571</v>
      </c>
      <c r="C18" s="19" t="s">
        <v>31</v>
      </c>
      <c r="D18" s="43">
        <v>9142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9142</v>
      </c>
      <c r="O18" s="44">
        <f t="shared" si="2"/>
        <v>6.0263678312458797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50598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50598</v>
      </c>
      <c r="O19" s="44">
        <f t="shared" si="2"/>
        <v>33.353988134475941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751868</v>
      </c>
      <c r="E20" s="14">
        <f t="shared" ref="E20:M20" si="6">SUM(E5,E9,E12,E17)</f>
        <v>53068</v>
      </c>
      <c r="F20" s="14">
        <f t="shared" si="6"/>
        <v>0</v>
      </c>
      <c r="G20" s="14">
        <f t="shared" si="6"/>
        <v>52430</v>
      </c>
      <c r="H20" s="14">
        <f t="shared" si="6"/>
        <v>0</v>
      </c>
      <c r="I20" s="14">
        <f t="shared" si="6"/>
        <v>402797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1260163</v>
      </c>
      <c r="O20" s="35">
        <f t="shared" si="2"/>
        <v>830.69413315754775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1517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266394</v>
      </c>
      <c r="E5" s="24">
        <f t="shared" si="0"/>
        <v>0</v>
      </c>
      <c r="F5" s="24">
        <f t="shared" si="0"/>
        <v>0</v>
      </c>
      <c r="G5" s="24">
        <f t="shared" si="0"/>
        <v>4395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270789</v>
      </c>
      <c r="O5" s="30">
        <f t="shared" ref="O5:O20" si="2">(N5/O$22)</f>
        <v>181.85963734049699</v>
      </c>
      <c r="P5" s="6"/>
    </row>
    <row r="6" spans="1:133">
      <c r="A6" s="12"/>
      <c r="B6" s="42">
        <v>513</v>
      </c>
      <c r="C6" s="19" t="s">
        <v>19</v>
      </c>
      <c r="D6" s="43">
        <v>205948</v>
      </c>
      <c r="E6" s="43">
        <v>0</v>
      </c>
      <c r="F6" s="43">
        <v>0</v>
      </c>
      <c r="G6" s="43">
        <v>4395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210343</v>
      </c>
      <c r="O6" s="44">
        <f t="shared" si="2"/>
        <v>141.26460711887174</v>
      </c>
      <c r="P6" s="9"/>
    </row>
    <row r="7" spans="1:133">
      <c r="A7" s="12"/>
      <c r="B7" s="42">
        <v>514</v>
      </c>
      <c r="C7" s="19" t="s">
        <v>20</v>
      </c>
      <c r="D7" s="43">
        <v>10502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10502</v>
      </c>
      <c r="O7" s="44">
        <f t="shared" si="2"/>
        <v>7.053055742108798</v>
      </c>
      <c r="P7" s="9"/>
    </row>
    <row r="8" spans="1:133">
      <c r="A8" s="12"/>
      <c r="B8" s="42">
        <v>519</v>
      </c>
      <c r="C8" s="19" t="s">
        <v>21</v>
      </c>
      <c r="D8" s="43">
        <v>49944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49944</v>
      </c>
      <c r="O8" s="44">
        <f t="shared" si="2"/>
        <v>33.541974479516455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346296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346296</v>
      </c>
      <c r="O9" s="41">
        <f t="shared" si="2"/>
        <v>232.56950973807926</v>
      </c>
      <c r="P9" s="10"/>
    </row>
    <row r="10" spans="1:133">
      <c r="A10" s="12"/>
      <c r="B10" s="42">
        <v>521</v>
      </c>
      <c r="C10" s="19" t="s">
        <v>23</v>
      </c>
      <c r="D10" s="43">
        <v>221546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221546</v>
      </c>
      <c r="O10" s="44">
        <f t="shared" si="2"/>
        <v>148.78844862323706</v>
      </c>
      <c r="P10" s="9"/>
    </row>
    <row r="11" spans="1:133">
      <c r="A11" s="12"/>
      <c r="B11" s="42">
        <v>522</v>
      </c>
      <c r="C11" s="19" t="s">
        <v>24</v>
      </c>
      <c r="D11" s="43">
        <v>124750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124750</v>
      </c>
      <c r="O11" s="44">
        <f t="shared" si="2"/>
        <v>83.781061114842174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61357</v>
      </c>
      <c r="E12" s="29">
        <f t="shared" si="4"/>
        <v>36481</v>
      </c>
      <c r="F12" s="29">
        <f t="shared" si="4"/>
        <v>0</v>
      </c>
      <c r="G12" s="29">
        <f t="shared" si="4"/>
        <v>5629</v>
      </c>
      <c r="H12" s="29">
        <f t="shared" si="4"/>
        <v>0</v>
      </c>
      <c r="I12" s="29">
        <f t="shared" si="4"/>
        <v>398947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502414</v>
      </c>
      <c r="O12" s="41">
        <f t="shared" si="2"/>
        <v>337.41705842847551</v>
      </c>
      <c r="P12" s="10"/>
    </row>
    <row r="13" spans="1:133">
      <c r="A13" s="12"/>
      <c r="B13" s="42">
        <v>531</v>
      </c>
      <c r="C13" s="19" t="s">
        <v>26</v>
      </c>
      <c r="D13" s="43">
        <v>57237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57237</v>
      </c>
      <c r="O13" s="44">
        <f t="shared" si="2"/>
        <v>38.439892545332441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398947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398947</v>
      </c>
      <c r="O14" s="44">
        <f t="shared" si="2"/>
        <v>267.92948287441237</v>
      </c>
      <c r="P14" s="9"/>
    </row>
    <row r="15" spans="1:133">
      <c r="A15" s="12"/>
      <c r="B15" s="42">
        <v>537</v>
      </c>
      <c r="C15" s="19" t="s">
        <v>28</v>
      </c>
      <c r="D15" s="43">
        <v>4120</v>
      </c>
      <c r="E15" s="43">
        <v>0</v>
      </c>
      <c r="F15" s="43">
        <v>0</v>
      </c>
      <c r="G15" s="43">
        <v>5629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9749</v>
      </c>
      <c r="O15" s="44">
        <f t="shared" si="2"/>
        <v>6.54734721289456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36481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36481</v>
      </c>
      <c r="O16" s="44">
        <f t="shared" si="2"/>
        <v>24.500335795836133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78266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78266</v>
      </c>
      <c r="O17" s="41">
        <f t="shared" si="2"/>
        <v>52.562793821356614</v>
      </c>
      <c r="P17" s="9"/>
    </row>
    <row r="18" spans="1:119">
      <c r="A18" s="12"/>
      <c r="B18" s="42">
        <v>571</v>
      </c>
      <c r="C18" s="19" t="s">
        <v>31</v>
      </c>
      <c r="D18" s="43">
        <v>25328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25328</v>
      </c>
      <c r="O18" s="44">
        <f t="shared" si="2"/>
        <v>17.01007387508395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52938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52938</v>
      </c>
      <c r="O19" s="44">
        <f t="shared" si="2"/>
        <v>35.552719946272667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752313</v>
      </c>
      <c r="E20" s="14">
        <f t="shared" ref="E20:M20" si="6">SUM(E5,E9,E12,E17)</f>
        <v>36481</v>
      </c>
      <c r="F20" s="14">
        <f t="shared" si="6"/>
        <v>0</v>
      </c>
      <c r="G20" s="14">
        <f t="shared" si="6"/>
        <v>10024</v>
      </c>
      <c r="H20" s="14">
        <f t="shared" si="6"/>
        <v>0</v>
      </c>
      <c r="I20" s="14">
        <f t="shared" si="6"/>
        <v>398947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1197765</v>
      </c>
      <c r="O20" s="35">
        <f t="shared" si="2"/>
        <v>804.4089993284083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1489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293783</v>
      </c>
      <c r="E5" s="24">
        <f t="shared" si="0"/>
        <v>0</v>
      </c>
      <c r="F5" s="24">
        <f t="shared" si="0"/>
        <v>0</v>
      </c>
      <c r="G5" s="24">
        <f t="shared" si="0"/>
        <v>12010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305793</v>
      </c>
      <c r="O5" s="30">
        <f t="shared" ref="O5:O20" si="2">(N5/O$22)</f>
        <v>203.31981382978722</v>
      </c>
      <c r="P5" s="6"/>
    </row>
    <row r="6" spans="1:133">
      <c r="A6" s="12"/>
      <c r="B6" s="42">
        <v>513</v>
      </c>
      <c r="C6" s="19" t="s">
        <v>19</v>
      </c>
      <c r="D6" s="43">
        <v>229564</v>
      </c>
      <c r="E6" s="43">
        <v>0</v>
      </c>
      <c r="F6" s="43">
        <v>0</v>
      </c>
      <c r="G6" s="43">
        <v>12010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241574</v>
      </c>
      <c r="O6" s="44">
        <f t="shared" si="2"/>
        <v>160.62101063829786</v>
      </c>
      <c r="P6" s="9"/>
    </row>
    <row r="7" spans="1:133">
      <c r="A7" s="12"/>
      <c r="B7" s="42">
        <v>514</v>
      </c>
      <c r="C7" s="19" t="s">
        <v>20</v>
      </c>
      <c r="D7" s="43">
        <v>14277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14277</v>
      </c>
      <c r="O7" s="44">
        <f t="shared" si="2"/>
        <v>9.4926861702127656</v>
      </c>
      <c r="P7" s="9"/>
    </row>
    <row r="8" spans="1:133">
      <c r="A8" s="12"/>
      <c r="B8" s="42">
        <v>519</v>
      </c>
      <c r="C8" s="19" t="s">
        <v>21</v>
      </c>
      <c r="D8" s="43">
        <v>49942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49942</v>
      </c>
      <c r="O8" s="44">
        <f t="shared" si="2"/>
        <v>33.206117021276597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324152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324152</v>
      </c>
      <c r="O9" s="41">
        <f t="shared" si="2"/>
        <v>215.52659574468086</v>
      </c>
      <c r="P9" s="10"/>
    </row>
    <row r="10" spans="1:133">
      <c r="A10" s="12"/>
      <c r="B10" s="42">
        <v>521</v>
      </c>
      <c r="C10" s="19" t="s">
        <v>23</v>
      </c>
      <c r="D10" s="43">
        <v>204200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204200</v>
      </c>
      <c r="O10" s="44">
        <f t="shared" si="2"/>
        <v>135.77127659574469</v>
      </c>
      <c r="P10" s="9"/>
    </row>
    <row r="11" spans="1:133">
      <c r="A11" s="12"/>
      <c r="B11" s="42">
        <v>522</v>
      </c>
      <c r="C11" s="19" t="s">
        <v>24</v>
      </c>
      <c r="D11" s="43">
        <v>119952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119952</v>
      </c>
      <c r="O11" s="44">
        <f t="shared" si="2"/>
        <v>79.755319148936167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64177</v>
      </c>
      <c r="E12" s="29">
        <f t="shared" si="4"/>
        <v>49300</v>
      </c>
      <c r="F12" s="29">
        <f t="shared" si="4"/>
        <v>0</v>
      </c>
      <c r="G12" s="29">
        <f t="shared" si="4"/>
        <v>177889</v>
      </c>
      <c r="H12" s="29">
        <f t="shared" si="4"/>
        <v>0</v>
      </c>
      <c r="I12" s="29">
        <f t="shared" si="4"/>
        <v>420937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712303</v>
      </c>
      <c r="O12" s="41">
        <f t="shared" si="2"/>
        <v>473.60571808510639</v>
      </c>
      <c r="P12" s="10"/>
    </row>
    <row r="13" spans="1:133">
      <c r="A13" s="12"/>
      <c r="B13" s="42">
        <v>531</v>
      </c>
      <c r="C13" s="19" t="s">
        <v>26</v>
      </c>
      <c r="D13" s="43">
        <v>53297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53297</v>
      </c>
      <c r="O13" s="44">
        <f t="shared" si="2"/>
        <v>35.436835106382979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420937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420937</v>
      </c>
      <c r="O14" s="44">
        <f t="shared" si="2"/>
        <v>279.87832446808511</v>
      </c>
      <c r="P14" s="9"/>
    </row>
    <row r="15" spans="1:133">
      <c r="A15" s="12"/>
      <c r="B15" s="42">
        <v>537</v>
      </c>
      <c r="C15" s="19" t="s">
        <v>28</v>
      </c>
      <c r="D15" s="43">
        <v>10880</v>
      </c>
      <c r="E15" s="43">
        <v>0</v>
      </c>
      <c r="F15" s="43">
        <v>0</v>
      </c>
      <c r="G15" s="43">
        <v>177889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188769</v>
      </c>
      <c r="O15" s="44">
        <f t="shared" si="2"/>
        <v>125.51130319148936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49300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49300</v>
      </c>
      <c r="O16" s="44">
        <f t="shared" si="2"/>
        <v>32.779255319148938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54241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54241</v>
      </c>
      <c r="O17" s="41">
        <f t="shared" si="2"/>
        <v>36.064494680851062</v>
      </c>
      <c r="P17" s="9"/>
    </row>
    <row r="18" spans="1:119">
      <c r="A18" s="12"/>
      <c r="B18" s="42">
        <v>571</v>
      </c>
      <c r="C18" s="19" t="s">
        <v>31</v>
      </c>
      <c r="D18" s="43">
        <v>24688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24688</v>
      </c>
      <c r="O18" s="44">
        <f t="shared" si="2"/>
        <v>16.414893617021278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29553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29553</v>
      </c>
      <c r="O19" s="44">
        <f t="shared" si="2"/>
        <v>19.649601063829788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736353</v>
      </c>
      <c r="E20" s="14">
        <f t="shared" ref="E20:M20" si="6">SUM(E5,E9,E12,E17)</f>
        <v>49300</v>
      </c>
      <c r="F20" s="14">
        <f t="shared" si="6"/>
        <v>0</v>
      </c>
      <c r="G20" s="14">
        <f t="shared" si="6"/>
        <v>189899</v>
      </c>
      <c r="H20" s="14">
        <f t="shared" si="6"/>
        <v>0</v>
      </c>
      <c r="I20" s="14">
        <f t="shared" si="6"/>
        <v>420937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1396489</v>
      </c>
      <c r="O20" s="35">
        <f t="shared" si="2"/>
        <v>928.51662234042556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54</v>
      </c>
      <c r="M22" s="90"/>
      <c r="N22" s="90"/>
      <c r="O22" s="39">
        <v>1504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353754</v>
      </c>
      <c r="E5" s="24">
        <f t="shared" si="0"/>
        <v>0</v>
      </c>
      <c r="F5" s="24">
        <f t="shared" si="0"/>
        <v>0</v>
      </c>
      <c r="G5" s="24">
        <f t="shared" si="0"/>
        <v>5366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359120</v>
      </c>
      <c r="P5" s="30">
        <f t="shared" ref="P5:P22" si="2">(O5/P$24)</f>
        <v>240.53583389149364</v>
      </c>
      <c r="Q5" s="6"/>
    </row>
    <row r="6" spans="1:134">
      <c r="A6" s="12"/>
      <c r="B6" s="42">
        <v>513</v>
      </c>
      <c r="C6" s="19" t="s">
        <v>19</v>
      </c>
      <c r="D6" s="43">
        <v>259729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259729</v>
      </c>
      <c r="P6" s="44">
        <f t="shared" si="2"/>
        <v>173.96450100468854</v>
      </c>
      <c r="Q6" s="9"/>
    </row>
    <row r="7" spans="1:134">
      <c r="A7" s="12"/>
      <c r="B7" s="42">
        <v>514</v>
      </c>
      <c r="C7" s="19" t="s">
        <v>20</v>
      </c>
      <c r="D7" s="43">
        <v>14244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14244</v>
      </c>
      <c r="P7" s="44">
        <f t="shared" si="2"/>
        <v>9.5405224380442064</v>
      </c>
      <c r="Q7" s="9"/>
    </row>
    <row r="8" spans="1:134">
      <c r="A8" s="12"/>
      <c r="B8" s="42">
        <v>519</v>
      </c>
      <c r="C8" s="19" t="s">
        <v>21</v>
      </c>
      <c r="D8" s="43">
        <v>79781</v>
      </c>
      <c r="E8" s="43">
        <v>0</v>
      </c>
      <c r="F8" s="43">
        <v>0</v>
      </c>
      <c r="G8" s="43">
        <v>5366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85147</v>
      </c>
      <c r="P8" s="44">
        <f t="shared" si="2"/>
        <v>57.030810448760882</v>
      </c>
      <c r="Q8" s="9"/>
    </row>
    <row r="9" spans="1:134" ht="15.75">
      <c r="A9" s="26" t="s">
        <v>22</v>
      </c>
      <c r="B9" s="27"/>
      <c r="C9" s="28"/>
      <c r="D9" s="29">
        <f t="shared" ref="D9:N9" si="3">SUM(D10:D11)</f>
        <v>445347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445347</v>
      </c>
      <c r="P9" s="41">
        <f t="shared" si="2"/>
        <v>298.29002009377092</v>
      </c>
      <c r="Q9" s="10"/>
    </row>
    <row r="10" spans="1:134">
      <c r="A10" s="12"/>
      <c r="B10" s="42">
        <v>521</v>
      </c>
      <c r="C10" s="19" t="s">
        <v>23</v>
      </c>
      <c r="D10" s="43">
        <v>282256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282256</v>
      </c>
      <c r="P10" s="44">
        <f t="shared" si="2"/>
        <v>189.052913596785</v>
      </c>
      <c r="Q10" s="9"/>
    </row>
    <row r="11" spans="1:134">
      <c r="A11" s="12"/>
      <c r="B11" s="42">
        <v>522</v>
      </c>
      <c r="C11" s="19" t="s">
        <v>24</v>
      </c>
      <c r="D11" s="43">
        <v>163091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163091</v>
      </c>
      <c r="P11" s="44">
        <f t="shared" si="2"/>
        <v>109.23710649698593</v>
      </c>
      <c r="Q11" s="9"/>
    </row>
    <row r="12" spans="1:134" ht="15.75">
      <c r="A12" s="26" t="s">
        <v>25</v>
      </c>
      <c r="B12" s="27"/>
      <c r="C12" s="28"/>
      <c r="D12" s="29">
        <f t="shared" ref="D12:N12" si="4">SUM(D13:D16)</f>
        <v>79352</v>
      </c>
      <c r="E12" s="29">
        <f t="shared" si="4"/>
        <v>47613</v>
      </c>
      <c r="F12" s="29">
        <f t="shared" si="4"/>
        <v>0</v>
      </c>
      <c r="G12" s="29">
        <f t="shared" si="4"/>
        <v>43942</v>
      </c>
      <c r="H12" s="29">
        <f t="shared" si="4"/>
        <v>0</v>
      </c>
      <c r="I12" s="29">
        <f t="shared" si="4"/>
        <v>796672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967579</v>
      </c>
      <c r="P12" s="41">
        <f t="shared" si="2"/>
        <v>648.07702612190224</v>
      </c>
      <c r="Q12" s="10"/>
    </row>
    <row r="13" spans="1:134">
      <c r="A13" s="12"/>
      <c r="B13" s="42">
        <v>531</v>
      </c>
      <c r="C13" s="19" t="s">
        <v>26</v>
      </c>
      <c r="D13" s="43">
        <v>79352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79352</v>
      </c>
      <c r="P13" s="44">
        <f t="shared" si="2"/>
        <v>53.149363697253854</v>
      </c>
      <c r="Q13" s="9"/>
    </row>
    <row r="14" spans="1:134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796672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796672</v>
      </c>
      <c r="P14" s="44">
        <f t="shared" si="2"/>
        <v>533.60482250502344</v>
      </c>
      <c r="Q14" s="9"/>
    </row>
    <row r="15" spans="1:134">
      <c r="A15" s="12"/>
      <c r="B15" s="42">
        <v>537</v>
      </c>
      <c r="C15" s="19" t="s">
        <v>28</v>
      </c>
      <c r="D15" s="43">
        <v>0</v>
      </c>
      <c r="E15" s="43">
        <v>0</v>
      </c>
      <c r="F15" s="43">
        <v>0</v>
      </c>
      <c r="G15" s="43">
        <v>43301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43301</v>
      </c>
      <c r="P15" s="44">
        <f t="shared" si="2"/>
        <v>29.002679169457469</v>
      </c>
      <c r="Q15" s="9"/>
    </row>
    <row r="16" spans="1:134">
      <c r="A16" s="12"/>
      <c r="B16" s="42">
        <v>539</v>
      </c>
      <c r="C16" s="19" t="s">
        <v>29</v>
      </c>
      <c r="D16" s="43">
        <v>0</v>
      </c>
      <c r="E16" s="43">
        <v>47613</v>
      </c>
      <c r="F16" s="43">
        <v>0</v>
      </c>
      <c r="G16" s="43">
        <v>641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48254</v>
      </c>
      <c r="P16" s="44">
        <f t="shared" si="2"/>
        <v>32.320160750167446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SUM(D18:D19)</f>
        <v>78991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78991</v>
      </c>
      <c r="P17" s="41">
        <f t="shared" si="2"/>
        <v>52.907568653717348</v>
      </c>
      <c r="Q17" s="9"/>
    </row>
    <row r="18" spans="1:120">
      <c r="A18" s="12"/>
      <c r="B18" s="42">
        <v>571</v>
      </c>
      <c r="C18" s="19" t="s">
        <v>31</v>
      </c>
      <c r="D18" s="43">
        <v>39928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39928</v>
      </c>
      <c r="P18" s="44">
        <f t="shared" si="2"/>
        <v>26.74346952444742</v>
      </c>
      <c r="Q18" s="9"/>
    </row>
    <row r="19" spans="1:120">
      <c r="A19" s="12"/>
      <c r="B19" s="42">
        <v>572</v>
      </c>
      <c r="C19" s="19" t="s">
        <v>32</v>
      </c>
      <c r="D19" s="43">
        <v>39063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39063</v>
      </c>
      <c r="P19" s="44">
        <f t="shared" si="2"/>
        <v>26.164099129269925</v>
      </c>
      <c r="Q19" s="9"/>
    </row>
    <row r="20" spans="1:120" ht="15.75">
      <c r="A20" s="26" t="s">
        <v>72</v>
      </c>
      <c r="B20" s="27"/>
      <c r="C20" s="28"/>
      <c r="D20" s="29">
        <f t="shared" ref="D20:N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80625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80625</v>
      </c>
      <c r="P20" s="41">
        <f t="shared" si="2"/>
        <v>54.002009377093103</v>
      </c>
      <c r="Q20" s="9"/>
    </row>
    <row r="21" spans="1:120" ht="15.75" thickBot="1">
      <c r="A21" s="12"/>
      <c r="B21" s="42">
        <v>581</v>
      </c>
      <c r="C21" s="19" t="s">
        <v>73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80625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80625</v>
      </c>
      <c r="P21" s="44">
        <f t="shared" si="2"/>
        <v>54.002009377093103</v>
      </c>
      <c r="Q21" s="9"/>
    </row>
    <row r="22" spans="1:120" ht="16.5" thickBot="1">
      <c r="A22" s="13" t="s">
        <v>10</v>
      </c>
      <c r="B22" s="21"/>
      <c r="C22" s="20"/>
      <c r="D22" s="14">
        <f>SUM(D5,D9,D12,D17,D20)</f>
        <v>957444</v>
      </c>
      <c r="E22" s="14">
        <f t="shared" ref="E22:N22" si="7">SUM(E5,E9,E12,E17,E20)</f>
        <v>47613</v>
      </c>
      <c r="F22" s="14">
        <f t="shared" si="7"/>
        <v>0</v>
      </c>
      <c r="G22" s="14">
        <f t="shared" si="7"/>
        <v>49308</v>
      </c>
      <c r="H22" s="14">
        <f t="shared" si="7"/>
        <v>0</v>
      </c>
      <c r="I22" s="14">
        <f t="shared" si="7"/>
        <v>877297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1931662</v>
      </c>
      <c r="P22" s="35">
        <f t="shared" si="2"/>
        <v>1293.8124581379773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68</v>
      </c>
      <c r="N24" s="90"/>
      <c r="O24" s="90"/>
      <c r="P24" s="39">
        <v>1493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314130</v>
      </c>
      <c r="E5" s="24">
        <f t="shared" si="0"/>
        <v>0</v>
      </c>
      <c r="F5" s="24">
        <f t="shared" si="0"/>
        <v>0</v>
      </c>
      <c r="G5" s="24">
        <f t="shared" si="0"/>
        <v>32999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347129</v>
      </c>
      <c r="O5" s="30">
        <f t="shared" ref="O5:O22" si="2">(N5/O$24)</f>
        <v>226.73350751143045</v>
      </c>
      <c r="P5" s="6"/>
    </row>
    <row r="6" spans="1:133">
      <c r="A6" s="12"/>
      <c r="B6" s="42">
        <v>513</v>
      </c>
      <c r="C6" s="19" t="s">
        <v>19</v>
      </c>
      <c r="D6" s="43">
        <v>237321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237321</v>
      </c>
      <c r="O6" s="44">
        <f t="shared" si="2"/>
        <v>155.01045068582627</v>
      </c>
      <c r="P6" s="9"/>
    </row>
    <row r="7" spans="1:133">
      <c r="A7" s="12"/>
      <c r="B7" s="42">
        <v>514</v>
      </c>
      <c r="C7" s="19" t="s">
        <v>20</v>
      </c>
      <c r="D7" s="43">
        <v>13503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13503</v>
      </c>
      <c r="O7" s="44">
        <f t="shared" si="2"/>
        <v>8.8197256694970605</v>
      </c>
      <c r="P7" s="9"/>
    </row>
    <row r="8" spans="1:133">
      <c r="A8" s="12"/>
      <c r="B8" s="42">
        <v>519</v>
      </c>
      <c r="C8" s="19" t="s">
        <v>47</v>
      </c>
      <c r="D8" s="43">
        <v>63306</v>
      </c>
      <c r="E8" s="43">
        <v>0</v>
      </c>
      <c r="F8" s="43">
        <v>0</v>
      </c>
      <c r="G8" s="43">
        <v>32999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96305</v>
      </c>
      <c r="O8" s="44">
        <f t="shared" si="2"/>
        <v>62.903331156107122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431999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431999</v>
      </c>
      <c r="O9" s="41">
        <f t="shared" si="2"/>
        <v>282.16786414108424</v>
      </c>
      <c r="P9" s="10"/>
    </row>
    <row r="10" spans="1:133">
      <c r="A10" s="12"/>
      <c r="B10" s="42">
        <v>521</v>
      </c>
      <c r="C10" s="19" t="s">
        <v>23</v>
      </c>
      <c r="D10" s="43">
        <v>274878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274878</v>
      </c>
      <c r="O10" s="44">
        <f t="shared" si="2"/>
        <v>179.54147615937296</v>
      </c>
      <c r="P10" s="9"/>
    </row>
    <row r="11" spans="1:133">
      <c r="A11" s="12"/>
      <c r="B11" s="42">
        <v>522</v>
      </c>
      <c r="C11" s="19" t="s">
        <v>24</v>
      </c>
      <c r="D11" s="43">
        <v>157121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157121</v>
      </c>
      <c r="O11" s="44">
        <f t="shared" si="2"/>
        <v>102.6263879817113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71486</v>
      </c>
      <c r="E12" s="29">
        <f t="shared" si="4"/>
        <v>43192</v>
      </c>
      <c r="F12" s="29">
        <f t="shared" si="4"/>
        <v>0</v>
      </c>
      <c r="G12" s="29">
        <f t="shared" si="4"/>
        <v>243636</v>
      </c>
      <c r="H12" s="29">
        <f t="shared" si="4"/>
        <v>0</v>
      </c>
      <c r="I12" s="29">
        <f t="shared" si="4"/>
        <v>630687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989001</v>
      </c>
      <c r="O12" s="41">
        <f t="shared" si="2"/>
        <v>645.98367080339642</v>
      </c>
      <c r="P12" s="10"/>
    </row>
    <row r="13" spans="1:133">
      <c r="A13" s="12"/>
      <c r="B13" s="42">
        <v>531</v>
      </c>
      <c r="C13" s="19" t="s">
        <v>26</v>
      </c>
      <c r="D13" s="43">
        <v>71486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71486</v>
      </c>
      <c r="O13" s="44">
        <f t="shared" si="2"/>
        <v>46.692357935989548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630687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630687</v>
      </c>
      <c r="O14" s="44">
        <f t="shared" si="2"/>
        <v>411.94448073154803</v>
      </c>
      <c r="P14" s="9"/>
    </row>
    <row r="15" spans="1:133">
      <c r="A15" s="12"/>
      <c r="B15" s="42">
        <v>537</v>
      </c>
      <c r="C15" s="19" t="s">
        <v>48</v>
      </c>
      <c r="D15" s="43">
        <v>0</v>
      </c>
      <c r="E15" s="43">
        <v>0</v>
      </c>
      <c r="F15" s="43">
        <v>0</v>
      </c>
      <c r="G15" s="43">
        <v>80491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80491</v>
      </c>
      <c r="O15" s="44">
        <f t="shared" si="2"/>
        <v>52.574134552580013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43192</v>
      </c>
      <c r="F16" s="43">
        <v>0</v>
      </c>
      <c r="G16" s="43">
        <v>163145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206337</v>
      </c>
      <c r="O16" s="44">
        <f t="shared" si="2"/>
        <v>134.7726975832789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87545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87545</v>
      </c>
      <c r="O17" s="41">
        <f t="shared" si="2"/>
        <v>57.18158066623122</v>
      </c>
      <c r="P17" s="9"/>
    </row>
    <row r="18" spans="1:119">
      <c r="A18" s="12"/>
      <c r="B18" s="42">
        <v>571</v>
      </c>
      <c r="C18" s="19" t="s">
        <v>31</v>
      </c>
      <c r="D18" s="43">
        <v>45329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45329</v>
      </c>
      <c r="O18" s="44">
        <f t="shared" si="2"/>
        <v>29.607446113651207</v>
      </c>
      <c r="P18" s="9"/>
    </row>
    <row r="19" spans="1:119">
      <c r="A19" s="12"/>
      <c r="B19" s="42">
        <v>572</v>
      </c>
      <c r="C19" s="19" t="s">
        <v>49</v>
      </c>
      <c r="D19" s="43">
        <v>42216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42216</v>
      </c>
      <c r="O19" s="44">
        <f t="shared" si="2"/>
        <v>27.574134552580013</v>
      </c>
      <c r="P19" s="9"/>
    </row>
    <row r="20" spans="1:119" ht="15.75">
      <c r="A20" s="26" t="s">
        <v>50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47003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47003</v>
      </c>
      <c r="O20" s="41">
        <f t="shared" si="2"/>
        <v>30.700849118223385</v>
      </c>
      <c r="P20" s="9"/>
    </row>
    <row r="21" spans="1:119" ht="15.75" thickBot="1">
      <c r="A21" s="12"/>
      <c r="B21" s="42">
        <v>581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47003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47003</v>
      </c>
      <c r="O21" s="44">
        <f t="shared" si="2"/>
        <v>30.700849118223385</v>
      </c>
      <c r="P21" s="9"/>
    </row>
    <row r="22" spans="1:119" ht="16.5" thickBot="1">
      <c r="A22" s="13" t="s">
        <v>10</v>
      </c>
      <c r="B22" s="21"/>
      <c r="C22" s="20"/>
      <c r="D22" s="14">
        <f>SUM(D5,D9,D12,D17,D20)</f>
        <v>905160</v>
      </c>
      <c r="E22" s="14">
        <f t="shared" ref="E22:M22" si="7">SUM(E5,E9,E12,E17,E20)</f>
        <v>43192</v>
      </c>
      <c r="F22" s="14">
        <f t="shared" si="7"/>
        <v>0</v>
      </c>
      <c r="G22" s="14">
        <f t="shared" si="7"/>
        <v>276635</v>
      </c>
      <c r="H22" s="14">
        <f t="shared" si="7"/>
        <v>0</v>
      </c>
      <c r="I22" s="14">
        <f t="shared" si="7"/>
        <v>677690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1902677</v>
      </c>
      <c r="O22" s="35">
        <f t="shared" si="2"/>
        <v>1242.7674722403658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66</v>
      </c>
      <c r="M24" s="90"/>
      <c r="N24" s="90"/>
      <c r="O24" s="39">
        <v>1531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320939</v>
      </c>
      <c r="E5" s="24">
        <f t="shared" si="0"/>
        <v>0</v>
      </c>
      <c r="F5" s="24">
        <f t="shared" si="0"/>
        <v>0</v>
      </c>
      <c r="G5" s="24">
        <f t="shared" si="0"/>
        <v>3040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323979</v>
      </c>
      <c r="O5" s="30">
        <f t="shared" ref="O5:O22" si="2">(N5/O$24)</f>
        <v>216.27436582109479</v>
      </c>
      <c r="P5" s="6"/>
    </row>
    <row r="6" spans="1:133">
      <c r="A6" s="12"/>
      <c r="B6" s="42">
        <v>513</v>
      </c>
      <c r="C6" s="19" t="s">
        <v>19</v>
      </c>
      <c r="D6" s="43">
        <v>238608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238608</v>
      </c>
      <c r="O6" s="44">
        <f t="shared" si="2"/>
        <v>159.28437917222965</v>
      </c>
      <c r="P6" s="9"/>
    </row>
    <row r="7" spans="1:133">
      <c r="A7" s="12"/>
      <c r="B7" s="42">
        <v>514</v>
      </c>
      <c r="C7" s="19" t="s">
        <v>20</v>
      </c>
      <c r="D7" s="43">
        <v>20229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20229</v>
      </c>
      <c r="O7" s="44">
        <f t="shared" si="2"/>
        <v>13.504005340453938</v>
      </c>
      <c r="P7" s="9"/>
    </row>
    <row r="8" spans="1:133">
      <c r="A8" s="12"/>
      <c r="B8" s="42">
        <v>519</v>
      </c>
      <c r="C8" s="19" t="s">
        <v>47</v>
      </c>
      <c r="D8" s="43">
        <v>62102</v>
      </c>
      <c r="E8" s="43">
        <v>0</v>
      </c>
      <c r="F8" s="43">
        <v>0</v>
      </c>
      <c r="G8" s="43">
        <v>3040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65142</v>
      </c>
      <c r="O8" s="44">
        <f t="shared" si="2"/>
        <v>43.485981308411212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424996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424996</v>
      </c>
      <c r="O9" s="41">
        <f t="shared" si="2"/>
        <v>283.70894526034715</v>
      </c>
      <c r="P9" s="10"/>
    </row>
    <row r="10" spans="1:133">
      <c r="A10" s="12"/>
      <c r="B10" s="42">
        <v>521</v>
      </c>
      <c r="C10" s="19" t="s">
        <v>23</v>
      </c>
      <c r="D10" s="43">
        <v>268500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268500</v>
      </c>
      <c r="O10" s="44">
        <f t="shared" si="2"/>
        <v>179.23898531375167</v>
      </c>
      <c r="P10" s="9"/>
    </row>
    <row r="11" spans="1:133">
      <c r="A11" s="12"/>
      <c r="B11" s="42">
        <v>522</v>
      </c>
      <c r="C11" s="19" t="s">
        <v>24</v>
      </c>
      <c r="D11" s="43">
        <v>156496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156496</v>
      </c>
      <c r="O11" s="44">
        <f t="shared" si="2"/>
        <v>104.46995994659547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73606</v>
      </c>
      <c r="E12" s="29">
        <f t="shared" si="4"/>
        <v>44830</v>
      </c>
      <c r="F12" s="29">
        <f t="shared" si="4"/>
        <v>0</v>
      </c>
      <c r="G12" s="29">
        <f t="shared" si="4"/>
        <v>1033341</v>
      </c>
      <c r="H12" s="29">
        <f t="shared" si="4"/>
        <v>0</v>
      </c>
      <c r="I12" s="29">
        <f t="shared" si="4"/>
        <v>517955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1669732</v>
      </c>
      <c r="O12" s="41">
        <f t="shared" si="2"/>
        <v>1114.6408544726303</v>
      </c>
      <c r="P12" s="10"/>
    </row>
    <row r="13" spans="1:133">
      <c r="A13" s="12"/>
      <c r="B13" s="42">
        <v>531</v>
      </c>
      <c r="C13" s="19" t="s">
        <v>26</v>
      </c>
      <c r="D13" s="43">
        <v>73606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73606</v>
      </c>
      <c r="O13" s="44">
        <f t="shared" si="2"/>
        <v>49.136181575433909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517955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517955</v>
      </c>
      <c r="O14" s="44">
        <f t="shared" si="2"/>
        <v>345.76435246995993</v>
      </c>
      <c r="P14" s="9"/>
    </row>
    <row r="15" spans="1:133">
      <c r="A15" s="12"/>
      <c r="B15" s="42">
        <v>537</v>
      </c>
      <c r="C15" s="19" t="s">
        <v>48</v>
      </c>
      <c r="D15" s="43">
        <v>0</v>
      </c>
      <c r="E15" s="43">
        <v>0</v>
      </c>
      <c r="F15" s="43">
        <v>0</v>
      </c>
      <c r="G15" s="43">
        <v>8646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8646</v>
      </c>
      <c r="O15" s="44">
        <f t="shared" si="2"/>
        <v>5.771695594125501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44830</v>
      </c>
      <c r="F16" s="43">
        <v>0</v>
      </c>
      <c r="G16" s="43">
        <v>1024695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1069525</v>
      </c>
      <c r="O16" s="44">
        <f t="shared" si="2"/>
        <v>713.96862483311077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79054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79054</v>
      </c>
      <c r="O17" s="41">
        <f t="shared" si="2"/>
        <v>52.773030707610147</v>
      </c>
      <c r="P17" s="9"/>
    </row>
    <row r="18" spans="1:119">
      <c r="A18" s="12"/>
      <c r="B18" s="42">
        <v>571</v>
      </c>
      <c r="C18" s="19" t="s">
        <v>31</v>
      </c>
      <c r="D18" s="43">
        <v>35352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35352</v>
      </c>
      <c r="O18" s="44">
        <f t="shared" si="2"/>
        <v>23.599465954606142</v>
      </c>
      <c r="P18" s="9"/>
    </row>
    <row r="19" spans="1:119">
      <c r="A19" s="12"/>
      <c r="B19" s="42">
        <v>572</v>
      </c>
      <c r="C19" s="19" t="s">
        <v>49</v>
      </c>
      <c r="D19" s="43">
        <v>43702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43702</v>
      </c>
      <c r="O19" s="44">
        <f t="shared" si="2"/>
        <v>29.173564753004005</v>
      </c>
      <c r="P19" s="9"/>
    </row>
    <row r="20" spans="1:119" ht="15.75">
      <c r="A20" s="26" t="s">
        <v>50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56644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56644</v>
      </c>
      <c r="O20" s="41">
        <f t="shared" si="2"/>
        <v>37.813084112149532</v>
      </c>
      <c r="P20" s="9"/>
    </row>
    <row r="21" spans="1:119" ht="15.75" thickBot="1">
      <c r="A21" s="12"/>
      <c r="B21" s="42">
        <v>581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56644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56644</v>
      </c>
      <c r="O21" s="44">
        <f t="shared" si="2"/>
        <v>37.813084112149532</v>
      </c>
      <c r="P21" s="9"/>
    </row>
    <row r="22" spans="1:119" ht="16.5" thickBot="1">
      <c r="A22" s="13" t="s">
        <v>10</v>
      </c>
      <c r="B22" s="21"/>
      <c r="C22" s="20"/>
      <c r="D22" s="14">
        <f>SUM(D5,D9,D12,D17,D20)</f>
        <v>898595</v>
      </c>
      <c r="E22" s="14">
        <f t="shared" ref="E22:M22" si="7">SUM(E5,E9,E12,E17,E20)</f>
        <v>44830</v>
      </c>
      <c r="F22" s="14">
        <f t="shared" si="7"/>
        <v>0</v>
      </c>
      <c r="G22" s="14">
        <f t="shared" si="7"/>
        <v>1036381</v>
      </c>
      <c r="H22" s="14">
        <f t="shared" si="7"/>
        <v>0</v>
      </c>
      <c r="I22" s="14">
        <f t="shared" si="7"/>
        <v>574599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2554405</v>
      </c>
      <c r="O22" s="35">
        <f t="shared" si="2"/>
        <v>1705.2102803738317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64</v>
      </c>
      <c r="M24" s="90"/>
      <c r="N24" s="90"/>
      <c r="O24" s="39">
        <v>1498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316214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316214</v>
      </c>
      <c r="O5" s="30">
        <f t="shared" ref="O5:O22" si="2">(N5/O$24)</f>
        <v>210.94996664442962</v>
      </c>
      <c r="P5" s="6"/>
    </row>
    <row r="6" spans="1:133">
      <c r="A6" s="12"/>
      <c r="B6" s="42">
        <v>513</v>
      </c>
      <c r="C6" s="19" t="s">
        <v>19</v>
      </c>
      <c r="D6" s="43">
        <v>226868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226868</v>
      </c>
      <c r="O6" s="44">
        <f t="shared" si="2"/>
        <v>151.34623082054702</v>
      </c>
      <c r="P6" s="9"/>
    </row>
    <row r="7" spans="1:133">
      <c r="A7" s="12"/>
      <c r="B7" s="42">
        <v>514</v>
      </c>
      <c r="C7" s="19" t="s">
        <v>20</v>
      </c>
      <c r="D7" s="43">
        <v>34047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34047</v>
      </c>
      <c r="O7" s="44">
        <f t="shared" si="2"/>
        <v>22.713142094729818</v>
      </c>
      <c r="P7" s="9"/>
    </row>
    <row r="8" spans="1:133">
      <c r="A8" s="12"/>
      <c r="B8" s="42">
        <v>519</v>
      </c>
      <c r="C8" s="19" t="s">
        <v>47</v>
      </c>
      <c r="D8" s="43">
        <v>55299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55299</v>
      </c>
      <c r="O8" s="44">
        <f t="shared" si="2"/>
        <v>36.890593729152769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411088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411088</v>
      </c>
      <c r="O9" s="41">
        <f t="shared" si="2"/>
        <v>274.24149432955306</v>
      </c>
      <c r="P9" s="10"/>
    </row>
    <row r="10" spans="1:133">
      <c r="A10" s="12"/>
      <c r="B10" s="42">
        <v>521</v>
      </c>
      <c r="C10" s="19" t="s">
        <v>23</v>
      </c>
      <c r="D10" s="43">
        <v>257962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257962</v>
      </c>
      <c r="O10" s="44">
        <f t="shared" si="2"/>
        <v>172.08939292861908</v>
      </c>
      <c r="P10" s="9"/>
    </row>
    <row r="11" spans="1:133">
      <c r="A11" s="12"/>
      <c r="B11" s="42">
        <v>522</v>
      </c>
      <c r="C11" s="19" t="s">
        <v>24</v>
      </c>
      <c r="D11" s="43">
        <v>153126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153126</v>
      </c>
      <c r="O11" s="44">
        <f t="shared" si="2"/>
        <v>102.15210140093396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65610</v>
      </c>
      <c r="E12" s="29">
        <f t="shared" si="4"/>
        <v>41194</v>
      </c>
      <c r="F12" s="29">
        <f t="shared" si="4"/>
        <v>0</v>
      </c>
      <c r="G12" s="29">
        <f t="shared" si="4"/>
        <v>87246</v>
      </c>
      <c r="H12" s="29">
        <f t="shared" si="4"/>
        <v>0</v>
      </c>
      <c r="I12" s="29">
        <f t="shared" si="4"/>
        <v>519797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713847</v>
      </c>
      <c r="O12" s="41">
        <f t="shared" si="2"/>
        <v>476.21547698465645</v>
      </c>
      <c r="P12" s="10"/>
    </row>
    <row r="13" spans="1:133">
      <c r="A13" s="12"/>
      <c r="B13" s="42">
        <v>531</v>
      </c>
      <c r="C13" s="19" t="s">
        <v>26</v>
      </c>
      <c r="D13" s="43">
        <v>64840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64840</v>
      </c>
      <c r="O13" s="44">
        <f t="shared" si="2"/>
        <v>43.255503669112741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519797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519797</v>
      </c>
      <c r="O14" s="44">
        <f t="shared" si="2"/>
        <v>346.76250833889259</v>
      </c>
      <c r="P14" s="9"/>
    </row>
    <row r="15" spans="1:133">
      <c r="A15" s="12"/>
      <c r="B15" s="42">
        <v>537</v>
      </c>
      <c r="C15" s="19" t="s">
        <v>48</v>
      </c>
      <c r="D15" s="43">
        <v>0</v>
      </c>
      <c r="E15" s="43">
        <v>0</v>
      </c>
      <c r="F15" s="43">
        <v>0</v>
      </c>
      <c r="G15" s="43">
        <v>87246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87246</v>
      </c>
      <c r="O15" s="44">
        <f t="shared" si="2"/>
        <v>58.202801867911944</v>
      </c>
      <c r="P15" s="9"/>
    </row>
    <row r="16" spans="1:133">
      <c r="A16" s="12"/>
      <c r="B16" s="42">
        <v>539</v>
      </c>
      <c r="C16" s="19" t="s">
        <v>29</v>
      </c>
      <c r="D16" s="43">
        <v>770</v>
      </c>
      <c r="E16" s="43">
        <v>41194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41964</v>
      </c>
      <c r="O16" s="44">
        <f t="shared" si="2"/>
        <v>27.994663108739161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82237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82237</v>
      </c>
      <c r="O17" s="41">
        <f t="shared" si="2"/>
        <v>54.861240827218147</v>
      </c>
      <c r="P17" s="9"/>
    </row>
    <row r="18" spans="1:119">
      <c r="A18" s="12"/>
      <c r="B18" s="42">
        <v>571</v>
      </c>
      <c r="C18" s="19" t="s">
        <v>31</v>
      </c>
      <c r="D18" s="43">
        <v>30575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30575</v>
      </c>
      <c r="O18" s="44">
        <f t="shared" si="2"/>
        <v>20.396931287525017</v>
      </c>
      <c r="P18" s="9"/>
    </row>
    <row r="19" spans="1:119">
      <c r="A19" s="12"/>
      <c r="B19" s="42">
        <v>572</v>
      </c>
      <c r="C19" s="19" t="s">
        <v>49</v>
      </c>
      <c r="D19" s="43">
        <v>51662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51662</v>
      </c>
      <c r="O19" s="44">
        <f t="shared" si="2"/>
        <v>34.464309539693126</v>
      </c>
      <c r="P19" s="9"/>
    </row>
    <row r="20" spans="1:119" ht="15.75">
      <c r="A20" s="26" t="s">
        <v>50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27899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27899</v>
      </c>
      <c r="O20" s="41">
        <f t="shared" si="2"/>
        <v>18.61174116077385</v>
      </c>
      <c r="P20" s="9"/>
    </row>
    <row r="21" spans="1:119" ht="15.75" thickBot="1">
      <c r="A21" s="12"/>
      <c r="B21" s="42">
        <v>581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27899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27899</v>
      </c>
      <c r="O21" s="44">
        <f t="shared" si="2"/>
        <v>18.61174116077385</v>
      </c>
      <c r="P21" s="9"/>
    </row>
    <row r="22" spans="1:119" ht="16.5" thickBot="1">
      <c r="A22" s="13" t="s">
        <v>10</v>
      </c>
      <c r="B22" s="21"/>
      <c r="C22" s="20"/>
      <c r="D22" s="14">
        <f>SUM(D5,D9,D12,D17,D20)</f>
        <v>875149</v>
      </c>
      <c r="E22" s="14">
        <f t="shared" ref="E22:M22" si="7">SUM(E5,E9,E12,E17,E20)</f>
        <v>41194</v>
      </c>
      <c r="F22" s="14">
        <f t="shared" si="7"/>
        <v>0</v>
      </c>
      <c r="G22" s="14">
        <f t="shared" si="7"/>
        <v>87246</v>
      </c>
      <c r="H22" s="14">
        <f t="shared" si="7"/>
        <v>0</v>
      </c>
      <c r="I22" s="14">
        <f t="shared" si="7"/>
        <v>547696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1551285</v>
      </c>
      <c r="O22" s="35">
        <f t="shared" si="2"/>
        <v>1034.8799199466312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62</v>
      </c>
      <c r="M24" s="90"/>
      <c r="N24" s="90"/>
      <c r="O24" s="39">
        <v>1499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348810</v>
      </c>
      <c r="E5" s="24">
        <f t="shared" si="0"/>
        <v>0</v>
      </c>
      <c r="F5" s="24">
        <f t="shared" si="0"/>
        <v>0</v>
      </c>
      <c r="G5" s="24">
        <f t="shared" si="0"/>
        <v>587935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936745</v>
      </c>
      <c r="O5" s="30">
        <f t="shared" ref="O5:O20" si="2">(N5/O$22)</f>
        <v>645.14118457300276</v>
      </c>
      <c r="P5" s="6"/>
    </row>
    <row r="6" spans="1:133">
      <c r="A6" s="12"/>
      <c r="B6" s="42">
        <v>513</v>
      </c>
      <c r="C6" s="19" t="s">
        <v>19</v>
      </c>
      <c r="D6" s="43">
        <v>227696</v>
      </c>
      <c r="E6" s="43">
        <v>0</v>
      </c>
      <c r="F6" s="43">
        <v>0</v>
      </c>
      <c r="G6" s="43">
        <v>587935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815631</v>
      </c>
      <c r="O6" s="44">
        <f t="shared" si="2"/>
        <v>561.72933884297515</v>
      </c>
      <c r="P6" s="9"/>
    </row>
    <row r="7" spans="1:133">
      <c r="A7" s="12"/>
      <c r="B7" s="42">
        <v>514</v>
      </c>
      <c r="C7" s="19" t="s">
        <v>20</v>
      </c>
      <c r="D7" s="43">
        <v>68793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68793</v>
      </c>
      <c r="O7" s="44">
        <f t="shared" si="2"/>
        <v>47.378099173553721</v>
      </c>
      <c r="P7" s="9"/>
    </row>
    <row r="8" spans="1:133">
      <c r="A8" s="12"/>
      <c r="B8" s="42">
        <v>519</v>
      </c>
      <c r="C8" s="19" t="s">
        <v>47</v>
      </c>
      <c r="D8" s="43">
        <v>52321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52321</v>
      </c>
      <c r="O8" s="44">
        <f t="shared" si="2"/>
        <v>36.03374655647383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403133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403133</v>
      </c>
      <c r="O9" s="41">
        <f t="shared" si="2"/>
        <v>277.63980716253445</v>
      </c>
      <c r="P9" s="10"/>
    </row>
    <row r="10" spans="1:133">
      <c r="A10" s="12"/>
      <c r="B10" s="42">
        <v>521</v>
      </c>
      <c r="C10" s="19" t="s">
        <v>23</v>
      </c>
      <c r="D10" s="43">
        <v>252715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252715</v>
      </c>
      <c r="O10" s="44">
        <f t="shared" si="2"/>
        <v>174.04614325068871</v>
      </c>
      <c r="P10" s="9"/>
    </row>
    <row r="11" spans="1:133">
      <c r="A11" s="12"/>
      <c r="B11" s="42">
        <v>522</v>
      </c>
      <c r="C11" s="19" t="s">
        <v>24</v>
      </c>
      <c r="D11" s="43">
        <v>150418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150418</v>
      </c>
      <c r="O11" s="44">
        <f t="shared" si="2"/>
        <v>103.59366391184572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72144</v>
      </c>
      <c r="E12" s="29">
        <f t="shared" si="4"/>
        <v>48666</v>
      </c>
      <c r="F12" s="29">
        <f t="shared" si="4"/>
        <v>0</v>
      </c>
      <c r="G12" s="29">
        <f t="shared" si="4"/>
        <v>17507</v>
      </c>
      <c r="H12" s="29">
        <f t="shared" si="4"/>
        <v>0</v>
      </c>
      <c r="I12" s="29">
        <f t="shared" si="4"/>
        <v>505331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643648</v>
      </c>
      <c r="O12" s="41">
        <f t="shared" si="2"/>
        <v>443.28374655647383</v>
      </c>
      <c r="P12" s="10"/>
    </row>
    <row r="13" spans="1:133">
      <c r="A13" s="12"/>
      <c r="B13" s="42">
        <v>531</v>
      </c>
      <c r="C13" s="19" t="s">
        <v>26</v>
      </c>
      <c r="D13" s="43">
        <v>71298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71298</v>
      </c>
      <c r="O13" s="44">
        <f t="shared" si="2"/>
        <v>49.103305785123965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505331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505331</v>
      </c>
      <c r="O14" s="44">
        <f t="shared" si="2"/>
        <v>348.02410468319562</v>
      </c>
      <c r="P14" s="9"/>
    </row>
    <row r="15" spans="1:133">
      <c r="A15" s="12"/>
      <c r="B15" s="42">
        <v>537</v>
      </c>
      <c r="C15" s="19" t="s">
        <v>48</v>
      </c>
      <c r="D15" s="43">
        <v>0</v>
      </c>
      <c r="E15" s="43">
        <v>0</v>
      </c>
      <c r="F15" s="43">
        <v>0</v>
      </c>
      <c r="G15" s="43">
        <v>17507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17507</v>
      </c>
      <c r="O15" s="44">
        <f t="shared" si="2"/>
        <v>12.057162534435262</v>
      </c>
      <c r="P15" s="9"/>
    </row>
    <row r="16" spans="1:133">
      <c r="A16" s="12"/>
      <c r="B16" s="42">
        <v>539</v>
      </c>
      <c r="C16" s="19" t="s">
        <v>29</v>
      </c>
      <c r="D16" s="43">
        <v>846</v>
      </c>
      <c r="E16" s="43">
        <v>48666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49512</v>
      </c>
      <c r="O16" s="44">
        <f t="shared" si="2"/>
        <v>34.099173553719005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79863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79863</v>
      </c>
      <c r="O17" s="41">
        <f t="shared" si="2"/>
        <v>55.002066115702476</v>
      </c>
      <c r="P17" s="9"/>
    </row>
    <row r="18" spans="1:119">
      <c r="A18" s="12"/>
      <c r="B18" s="42">
        <v>571</v>
      </c>
      <c r="C18" s="19" t="s">
        <v>31</v>
      </c>
      <c r="D18" s="43">
        <v>29709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29709</v>
      </c>
      <c r="O18" s="44">
        <f t="shared" si="2"/>
        <v>20.460743801652892</v>
      </c>
      <c r="P18" s="9"/>
    </row>
    <row r="19" spans="1:119" ht="15.75" thickBot="1">
      <c r="A19" s="12"/>
      <c r="B19" s="42">
        <v>572</v>
      </c>
      <c r="C19" s="19" t="s">
        <v>49</v>
      </c>
      <c r="D19" s="43">
        <v>50154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50154</v>
      </c>
      <c r="O19" s="44">
        <f t="shared" si="2"/>
        <v>34.541322314049587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903950</v>
      </c>
      <c r="E20" s="14">
        <f t="shared" ref="E20:M20" si="6">SUM(E5,E9,E12,E17)</f>
        <v>48666</v>
      </c>
      <c r="F20" s="14">
        <f t="shared" si="6"/>
        <v>0</v>
      </c>
      <c r="G20" s="14">
        <f t="shared" si="6"/>
        <v>605442</v>
      </c>
      <c r="H20" s="14">
        <f t="shared" si="6"/>
        <v>0</v>
      </c>
      <c r="I20" s="14">
        <f t="shared" si="6"/>
        <v>505331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2063389</v>
      </c>
      <c r="O20" s="35">
        <f t="shared" si="2"/>
        <v>1421.0668044077136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1452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311925</v>
      </c>
      <c r="E5" s="24">
        <f t="shared" si="0"/>
        <v>0</v>
      </c>
      <c r="F5" s="24">
        <f t="shared" si="0"/>
        <v>0</v>
      </c>
      <c r="G5" s="24">
        <f t="shared" si="0"/>
        <v>19097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331022</v>
      </c>
      <c r="O5" s="30">
        <f t="shared" ref="O5:O20" si="2">(N5/O$22)</f>
        <v>229.23961218836564</v>
      </c>
      <c r="P5" s="6"/>
    </row>
    <row r="6" spans="1:133">
      <c r="A6" s="12"/>
      <c r="B6" s="42">
        <v>513</v>
      </c>
      <c r="C6" s="19" t="s">
        <v>19</v>
      </c>
      <c r="D6" s="43">
        <v>235349</v>
      </c>
      <c r="E6" s="43">
        <v>0</v>
      </c>
      <c r="F6" s="43">
        <v>0</v>
      </c>
      <c r="G6" s="43">
        <v>19097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254446</v>
      </c>
      <c r="O6" s="44">
        <f t="shared" si="2"/>
        <v>176.20914127423822</v>
      </c>
      <c r="P6" s="9"/>
    </row>
    <row r="7" spans="1:133">
      <c r="A7" s="12"/>
      <c r="B7" s="42">
        <v>514</v>
      </c>
      <c r="C7" s="19" t="s">
        <v>20</v>
      </c>
      <c r="D7" s="43">
        <v>23255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23255</v>
      </c>
      <c r="O7" s="44">
        <f t="shared" si="2"/>
        <v>16.104570637119114</v>
      </c>
      <c r="P7" s="9"/>
    </row>
    <row r="8" spans="1:133">
      <c r="A8" s="12"/>
      <c r="B8" s="42">
        <v>519</v>
      </c>
      <c r="C8" s="19" t="s">
        <v>47</v>
      </c>
      <c r="D8" s="43">
        <v>53321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53321</v>
      </c>
      <c r="O8" s="44">
        <f t="shared" si="2"/>
        <v>36.92590027700831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389714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389714</v>
      </c>
      <c r="O9" s="41">
        <f t="shared" si="2"/>
        <v>269.88504155124656</v>
      </c>
      <c r="P9" s="10"/>
    </row>
    <row r="10" spans="1:133">
      <c r="A10" s="12"/>
      <c r="B10" s="42">
        <v>521</v>
      </c>
      <c r="C10" s="19" t="s">
        <v>23</v>
      </c>
      <c r="D10" s="43">
        <v>239894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239894</v>
      </c>
      <c r="O10" s="44">
        <f t="shared" si="2"/>
        <v>166.13157894736841</v>
      </c>
      <c r="P10" s="9"/>
    </row>
    <row r="11" spans="1:133">
      <c r="A11" s="12"/>
      <c r="B11" s="42">
        <v>522</v>
      </c>
      <c r="C11" s="19" t="s">
        <v>24</v>
      </c>
      <c r="D11" s="43">
        <v>149820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149820</v>
      </c>
      <c r="O11" s="44">
        <f t="shared" si="2"/>
        <v>103.75346260387812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64205</v>
      </c>
      <c r="E12" s="29">
        <f t="shared" si="4"/>
        <v>35747</v>
      </c>
      <c r="F12" s="29">
        <f t="shared" si="4"/>
        <v>0</v>
      </c>
      <c r="G12" s="29">
        <f t="shared" si="4"/>
        <v>88226</v>
      </c>
      <c r="H12" s="29">
        <f t="shared" si="4"/>
        <v>0</v>
      </c>
      <c r="I12" s="29">
        <f t="shared" si="4"/>
        <v>479104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667282</v>
      </c>
      <c r="O12" s="41">
        <f t="shared" si="2"/>
        <v>462.106648199446</v>
      </c>
      <c r="P12" s="10"/>
    </row>
    <row r="13" spans="1:133">
      <c r="A13" s="12"/>
      <c r="B13" s="42">
        <v>531</v>
      </c>
      <c r="C13" s="19" t="s">
        <v>26</v>
      </c>
      <c r="D13" s="43">
        <v>63653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63653</v>
      </c>
      <c r="O13" s="44">
        <f t="shared" si="2"/>
        <v>44.081024930747922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479104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479104</v>
      </c>
      <c r="O14" s="44">
        <f t="shared" si="2"/>
        <v>331.78947368421052</v>
      </c>
      <c r="P14" s="9"/>
    </row>
    <row r="15" spans="1:133">
      <c r="A15" s="12"/>
      <c r="B15" s="42">
        <v>537</v>
      </c>
      <c r="C15" s="19" t="s">
        <v>48</v>
      </c>
      <c r="D15" s="43">
        <v>0</v>
      </c>
      <c r="E15" s="43">
        <v>0</v>
      </c>
      <c r="F15" s="43">
        <v>0</v>
      </c>
      <c r="G15" s="43">
        <v>88226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88226</v>
      </c>
      <c r="O15" s="44">
        <f t="shared" si="2"/>
        <v>61.098337950138507</v>
      </c>
      <c r="P15" s="9"/>
    </row>
    <row r="16" spans="1:133">
      <c r="A16" s="12"/>
      <c r="B16" s="42">
        <v>539</v>
      </c>
      <c r="C16" s="19" t="s">
        <v>29</v>
      </c>
      <c r="D16" s="43">
        <v>552</v>
      </c>
      <c r="E16" s="43">
        <v>35747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36299</v>
      </c>
      <c r="O16" s="44">
        <f t="shared" si="2"/>
        <v>25.137811634349031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80203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80203</v>
      </c>
      <c r="O17" s="41">
        <f t="shared" si="2"/>
        <v>55.542243767313018</v>
      </c>
      <c r="P17" s="9"/>
    </row>
    <row r="18" spans="1:119">
      <c r="A18" s="12"/>
      <c r="B18" s="42">
        <v>571</v>
      </c>
      <c r="C18" s="19" t="s">
        <v>31</v>
      </c>
      <c r="D18" s="43">
        <v>25723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25723</v>
      </c>
      <c r="O18" s="44">
        <f t="shared" si="2"/>
        <v>17.813711911357341</v>
      </c>
      <c r="P18" s="9"/>
    </row>
    <row r="19" spans="1:119" ht="15.75" thickBot="1">
      <c r="A19" s="12"/>
      <c r="B19" s="42">
        <v>572</v>
      </c>
      <c r="C19" s="19" t="s">
        <v>49</v>
      </c>
      <c r="D19" s="43">
        <v>54480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54480</v>
      </c>
      <c r="O19" s="44">
        <f t="shared" si="2"/>
        <v>37.72853185595568</v>
      </c>
      <c r="P19" s="9"/>
    </row>
    <row r="20" spans="1:119" ht="16.5" thickBot="1">
      <c r="A20" s="13" t="s">
        <v>10</v>
      </c>
      <c r="B20" s="21"/>
      <c r="C20" s="20"/>
      <c r="D20" s="14">
        <f>SUM(D5,D9,D12,D17)</f>
        <v>846047</v>
      </c>
      <c r="E20" s="14">
        <f t="shared" ref="E20:M20" si="6">SUM(E5,E9,E12,E17)</f>
        <v>35747</v>
      </c>
      <c r="F20" s="14">
        <f t="shared" si="6"/>
        <v>0</v>
      </c>
      <c r="G20" s="14">
        <f t="shared" si="6"/>
        <v>107323</v>
      </c>
      <c r="H20" s="14">
        <f t="shared" si="6"/>
        <v>0</v>
      </c>
      <c r="I20" s="14">
        <f t="shared" si="6"/>
        <v>479104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1468221</v>
      </c>
      <c r="O20" s="35">
        <f t="shared" si="2"/>
        <v>1016.7735457063712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58</v>
      </c>
      <c r="M22" s="90"/>
      <c r="N22" s="90"/>
      <c r="O22" s="39">
        <v>1444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285890</v>
      </c>
      <c r="E5" s="24">
        <f t="shared" si="0"/>
        <v>0</v>
      </c>
      <c r="F5" s="24">
        <f t="shared" si="0"/>
        <v>0</v>
      </c>
      <c r="G5" s="24">
        <f t="shared" si="0"/>
        <v>8427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294317</v>
      </c>
      <c r="O5" s="30">
        <f t="shared" ref="O5:O22" si="2">(N5/O$24)</f>
        <v>207.55782792665727</v>
      </c>
      <c r="P5" s="6"/>
    </row>
    <row r="6" spans="1:133">
      <c r="A6" s="12"/>
      <c r="B6" s="42">
        <v>513</v>
      </c>
      <c r="C6" s="19" t="s">
        <v>19</v>
      </c>
      <c r="D6" s="43">
        <v>228803</v>
      </c>
      <c r="E6" s="43">
        <v>0</v>
      </c>
      <c r="F6" s="43">
        <v>0</v>
      </c>
      <c r="G6" s="43">
        <v>8427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237230</v>
      </c>
      <c r="O6" s="44">
        <f t="shared" si="2"/>
        <v>167.29901269393511</v>
      </c>
      <c r="P6" s="9"/>
    </row>
    <row r="7" spans="1:133">
      <c r="A7" s="12"/>
      <c r="B7" s="42">
        <v>514</v>
      </c>
      <c r="C7" s="19" t="s">
        <v>20</v>
      </c>
      <c r="D7" s="43">
        <v>10280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10280</v>
      </c>
      <c r="O7" s="44">
        <f t="shared" si="2"/>
        <v>7.2496473906911145</v>
      </c>
      <c r="P7" s="9"/>
    </row>
    <row r="8" spans="1:133">
      <c r="A8" s="12"/>
      <c r="B8" s="42">
        <v>519</v>
      </c>
      <c r="C8" s="19" t="s">
        <v>47</v>
      </c>
      <c r="D8" s="43">
        <v>46807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46807</v>
      </c>
      <c r="O8" s="44">
        <f t="shared" si="2"/>
        <v>33.009167842031033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380592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380592</v>
      </c>
      <c r="O9" s="41">
        <f t="shared" si="2"/>
        <v>268.40056417489421</v>
      </c>
      <c r="P9" s="10"/>
    </row>
    <row r="10" spans="1:133">
      <c r="A10" s="12"/>
      <c r="B10" s="42">
        <v>521</v>
      </c>
      <c r="C10" s="19" t="s">
        <v>23</v>
      </c>
      <c r="D10" s="43">
        <v>233422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233422</v>
      </c>
      <c r="O10" s="44">
        <f t="shared" si="2"/>
        <v>164.61354019746122</v>
      </c>
      <c r="P10" s="9"/>
    </row>
    <row r="11" spans="1:133">
      <c r="A11" s="12"/>
      <c r="B11" s="42">
        <v>522</v>
      </c>
      <c r="C11" s="19" t="s">
        <v>24</v>
      </c>
      <c r="D11" s="43">
        <v>147170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147170</v>
      </c>
      <c r="O11" s="44">
        <f t="shared" si="2"/>
        <v>103.78702397743301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64311</v>
      </c>
      <c r="E12" s="29">
        <f t="shared" si="4"/>
        <v>40874</v>
      </c>
      <c r="F12" s="29">
        <f t="shared" si="4"/>
        <v>0</v>
      </c>
      <c r="G12" s="29">
        <f t="shared" si="4"/>
        <v>42521</v>
      </c>
      <c r="H12" s="29">
        <f t="shared" si="4"/>
        <v>0</v>
      </c>
      <c r="I12" s="29">
        <f t="shared" si="4"/>
        <v>508499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656205</v>
      </c>
      <c r="O12" s="41">
        <f t="shared" si="2"/>
        <v>462.76798307475315</v>
      </c>
      <c r="P12" s="10"/>
    </row>
    <row r="13" spans="1:133">
      <c r="A13" s="12"/>
      <c r="B13" s="42">
        <v>531</v>
      </c>
      <c r="C13" s="19" t="s">
        <v>26</v>
      </c>
      <c r="D13" s="43">
        <v>63897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63897</v>
      </c>
      <c r="O13" s="44">
        <f t="shared" si="2"/>
        <v>45.061354019746119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508499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508499</v>
      </c>
      <c r="O14" s="44">
        <f t="shared" si="2"/>
        <v>358.60296191819464</v>
      </c>
      <c r="P14" s="9"/>
    </row>
    <row r="15" spans="1:133">
      <c r="A15" s="12"/>
      <c r="B15" s="42">
        <v>537</v>
      </c>
      <c r="C15" s="19" t="s">
        <v>48</v>
      </c>
      <c r="D15" s="43">
        <v>0</v>
      </c>
      <c r="E15" s="43">
        <v>0</v>
      </c>
      <c r="F15" s="43">
        <v>0</v>
      </c>
      <c r="G15" s="43">
        <v>42521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42521</v>
      </c>
      <c r="O15" s="44">
        <f t="shared" si="2"/>
        <v>29.986600846262341</v>
      </c>
      <c r="P15" s="9"/>
    </row>
    <row r="16" spans="1:133">
      <c r="A16" s="12"/>
      <c r="B16" s="42">
        <v>539</v>
      </c>
      <c r="C16" s="19" t="s">
        <v>29</v>
      </c>
      <c r="D16" s="43">
        <v>414</v>
      </c>
      <c r="E16" s="43">
        <v>40874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41288</v>
      </c>
      <c r="O16" s="44">
        <f t="shared" si="2"/>
        <v>29.117066290550071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73591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73591</v>
      </c>
      <c r="O17" s="41">
        <f t="shared" si="2"/>
        <v>51.89774330042313</v>
      </c>
      <c r="P17" s="9"/>
    </row>
    <row r="18" spans="1:119">
      <c r="A18" s="12"/>
      <c r="B18" s="42">
        <v>571</v>
      </c>
      <c r="C18" s="19" t="s">
        <v>31</v>
      </c>
      <c r="D18" s="43">
        <v>24948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24948</v>
      </c>
      <c r="O18" s="44">
        <f t="shared" si="2"/>
        <v>17.593794076163611</v>
      </c>
      <c r="P18" s="9"/>
    </row>
    <row r="19" spans="1:119">
      <c r="A19" s="12"/>
      <c r="B19" s="42">
        <v>572</v>
      </c>
      <c r="C19" s="19" t="s">
        <v>49</v>
      </c>
      <c r="D19" s="43">
        <v>48643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48643</v>
      </c>
      <c r="O19" s="44">
        <f t="shared" si="2"/>
        <v>34.303949224259519</v>
      </c>
      <c r="P19" s="9"/>
    </row>
    <row r="20" spans="1:119" ht="15.75">
      <c r="A20" s="26" t="s">
        <v>50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400000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400000</v>
      </c>
      <c r="O20" s="41">
        <f t="shared" si="2"/>
        <v>282.08744710860367</v>
      </c>
      <c r="P20" s="9"/>
    </row>
    <row r="21" spans="1:119" ht="15.75" thickBot="1">
      <c r="A21" s="12"/>
      <c r="B21" s="42">
        <v>581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400000</v>
      </c>
      <c r="O21" s="44">
        <f t="shared" si="2"/>
        <v>282.08744710860367</v>
      </c>
      <c r="P21" s="9"/>
    </row>
    <row r="22" spans="1:119" ht="16.5" thickBot="1">
      <c r="A22" s="13" t="s">
        <v>10</v>
      </c>
      <c r="B22" s="21"/>
      <c r="C22" s="20"/>
      <c r="D22" s="14">
        <f>SUM(D5,D9,D12,D17,D20)</f>
        <v>804384</v>
      </c>
      <c r="E22" s="14">
        <f t="shared" ref="E22:M22" si="7">SUM(E5,E9,E12,E17,E20)</f>
        <v>40874</v>
      </c>
      <c r="F22" s="14">
        <f t="shared" si="7"/>
        <v>0</v>
      </c>
      <c r="G22" s="14">
        <f t="shared" si="7"/>
        <v>50948</v>
      </c>
      <c r="H22" s="14">
        <f t="shared" si="7"/>
        <v>0</v>
      </c>
      <c r="I22" s="14">
        <f t="shared" si="7"/>
        <v>908499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1804705</v>
      </c>
      <c r="O22" s="35">
        <f t="shared" si="2"/>
        <v>1272.7115655853315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56</v>
      </c>
      <c r="M24" s="90"/>
      <c r="N24" s="90"/>
      <c r="O24" s="39">
        <v>1418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305665</v>
      </c>
      <c r="E5" s="56">
        <f t="shared" si="0"/>
        <v>0</v>
      </c>
      <c r="F5" s="56">
        <f t="shared" si="0"/>
        <v>0</v>
      </c>
      <c r="G5" s="56">
        <f t="shared" si="0"/>
        <v>16176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321841</v>
      </c>
      <c r="O5" s="58">
        <f t="shared" ref="O5:O22" si="2">(N5/O$24)</f>
        <v>225.06363636363636</v>
      </c>
      <c r="P5" s="59"/>
    </row>
    <row r="6" spans="1:133">
      <c r="A6" s="61"/>
      <c r="B6" s="62">
        <v>513</v>
      </c>
      <c r="C6" s="63" t="s">
        <v>19</v>
      </c>
      <c r="D6" s="64">
        <v>241356</v>
      </c>
      <c r="E6" s="64">
        <v>0</v>
      </c>
      <c r="F6" s="64">
        <v>0</v>
      </c>
      <c r="G6" s="64">
        <v>16176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257532</v>
      </c>
      <c r="O6" s="65">
        <f t="shared" si="2"/>
        <v>180.09230769230768</v>
      </c>
      <c r="P6" s="66"/>
    </row>
    <row r="7" spans="1:133">
      <c r="A7" s="61"/>
      <c r="B7" s="62">
        <v>514</v>
      </c>
      <c r="C7" s="63" t="s">
        <v>20</v>
      </c>
      <c r="D7" s="64">
        <v>17663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17663</v>
      </c>
      <c r="O7" s="65">
        <f t="shared" si="2"/>
        <v>12.351748251748251</v>
      </c>
      <c r="P7" s="66"/>
    </row>
    <row r="8" spans="1:133">
      <c r="A8" s="61"/>
      <c r="B8" s="62">
        <v>519</v>
      </c>
      <c r="C8" s="63" t="s">
        <v>47</v>
      </c>
      <c r="D8" s="64">
        <v>46646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46646</v>
      </c>
      <c r="O8" s="65">
        <f t="shared" si="2"/>
        <v>32.619580419580423</v>
      </c>
      <c r="P8" s="66"/>
    </row>
    <row r="9" spans="1:133" ht="15.75">
      <c r="A9" s="67" t="s">
        <v>22</v>
      </c>
      <c r="B9" s="68"/>
      <c r="C9" s="69"/>
      <c r="D9" s="70">
        <f t="shared" ref="D9:M9" si="3">SUM(D10:D11)</f>
        <v>372968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372968</v>
      </c>
      <c r="O9" s="72">
        <f t="shared" si="2"/>
        <v>260.81678321678322</v>
      </c>
      <c r="P9" s="73"/>
    </row>
    <row r="10" spans="1:133">
      <c r="A10" s="61"/>
      <c r="B10" s="62">
        <v>521</v>
      </c>
      <c r="C10" s="63" t="s">
        <v>23</v>
      </c>
      <c r="D10" s="64">
        <v>227687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227687</v>
      </c>
      <c r="O10" s="65">
        <f t="shared" si="2"/>
        <v>159.22167832167833</v>
      </c>
      <c r="P10" s="66"/>
    </row>
    <row r="11" spans="1:133">
      <c r="A11" s="61"/>
      <c r="B11" s="62">
        <v>522</v>
      </c>
      <c r="C11" s="63" t="s">
        <v>24</v>
      </c>
      <c r="D11" s="64">
        <v>145281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145281</v>
      </c>
      <c r="O11" s="65">
        <f t="shared" si="2"/>
        <v>101.5951048951049</v>
      </c>
      <c r="P11" s="66"/>
    </row>
    <row r="12" spans="1:133" ht="15.75">
      <c r="A12" s="67" t="s">
        <v>25</v>
      </c>
      <c r="B12" s="68"/>
      <c r="C12" s="69"/>
      <c r="D12" s="70">
        <f t="shared" ref="D12:M12" si="4">SUM(D13:D16)</f>
        <v>62314</v>
      </c>
      <c r="E12" s="70">
        <f t="shared" si="4"/>
        <v>37993</v>
      </c>
      <c r="F12" s="70">
        <f t="shared" si="4"/>
        <v>0</v>
      </c>
      <c r="G12" s="70">
        <f t="shared" si="4"/>
        <v>11100</v>
      </c>
      <c r="H12" s="70">
        <f t="shared" si="4"/>
        <v>0</v>
      </c>
      <c r="I12" s="70">
        <f t="shared" si="4"/>
        <v>474587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585994</v>
      </c>
      <c r="O12" s="72">
        <f t="shared" si="2"/>
        <v>409.78601398601398</v>
      </c>
      <c r="P12" s="73"/>
    </row>
    <row r="13" spans="1:133">
      <c r="A13" s="61"/>
      <c r="B13" s="62">
        <v>531</v>
      </c>
      <c r="C13" s="63" t="s">
        <v>26</v>
      </c>
      <c r="D13" s="64">
        <v>62154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62154</v>
      </c>
      <c r="O13" s="65">
        <f t="shared" si="2"/>
        <v>43.464335664335664</v>
      </c>
      <c r="P13" s="66"/>
    </row>
    <row r="14" spans="1:133">
      <c r="A14" s="61"/>
      <c r="B14" s="62">
        <v>535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474587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474587</v>
      </c>
      <c r="O14" s="65">
        <f t="shared" si="2"/>
        <v>331.87902097902099</v>
      </c>
      <c r="P14" s="66"/>
    </row>
    <row r="15" spans="1:133">
      <c r="A15" s="61"/>
      <c r="B15" s="62">
        <v>537</v>
      </c>
      <c r="C15" s="63" t="s">
        <v>48</v>
      </c>
      <c r="D15" s="64">
        <v>0</v>
      </c>
      <c r="E15" s="64">
        <v>0</v>
      </c>
      <c r="F15" s="64">
        <v>0</v>
      </c>
      <c r="G15" s="64">
        <v>11100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11100</v>
      </c>
      <c r="O15" s="65">
        <f t="shared" si="2"/>
        <v>7.7622377622377625</v>
      </c>
      <c r="P15" s="66"/>
    </row>
    <row r="16" spans="1:133">
      <c r="A16" s="61"/>
      <c r="B16" s="62">
        <v>539</v>
      </c>
      <c r="C16" s="63" t="s">
        <v>29</v>
      </c>
      <c r="D16" s="64">
        <v>160</v>
      </c>
      <c r="E16" s="64">
        <v>37993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38153</v>
      </c>
      <c r="O16" s="65">
        <f t="shared" si="2"/>
        <v>26.680419580419581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SUM(D18:D19)</f>
        <v>72247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72247</v>
      </c>
      <c r="O17" s="72">
        <f t="shared" si="2"/>
        <v>50.522377622377626</v>
      </c>
      <c r="P17" s="66"/>
    </row>
    <row r="18" spans="1:119">
      <c r="A18" s="61"/>
      <c r="B18" s="62">
        <v>571</v>
      </c>
      <c r="C18" s="63" t="s">
        <v>31</v>
      </c>
      <c r="D18" s="64">
        <v>23374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23374</v>
      </c>
      <c r="O18" s="65">
        <f t="shared" si="2"/>
        <v>16.345454545454544</v>
      </c>
      <c r="P18" s="66"/>
    </row>
    <row r="19" spans="1:119">
      <c r="A19" s="61"/>
      <c r="B19" s="62">
        <v>572</v>
      </c>
      <c r="C19" s="63" t="s">
        <v>49</v>
      </c>
      <c r="D19" s="64">
        <v>48873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48873</v>
      </c>
      <c r="O19" s="65">
        <f t="shared" si="2"/>
        <v>34.176923076923075</v>
      </c>
      <c r="P19" s="66"/>
    </row>
    <row r="20" spans="1:119" ht="15.75">
      <c r="A20" s="67" t="s">
        <v>50</v>
      </c>
      <c r="B20" s="68"/>
      <c r="C20" s="69"/>
      <c r="D20" s="70">
        <f t="shared" ref="D20:M20" si="6">SUM(D21:D21)</f>
        <v>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187244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187244</v>
      </c>
      <c r="O20" s="72">
        <f t="shared" si="2"/>
        <v>130.93986013986014</v>
      </c>
      <c r="P20" s="66"/>
    </row>
    <row r="21" spans="1:119" ht="15.75" thickBot="1">
      <c r="A21" s="61"/>
      <c r="B21" s="62">
        <v>581</v>
      </c>
      <c r="C21" s="63" t="s">
        <v>51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187244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187244</v>
      </c>
      <c r="O21" s="65">
        <f t="shared" si="2"/>
        <v>130.93986013986014</v>
      </c>
      <c r="P21" s="66"/>
    </row>
    <row r="22" spans="1:119" ht="16.5" thickBot="1">
      <c r="A22" s="74" t="s">
        <v>10</v>
      </c>
      <c r="B22" s="75"/>
      <c r="C22" s="76"/>
      <c r="D22" s="77">
        <f>SUM(D5,D9,D12,D17,D20)</f>
        <v>813194</v>
      </c>
      <c r="E22" s="77">
        <f t="shared" ref="E22:M22" si="7">SUM(E5,E9,E12,E17,E20)</f>
        <v>37993</v>
      </c>
      <c r="F22" s="77">
        <f t="shared" si="7"/>
        <v>0</v>
      </c>
      <c r="G22" s="77">
        <f t="shared" si="7"/>
        <v>27276</v>
      </c>
      <c r="H22" s="77">
        <f t="shared" si="7"/>
        <v>0</v>
      </c>
      <c r="I22" s="77">
        <f t="shared" si="7"/>
        <v>661831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1"/>
        <v>1540294</v>
      </c>
      <c r="O22" s="78">
        <f t="shared" si="2"/>
        <v>1077.1286713286713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52</v>
      </c>
      <c r="M24" s="114"/>
      <c r="N24" s="114"/>
      <c r="O24" s="88">
        <v>1430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37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2023-11-21T14:49:37Z</cp:lastPrinted>
  <dcterms:created xsi:type="dcterms:W3CDTF">2000-08-31T21:26:31Z</dcterms:created>
  <dcterms:modified xsi:type="dcterms:W3CDTF">2023-11-21T14:49:40Z</dcterms:modified>
</cp:coreProperties>
</file>