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'2008'!$A$1:$O$83</definedName>
    <definedName name="_xlnm.Print_Area" localSheetId="12">'2009'!$A$1:$O$80</definedName>
    <definedName name="_xlnm.Print_Area" localSheetId="11">'2010'!$A$1:$O$81</definedName>
    <definedName name="_xlnm.Print_Area" localSheetId="10">'2011'!$A$1:$O$77</definedName>
    <definedName name="_xlnm.Print_Area" localSheetId="9">'2012'!$A$1:$O$75</definedName>
    <definedName name="_xlnm.Print_Area" localSheetId="8">'2013'!$A$1:$O$73</definedName>
    <definedName name="_xlnm.Print_Area" localSheetId="7">'2014'!$A$1:$O$65</definedName>
    <definedName name="_xlnm.Print_Area" localSheetId="6">'2015'!$A$1:$O$64</definedName>
    <definedName name="_xlnm.Print_Area" localSheetId="5">'2016'!$A$1:$O$65</definedName>
    <definedName name="_xlnm.Print_Area" localSheetId="4">'2017'!$A$1:$O$68</definedName>
    <definedName name="_xlnm.Print_Area" localSheetId="3">'2018'!$A$1:$O$70</definedName>
    <definedName name="_xlnm.Print_Area" localSheetId="2">'2019'!$A$1:$O$69</definedName>
    <definedName name="_xlnm.Print_Area" localSheetId="1">'2020'!$A$1:$O$69</definedName>
    <definedName name="_xlnm.Print_Area" localSheetId="0">'2021'!$A$1:$P$75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<sst xmlns="http://schemas.openxmlformats.org/spreadsheetml/2006/main" count="1183" uniqueCount="185">
  <si>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</si>
  <si>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</si>
  <si>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</si>
  <si>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</si>
  <si>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</si>
  <si>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</si>
  <si>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</si>
  <si>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</si>
  <si>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</si>
  <si>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</si>
  <si>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</si>
  <si>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</si>
  <si>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</si>
  <si>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</si>
  <si>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Fuel Oil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</si>
  <si>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</si>
  <si>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</si>
  <si>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</si>
  <si>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</si>
  <si>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</si>
  <si>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</si>
  <si>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</si>
  <si>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</si>
  <si>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</si>
  <si>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</si>
  <si>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</si>
  <si>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</si>
  <si>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</si>
  <si>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</si>
  <si>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</si>
  <si>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</si>
  <si>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</si>
  <si>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</si>
  <si>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</si>
  <si>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</si>
  <si>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</si>
  <si>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</si>
  <si>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</si>
  <si>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</si>
  <si>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</si>
  <si>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</si>
  <si>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</si>
  <si>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</si>
  <si>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</si>
  <si>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</si>
  <si>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</si>
  <si>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</si>
  <si>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</si>
  <si>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</si>
  <si>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</si>
  <si>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</si>
  <si>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</si>
  <si>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</si>
  <si>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</si>
  <si>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</si>
  <si>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</si>
  <si>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</si>
  <si>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</si>
  <si>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</si>
  <si>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</si>
  <si>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</si>
  <si>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</si>
  <si>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</si>
  <si>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</si>
  <si>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</si>
  <si>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</si>
  <si>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</si>
  <si>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</si>
  <si>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</si>
  <si>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</si>
  <si>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</si>
  <si>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</si>
  <si>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</si>
  <si>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</si>
  <si>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</si>
  <si>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</si>
  <si>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Interest</t>
  </si>
  <si>
    <t>Proprietary Non-Operating Sources - Federal Grants and Donations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</si>
  <si>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</si>
  <si>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</si>
  <si>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</si>
  <si>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</si>
  <si>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</si>
  <si>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</si>
  <si>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</si>
  <si>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</si>
  <si>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</si>
  <si>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</si>
  <si>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Contributions from Enterprise Operations</t>
  </si>
  <si>
    <t>General Gov't (Not Court-Related) - Recording Fees</t>
  </si>
  <si>
    <t>North Miami Revenues Reported by Account Code and Fund Type</t>
  </si>
  <si>
    <t>Local Fiscal Year Ended September 30, 2010</t>
  </si>
  <si>
    <t>Federal Grant - Transportation - Other Transportation</t>
  </si>
  <si>
    <t>Grants from Other Local Units - Public Safety</t>
  </si>
  <si>
    <t>Proceeds - Proceeds from Refunding Bonds</t>
  </si>
  <si>
    <t>Proprietary Non-Operating Sources - State Grants and Donations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</si>
  <si>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</si>
  <si>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</si>
  <si>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</si>
  <si>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</si>
  <si>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Public Safety</t>
  </si>
  <si>
    <t>Impact Fees - Residential - Transportation</t>
  </si>
  <si>
    <t>Impact Fees - Residential - Other</t>
  </si>
  <si>
    <t>2011 Municipal Population:</t>
  </si>
  <si>
    <t>Local Fiscal Year Ended September 30, 2012</t>
  </si>
  <si>
    <t>Payments from Other Local Units in Lieu of Taxes</t>
  </si>
  <si>
    <t>2012 Municipal Population:</t>
  </si>
  <si>
    <t>Local Fiscal Year Ended September 30, 2008</t>
  </si>
  <si>
    <t>Permits and Franchise Fees</t>
  </si>
  <si>
    <t>Other Permits and Fees</t>
  </si>
  <si>
    <t>Interest and Other Earnings - Gain or Loss on Sale of Investments</t>
  </si>
  <si>
    <t>Proceeds - Debt Proceeds</t>
  </si>
  <si>
    <t>2008 Municipal Population:</t>
  </si>
  <si>
    <t>Local Fiscal Year Ended September 30, 2013</t>
  </si>
  <si>
    <t>Local Option Taxes</t>
  </si>
  <si>
    <t>Insurance Premium Tax for Police Officers' Retirement</t>
  </si>
  <si>
    <t>Communications Services Taxes (Chapter 202, F.S.)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</si>
  <si>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</si>
  <si>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</si>
  <si>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</si>
  <si>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</si>
  <si>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Licenses</t>
  </si>
  <si>
    <t>Federal Grant - Other Federal Grants</t>
  </si>
  <si>
    <t>State Grant - Other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</si>
  <si>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</si>
  <si>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</si>
  <si>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</si>
  <si>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Transportation - Other Transportation</t>
  </si>
  <si>
    <t>State Shared Revenues - Other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</si>
  <si>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</si>
  <si>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</si>
  <si>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</si>
  <si>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</si>
  <si>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Public Safety - Other Public Safety Charges and Fees</t>
  </si>
  <si>
    <t>Transportation - Other Transportation Charges</t>
  </si>
  <si>
    <t>Other Charges for Services</t>
  </si>
  <si>
    <t>Federal Fines and Forfeits</t>
  </si>
  <si>
    <t>Other Miscellaneous Revenues - Settlements</t>
  </si>
  <si>
    <t>Proceeds of General Capital Asset Dispositions - Sales</t>
  </si>
  <si>
    <t>2013 Municipal Population:</t>
  </si>
  <si>
    <t>Local Fiscal Year Ended September 30, 2014</t>
  </si>
  <si>
    <t>Impact Fees - Commercial - Transportation</t>
  </si>
  <si>
    <t>Impact Fees - Commercial - Other</t>
  </si>
  <si>
    <t>Federal Grant - General Government</t>
  </si>
  <si>
    <t>Federal Grant - Physical Environment - Other Physical Environment</t>
  </si>
  <si>
    <t>Federal Grant - Human Services - Public Assistance</t>
  </si>
  <si>
    <t>State Grant - Human Services - Public Welfare</t>
  </si>
  <si>
    <t>State Shared Revenues - General Government - Revenue Sharing Proceeds</t>
  </si>
  <si>
    <t>State Shared Revenues - General Government - Mobile Home License Tax</t>
  </si>
  <si>
    <t>Grants from Other Local Units - General Government</t>
  </si>
  <si>
    <t>Grants from Other Local Units - Other</t>
  </si>
  <si>
    <t>Court-Ordered Judgments and Fines - Other Court-Ordered</t>
  </si>
  <si>
    <t>Sales - Disposition of Fixed Assets</t>
  </si>
  <si>
    <t>Proprietary Non-Operating - Other Non-Operating Sources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</si>
  <si>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</si>
  <si>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</si>
  <si>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</si>
  <si>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</si>
  <si>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</si>
  <si>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</si>
  <si>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</si>
  <si>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</si>
  <si>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Physical Environment</t>
  </si>
  <si>
    <t>Court-Ordered Judgments and Fines - As Decided by County Court Criminal</t>
  </si>
  <si>
    <t>Non-Operating - Special Items (Gain)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</si>
  <si>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</si>
  <si>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</si>
  <si>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</si>
  <si>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</si>
  <si>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Stormwater Management</t>
  </si>
  <si>
    <t>State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</si>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</sst>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1"/>
      <c r="M3" s="72"/>
      <c r="N3" s="36"/>
      <c r="O3" s="37"/>
      <c r="P3" s="73" t="s">
        <v>173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174</v>
      </c>
      <c r="N4" s="35" t="s">
        <v>9</v>
      </c>
      <c r="O4" s="35" t="s">
        <v>175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176</v>
      </c>
      <c r="B5" s="26"/>
      <c r="C5" s="26"/>
      <c r="D5" s="27">
        <f aca="true" t="shared" si="0" ref="D5:N5">SUM(D6:D9)</f>
        <v>26638938</v>
      </c>
      <c r="E5" s="27">
        <f t="shared" si="0"/>
        <v>9434992</v>
      </c>
      <c r="F5" s="27">
        <f t="shared" si="0"/>
        <v>0</v>
      </c>
      <c r="G5" s="27">
        <f t="shared" si="0"/>
        <v>271836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aca="true" t="shared" si="1" ref="O5:O11">SUM(D5:N5)</f>
        <v>36345766</v>
      </c>
      <c r="P5" s="33">
        <f aca="true" t="shared" si="2" ref="P5:P36">(O5/P$73)</f>
        <v>604.0010968009971</v>
      </c>
      <c r="Q5" s="6"/>
    </row>
    <row r="6" spans="1:17" ht="15">
      <c r="A6" s="12"/>
      <c r="B6" s="25">
        <v>311</v>
      </c>
      <c r="C6" s="20" t="s">
        <v>2</v>
      </c>
      <c r="D6" s="46">
        <v>21110185</v>
      </c>
      <c r="E6" s="46">
        <v>6778441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27888626</v>
      </c>
      <c r="P6" s="47">
        <f t="shared" si="2"/>
        <v>463.4586788533444</v>
      </c>
      <c r="Q6" s="9"/>
    </row>
    <row r="7" spans="1:17" ht="15">
      <c r="A7" s="12"/>
      <c r="B7" s="25">
        <v>312.41</v>
      </c>
      <c r="C7" s="20" t="s">
        <v>177</v>
      </c>
      <c r="D7" s="46">
        <v>716372</v>
      </c>
      <c r="E7" s="46">
        <v>2656551</v>
      </c>
      <c r="F7" s="46">
        <v>0</v>
      </c>
      <c r="G7" s="46">
        <v>271836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3644759</v>
      </c>
      <c r="P7" s="47">
        <f t="shared" si="2"/>
        <v>60.56932280847528</v>
      </c>
      <c r="Q7" s="9"/>
    </row>
    <row r="8" spans="1:17" ht="15">
      <c r="A8" s="12"/>
      <c r="B8" s="25">
        <v>314.1</v>
      </c>
      <c r="C8" s="20" t="s">
        <v>12</v>
      </c>
      <c r="D8" s="46">
        <v>3747552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3747552</v>
      </c>
      <c r="P8" s="47">
        <f t="shared" si="2"/>
        <v>62.277557125051935</v>
      </c>
      <c r="Q8" s="9"/>
    </row>
    <row r="9" spans="1:17" ht="15">
      <c r="A9" s="12"/>
      <c r="B9" s="25">
        <v>315.1</v>
      </c>
      <c r="C9" s="20" t="s">
        <v>178</v>
      </c>
      <c r="D9" s="46">
        <v>1064829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1064829</v>
      </c>
      <c r="P9" s="47">
        <f t="shared" si="2"/>
        <v>17.695538014125468</v>
      </c>
      <c r="Q9" s="9"/>
    </row>
    <row r="10" spans="1:17" ht="15.75">
      <c r="A10" s="29" t="s">
        <v>18</v>
      </c>
      <c r="B10" s="30"/>
      <c r="C10" s="31"/>
      <c r="D10" s="32">
        <f aca="true" t="shared" si="3" ref="D10:N10">SUM(D11:D21)</f>
        <v>4281618</v>
      </c>
      <c r="E10" s="32">
        <f t="shared" si="3"/>
        <v>2534220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6815838</v>
      </c>
      <c r="P10" s="45">
        <f t="shared" si="2"/>
        <v>113.26693809721645</v>
      </c>
      <c r="Q10" s="10"/>
    </row>
    <row r="11" spans="1:17" ht="15">
      <c r="A11" s="12"/>
      <c r="B11" s="25">
        <v>322</v>
      </c>
      <c r="C11" s="20" t="s">
        <v>179</v>
      </c>
      <c r="D11" s="46">
        <v>43975</v>
      </c>
      <c r="E11" s="46">
        <v>2442223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2486198</v>
      </c>
      <c r="P11" s="47">
        <f t="shared" si="2"/>
        <v>41.316127960116326</v>
      </c>
      <c r="Q11" s="9"/>
    </row>
    <row r="12" spans="1:17" ht="15">
      <c r="A12" s="12"/>
      <c r="B12" s="25">
        <v>323.4</v>
      </c>
      <c r="C12" s="20" t="s">
        <v>20</v>
      </c>
      <c r="D12" s="46">
        <v>2701433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aca="true" t="shared" si="4" ref="O12:O21">SUM(D12:N12)</f>
        <v>2701433</v>
      </c>
      <c r="P12" s="47">
        <f t="shared" si="2"/>
        <v>44.892945575405065</v>
      </c>
      <c r="Q12" s="9"/>
    </row>
    <row r="13" spans="1:17" ht="15">
      <c r="A13" s="12"/>
      <c r="B13" s="25">
        <v>323.7</v>
      </c>
      <c r="C13" s="20" t="s">
        <v>21</v>
      </c>
      <c r="D13" s="46">
        <v>1175863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1175863</v>
      </c>
      <c r="P13" s="47">
        <f t="shared" si="2"/>
        <v>19.540722891566265</v>
      </c>
      <c r="Q13" s="9"/>
    </row>
    <row r="14" spans="1:17" ht="15">
      <c r="A14" s="12"/>
      <c r="B14" s="25">
        <v>323.9</v>
      </c>
      <c r="C14" s="20" t="s">
        <v>22</v>
      </c>
      <c r="D14" s="46">
        <v>0</v>
      </c>
      <c r="E14" s="46">
        <v>29395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29395</v>
      </c>
      <c r="P14" s="47">
        <f t="shared" si="2"/>
        <v>0.4884918986289988</v>
      </c>
      <c r="Q14" s="9"/>
    </row>
    <row r="15" spans="1:17" ht="15">
      <c r="A15" s="12"/>
      <c r="B15" s="25">
        <v>324.11</v>
      </c>
      <c r="C15" s="20" t="s">
        <v>100</v>
      </c>
      <c r="D15" s="46">
        <v>0</v>
      </c>
      <c r="E15" s="46">
        <v>10048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10048</v>
      </c>
      <c r="P15" s="47">
        <f t="shared" si="2"/>
        <v>0.16697964270876609</v>
      </c>
      <c r="Q15" s="9"/>
    </row>
    <row r="16" spans="1:17" ht="15">
      <c r="A16" s="12"/>
      <c r="B16" s="25">
        <v>324.31</v>
      </c>
      <c r="C16" s="20" t="s">
        <v>101</v>
      </c>
      <c r="D16" s="46">
        <v>0</v>
      </c>
      <c r="E16" s="46">
        <v>1296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1296</v>
      </c>
      <c r="P16" s="47">
        <f t="shared" si="2"/>
        <v>0.021537183215621106</v>
      </c>
      <c r="Q16" s="9"/>
    </row>
    <row r="17" spans="1:17" ht="15">
      <c r="A17" s="12"/>
      <c r="B17" s="25">
        <v>324.32</v>
      </c>
      <c r="C17" s="20" t="s">
        <v>141</v>
      </c>
      <c r="D17" s="46">
        <v>0</v>
      </c>
      <c r="E17" s="46">
        <v>552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552</v>
      </c>
      <c r="P17" s="47">
        <f t="shared" si="2"/>
        <v>0.00917324470294973</v>
      </c>
      <c r="Q17" s="9"/>
    </row>
    <row r="18" spans="1:17" ht="15">
      <c r="A18" s="12"/>
      <c r="B18" s="25">
        <v>324.61</v>
      </c>
      <c r="C18" s="20" t="s">
        <v>120</v>
      </c>
      <c r="D18" s="46">
        <v>0</v>
      </c>
      <c r="E18" s="46">
        <v>42145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42145</v>
      </c>
      <c r="P18" s="47">
        <f t="shared" si="2"/>
        <v>0.7003739094308268</v>
      </c>
      <c r="Q18" s="9"/>
    </row>
    <row r="19" spans="1:17" ht="15">
      <c r="A19" s="12"/>
      <c r="B19" s="25">
        <v>324.91</v>
      </c>
      <c r="C19" s="20" t="s">
        <v>102</v>
      </c>
      <c r="D19" s="46">
        <v>0</v>
      </c>
      <c r="E19" s="46">
        <v>5914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5914</v>
      </c>
      <c r="P19" s="47">
        <f t="shared" si="2"/>
        <v>0.09828001661819692</v>
      </c>
      <c r="Q19" s="9"/>
    </row>
    <row r="20" spans="1:17" ht="15">
      <c r="A20" s="12"/>
      <c r="B20" s="25">
        <v>324.92</v>
      </c>
      <c r="C20" s="20" t="s">
        <v>142</v>
      </c>
      <c r="D20" s="46">
        <v>0</v>
      </c>
      <c r="E20" s="46">
        <v>2647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2647</v>
      </c>
      <c r="P20" s="47">
        <f t="shared" si="2"/>
        <v>0.04398836726215206</v>
      </c>
      <c r="Q20" s="9"/>
    </row>
    <row r="21" spans="1:17" ht="15">
      <c r="A21" s="12"/>
      <c r="B21" s="25">
        <v>329.5</v>
      </c>
      <c r="C21" s="20" t="s">
        <v>180</v>
      </c>
      <c r="D21" s="46">
        <v>360347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360347</v>
      </c>
      <c r="P21" s="47">
        <f t="shared" si="2"/>
        <v>5.988317407561279</v>
      </c>
      <c r="Q21" s="9"/>
    </row>
    <row r="22" spans="1:17" ht="15.75">
      <c r="A22" s="29" t="s">
        <v>181</v>
      </c>
      <c r="B22" s="30"/>
      <c r="C22" s="31"/>
      <c r="D22" s="32">
        <f aca="true" t="shared" si="5" ref="D22:N22">SUM(D23:D40)</f>
        <v>8227802</v>
      </c>
      <c r="E22" s="32">
        <f t="shared" si="5"/>
        <v>13290054</v>
      </c>
      <c r="F22" s="32">
        <f t="shared" si="5"/>
        <v>0</v>
      </c>
      <c r="G22" s="32">
        <f t="shared" si="5"/>
        <v>38392</v>
      </c>
      <c r="H22" s="32">
        <f t="shared" si="5"/>
        <v>0</v>
      </c>
      <c r="I22" s="32">
        <f t="shared" si="5"/>
        <v>0</v>
      </c>
      <c r="J22" s="32">
        <f t="shared" si="5"/>
        <v>34290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21590538</v>
      </c>
      <c r="P22" s="45">
        <f t="shared" si="2"/>
        <v>358.79581221437473</v>
      </c>
      <c r="Q22" s="10"/>
    </row>
    <row r="23" spans="1:17" ht="15">
      <c r="A23" s="12"/>
      <c r="B23" s="25">
        <v>331.1</v>
      </c>
      <c r="C23" s="20" t="s">
        <v>143</v>
      </c>
      <c r="D23" s="46">
        <v>0</v>
      </c>
      <c r="E23" s="46">
        <v>1346142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1346142</v>
      </c>
      <c r="P23" s="47">
        <f t="shared" si="2"/>
        <v>22.370452845866225</v>
      </c>
      <c r="Q23" s="9"/>
    </row>
    <row r="24" spans="1:17" ht="15">
      <c r="A24" s="12"/>
      <c r="B24" s="25">
        <v>331.2</v>
      </c>
      <c r="C24" s="20" t="s">
        <v>24</v>
      </c>
      <c r="D24" s="46">
        <v>0</v>
      </c>
      <c r="E24" s="46">
        <v>105605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105605</v>
      </c>
      <c r="P24" s="47">
        <f t="shared" si="2"/>
        <v>1.7549646863315331</v>
      </c>
      <c r="Q24" s="9"/>
    </row>
    <row r="25" spans="1:17" ht="15">
      <c r="A25" s="12"/>
      <c r="B25" s="25">
        <v>331.5</v>
      </c>
      <c r="C25" s="20" t="s">
        <v>26</v>
      </c>
      <c r="D25" s="46">
        <v>0</v>
      </c>
      <c r="E25" s="46">
        <v>372405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6" ref="O25:O37">SUM(D25:N25)</f>
        <v>372405</v>
      </c>
      <c r="P25" s="47">
        <f t="shared" si="2"/>
        <v>6.188699626090569</v>
      </c>
      <c r="Q25" s="9"/>
    </row>
    <row r="26" spans="1:17" ht="15">
      <c r="A26" s="12"/>
      <c r="B26" s="25">
        <v>331.62</v>
      </c>
      <c r="C26" s="20" t="s">
        <v>145</v>
      </c>
      <c r="D26" s="46">
        <v>0</v>
      </c>
      <c r="E26" s="46">
        <v>9677259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9677259</v>
      </c>
      <c r="P26" s="47">
        <f t="shared" si="2"/>
        <v>160.8185957623598</v>
      </c>
      <c r="Q26" s="9"/>
    </row>
    <row r="27" spans="1:17" ht="15">
      <c r="A27" s="12"/>
      <c r="B27" s="25">
        <v>331.9</v>
      </c>
      <c r="C27" s="20" t="s">
        <v>122</v>
      </c>
      <c r="D27" s="46">
        <v>0</v>
      </c>
      <c r="E27" s="46">
        <v>1352300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1352300</v>
      </c>
      <c r="P27" s="47">
        <f t="shared" si="2"/>
        <v>22.472787702534276</v>
      </c>
      <c r="Q27" s="9"/>
    </row>
    <row r="28" spans="1:17" ht="15">
      <c r="A28" s="12"/>
      <c r="B28" s="25">
        <v>334.36</v>
      </c>
      <c r="C28" s="20" t="s">
        <v>169</v>
      </c>
      <c r="D28" s="46">
        <v>0</v>
      </c>
      <c r="E28" s="46">
        <v>75000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75000</v>
      </c>
      <c r="P28" s="47">
        <f t="shared" si="2"/>
        <v>1.2463647694225177</v>
      </c>
      <c r="Q28" s="9"/>
    </row>
    <row r="29" spans="1:17" ht="15">
      <c r="A29" s="12"/>
      <c r="B29" s="25">
        <v>334.39</v>
      </c>
      <c r="C29" s="20" t="s">
        <v>28</v>
      </c>
      <c r="D29" s="46">
        <v>0</v>
      </c>
      <c r="E29" s="46">
        <v>12259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12259</v>
      </c>
      <c r="P29" s="47">
        <f t="shared" si="2"/>
        <v>0.20372247611134192</v>
      </c>
      <c r="Q29" s="9"/>
    </row>
    <row r="30" spans="1:17" ht="15">
      <c r="A30" s="12"/>
      <c r="B30" s="25">
        <v>334.5</v>
      </c>
      <c r="C30" s="20" t="s">
        <v>29</v>
      </c>
      <c r="D30" s="46">
        <v>0</v>
      </c>
      <c r="E30" s="46">
        <v>12928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12928</v>
      </c>
      <c r="P30" s="47">
        <f t="shared" si="2"/>
        <v>0.21484004985459076</v>
      </c>
      <c r="Q30" s="9"/>
    </row>
    <row r="31" spans="1:17" ht="15">
      <c r="A31" s="12"/>
      <c r="B31" s="25">
        <v>334.62</v>
      </c>
      <c r="C31" s="20" t="s">
        <v>146</v>
      </c>
      <c r="D31" s="46">
        <v>0</v>
      </c>
      <c r="E31" s="46">
        <v>318675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318675</v>
      </c>
      <c r="P31" s="47">
        <f t="shared" si="2"/>
        <v>5.295803905276277</v>
      </c>
      <c r="Q31" s="9"/>
    </row>
    <row r="32" spans="1:17" ht="15">
      <c r="A32" s="12"/>
      <c r="B32" s="25">
        <v>334.7</v>
      </c>
      <c r="C32" s="20" t="s">
        <v>30</v>
      </c>
      <c r="D32" s="46">
        <v>1644</v>
      </c>
      <c r="E32" s="46">
        <v>12506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14150</v>
      </c>
      <c r="P32" s="47">
        <f t="shared" si="2"/>
        <v>0.235147486497715</v>
      </c>
      <c r="Q32" s="9"/>
    </row>
    <row r="33" spans="1:17" ht="15">
      <c r="A33" s="12"/>
      <c r="B33" s="25">
        <v>335.125</v>
      </c>
      <c r="C33" s="20" t="s">
        <v>182</v>
      </c>
      <c r="D33" s="46">
        <v>2910125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2910125</v>
      </c>
      <c r="P33" s="47">
        <f t="shared" si="2"/>
        <v>48.36103032820939</v>
      </c>
      <c r="Q33" s="9"/>
    </row>
    <row r="34" spans="1:17" ht="15">
      <c r="A34" s="12"/>
      <c r="B34" s="25">
        <v>335.14</v>
      </c>
      <c r="C34" s="20" t="s">
        <v>148</v>
      </c>
      <c r="D34" s="46">
        <v>1128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1128</v>
      </c>
      <c r="P34" s="47">
        <f t="shared" si="2"/>
        <v>0.018745326132114666</v>
      </c>
      <c r="Q34" s="9"/>
    </row>
    <row r="35" spans="1:17" ht="15">
      <c r="A35" s="12"/>
      <c r="B35" s="25">
        <v>335.15</v>
      </c>
      <c r="C35" s="20" t="s">
        <v>124</v>
      </c>
      <c r="D35" s="46">
        <v>21097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21097</v>
      </c>
      <c r="P35" s="47">
        <f t="shared" si="2"/>
        <v>0.3505941005400914</v>
      </c>
      <c r="Q35" s="9"/>
    </row>
    <row r="36" spans="1:17" ht="15">
      <c r="A36" s="12"/>
      <c r="B36" s="25">
        <v>335.18</v>
      </c>
      <c r="C36" s="20" t="s">
        <v>183</v>
      </c>
      <c r="D36" s="46">
        <v>5204603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5204603</v>
      </c>
      <c r="P36" s="47">
        <f t="shared" si="2"/>
        <v>86.49111757374325</v>
      </c>
      <c r="Q36" s="9"/>
    </row>
    <row r="37" spans="1:17" ht="15">
      <c r="A37" s="12"/>
      <c r="B37" s="25">
        <v>335.29</v>
      </c>
      <c r="C37" s="20" t="s">
        <v>35</v>
      </c>
      <c r="D37" s="46">
        <v>0</v>
      </c>
      <c r="E37" s="46">
        <v>3175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3175</v>
      </c>
      <c r="P37" s="47">
        <f aca="true" t="shared" si="7" ref="P37:P68">(O37/P$73)</f>
        <v>0.05276277523888658</v>
      </c>
      <c r="Q37" s="9"/>
    </row>
    <row r="38" spans="1:17" ht="15">
      <c r="A38" s="12"/>
      <c r="B38" s="25">
        <v>335.48</v>
      </c>
      <c r="C38" s="20" t="s">
        <v>127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34290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34290</v>
      </c>
      <c r="P38" s="47">
        <f t="shared" si="7"/>
        <v>0.569837972579975</v>
      </c>
      <c r="Q38" s="9"/>
    </row>
    <row r="39" spans="1:17" ht="15">
      <c r="A39" s="12"/>
      <c r="B39" s="25">
        <v>337.3</v>
      </c>
      <c r="C39" s="20" t="s">
        <v>162</v>
      </c>
      <c r="D39" s="46">
        <v>0</v>
      </c>
      <c r="E39" s="46">
        <v>1800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1800</v>
      </c>
      <c r="P39" s="47">
        <f t="shared" si="7"/>
        <v>0.029912754466140425</v>
      </c>
      <c r="Q39" s="9"/>
    </row>
    <row r="40" spans="1:17" ht="15">
      <c r="A40" s="12"/>
      <c r="B40" s="25">
        <v>338</v>
      </c>
      <c r="C40" s="20" t="s">
        <v>38</v>
      </c>
      <c r="D40" s="46">
        <v>89205</v>
      </c>
      <c r="E40" s="46">
        <v>0</v>
      </c>
      <c r="F40" s="46">
        <v>0</v>
      </c>
      <c r="G40" s="46">
        <v>38392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127597</v>
      </c>
      <c r="P40" s="47">
        <f t="shared" si="7"/>
        <v>2.1204320731200665</v>
      </c>
      <c r="Q40" s="9"/>
    </row>
    <row r="41" spans="1:17" ht="15.75">
      <c r="A41" s="29" t="s">
        <v>43</v>
      </c>
      <c r="B41" s="30"/>
      <c r="C41" s="31"/>
      <c r="D41" s="32">
        <f aca="true" t="shared" si="8" ref="D41:N41">SUM(D42:D53)</f>
        <v>6211216</v>
      </c>
      <c r="E41" s="32">
        <f t="shared" si="8"/>
        <v>64488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34615296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40891000</v>
      </c>
      <c r="P41" s="45">
        <f t="shared" si="7"/>
        <v>679.5346904860822</v>
      </c>
      <c r="Q41" s="10"/>
    </row>
    <row r="42" spans="1:17" ht="15">
      <c r="A42" s="12"/>
      <c r="B42" s="25">
        <v>341.1</v>
      </c>
      <c r="C42" s="20" t="s">
        <v>129</v>
      </c>
      <c r="D42" s="46">
        <v>539769</v>
      </c>
      <c r="E42" s="46">
        <v>14901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554670</v>
      </c>
      <c r="P42" s="47">
        <f t="shared" si="7"/>
        <v>9.217615288741172</v>
      </c>
      <c r="Q42" s="9"/>
    </row>
    <row r="43" spans="1:17" ht="15">
      <c r="A43" s="12"/>
      <c r="B43" s="25">
        <v>341.3</v>
      </c>
      <c r="C43" s="20" t="s">
        <v>131</v>
      </c>
      <c r="D43" s="46">
        <v>0</v>
      </c>
      <c r="E43" s="46">
        <v>2861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9" ref="O43:O53">SUM(D43:N43)</f>
        <v>2861</v>
      </c>
      <c r="P43" s="47">
        <f t="shared" si="7"/>
        <v>0.04754466140423764</v>
      </c>
      <c r="Q43" s="9"/>
    </row>
    <row r="44" spans="1:17" ht="15">
      <c r="A44" s="12"/>
      <c r="B44" s="25">
        <v>341.9</v>
      </c>
      <c r="C44" s="20" t="s">
        <v>132</v>
      </c>
      <c r="D44" s="46">
        <v>118579</v>
      </c>
      <c r="E44" s="46">
        <v>46726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165305</v>
      </c>
      <c r="P44" s="47">
        <f t="shared" si="7"/>
        <v>2.747071042791857</v>
      </c>
      <c r="Q44" s="9"/>
    </row>
    <row r="45" spans="1:17" ht="15">
      <c r="A45" s="12"/>
      <c r="B45" s="25">
        <v>342.1</v>
      </c>
      <c r="C45" s="20" t="s">
        <v>49</v>
      </c>
      <c r="D45" s="46">
        <v>1565006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1565006</v>
      </c>
      <c r="P45" s="47">
        <f t="shared" si="7"/>
        <v>26.00757789779809</v>
      </c>
      <c r="Q45" s="9"/>
    </row>
    <row r="46" spans="1:17" ht="15">
      <c r="A46" s="12"/>
      <c r="B46" s="25">
        <v>342.9</v>
      </c>
      <c r="C46" s="20" t="s">
        <v>133</v>
      </c>
      <c r="D46" s="46">
        <v>87695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87695</v>
      </c>
      <c r="P46" s="47">
        <f t="shared" si="7"/>
        <v>1.4573327793934359</v>
      </c>
      <c r="Q46" s="9"/>
    </row>
    <row r="47" spans="1:17" ht="15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12994588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12994588</v>
      </c>
      <c r="P47" s="47">
        <f t="shared" si="7"/>
        <v>215.94662235147487</v>
      </c>
      <c r="Q47" s="9"/>
    </row>
    <row r="48" spans="1:17" ht="15">
      <c r="A48" s="12"/>
      <c r="B48" s="25">
        <v>343.4</v>
      </c>
      <c r="C48" s="20" t="s">
        <v>51</v>
      </c>
      <c r="D48" s="46">
        <v>3530541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3530541</v>
      </c>
      <c r="P48" s="47">
        <f t="shared" si="7"/>
        <v>58.67122559202326</v>
      </c>
      <c r="Q48" s="9"/>
    </row>
    <row r="49" spans="1:17" ht="15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19083173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19083173</v>
      </c>
      <c r="P49" s="47">
        <f t="shared" si="7"/>
        <v>317.1279268799335</v>
      </c>
      <c r="Q49" s="9"/>
    </row>
    <row r="50" spans="1:17" ht="15">
      <c r="A50" s="12"/>
      <c r="B50" s="25">
        <v>343.6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72050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72050</v>
      </c>
      <c r="P50" s="47">
        <f t="shared" si="7"/>
        <v>1.1973410884918987</v>
      </c>
      <c r="Q50" s="9"/>
    </row>
    <row r="51" spans="1:17" ht="15">
      <c r="A51" s="12"/>
      <c r="B51" s="25">
        <v>343.9</v>
      </c>
      <c r="C51" s="20" t="s">
        <v>54</v>
      </c>
      <c r="D51" s="46">
        <v>37324</v>
      </c>
      <c r="E51" s="46">
        <v>0</v>
      </c>
      <c r="F51" s="46">
        <v>0</v>
      </c>
      <c r="G51" s="46">
        <v>0</v>
      </c>
      <c r="H51" s="46">
        <v>0</v>
      </c>
      <c r="I51" s="46">
        <v>2465485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2502809</v>
      </c>
      <c r="P51" s="47">
        <f t="shared" si="7"/>
        <v>41.59217282924803</v>
      </c>
      <c r="Q51" s="9"/>
    </row>
    <row r="52" spans="1:17" ht="15">
      <c r="A52" s="12"/>
      <c r="B52" s="25">
        <v>347.2</v>
      </c>
      <c r="C52" s="20" t="s">
        <v>57</v>
      </c>
      <c r="D52" s="46">
        <v>329017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329017</v>
      </c>
      <c r="P52" s="47">
        <f t="shared" si="7"/>
        <v>5.46766929788118</v>
      </c>
      <c r="Q52" s="9"/>
    </row>
    <row r="53" spans="1:17" ht="15">
      <c r="A53" s="12"/>
      <c r="B53" s="25">
        <v>347.5</v>
      </c>
      <c r="C53" s="20" t="s">
        <v>58</v>
      </c>
      <c r="D53" s="46">
        <v>3285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3285</v>
      </c>
      <c r="P53" s="47">
        <f t="shared" si="7"/>
        <v>0.054590776900706274</v>
      </c>
      <c r="Q53" s="9"/>
    </row>
    <row r="54" spans="1:17" ht="15.75">
      <c r="A54" s="29" t="s">
        <v>44</v>
      </c>
      <c r="B54" s="30"/>
      <c r="C54" s="31"/>
      <c r="D54" s="32">
        <f aca="true" t="shared" si="10" ref="D54:N54">SUM(D55:D58)</f>
        <v>532329</v>
      </c>
      <c r="E54" s="32">
        <f t="shared" si="10"/>
        <v>191372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aca="true" t="shared" si="11" ref="O54:O60">SUM(D54:N54)</f>
        <v>723701</v>
      </c>
      <c r="P54" s="45">
        <f t="shared" si="7"/>
        <v>12.02660573327794</v>
      </c>
      <c r="Q54" s="10"/>
    </row>
    <row r="55" spans="1:17" ht="15">
      <c r="A55" s="13"/>
      <c r="B55" s="39">
        <v>351.1</v>
      </c>
      <c r="C55" s="21" t="s">
        <v>163</v>
      </c>
      <c r="D55" s="46">
        <v>372084</v>
      </c>
      <c r="E55" s="46">
        <v>49018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421102</v>
      </c>
      <c r="P55" s="47">
        <f t="shared" si="7"/>
        <v>6.997955961778147</v>
      </c>
      <c r="Q55" s="9"/>
    </row>
    <row r="56" spans="1:17" ht="15">
      <c r="A56" s="13"/>
      <c r="B56" s="39">
        <v>352</v>
      </c>
      <c r="C56" s="21" t="s">
        <v>62</v>
      </c>
      <c r="D56" s="46">
        <v>196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196</v>
      </c>
      <c r="P56" s="47">
        <f t="shared" si="7"/>
        <v>0.0032571665974241793</v>
      </c>
      <c r="Q56" s="9"/>
    </row>
    <row r="57" spans="1:17" ht="15">
      <c r="A57" s="13"/>
      <c r="B57" s="39">
        <v>354</v>
      </c>
      <c r="C57" s="21" t="s">
        <v>63</v>
      </c>
      <c r="D57" s="46">
        <v>94760</v>
      </c>
      <c r="E57" s="46">
        <v>250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95010</v>
      </c>
      <c r="P57" s="47">
        <f t="shared" si="7"/>
        <v>1.5788948899044453</v>
      </c>
      <c r="Q57" s="9"/>
    </row>
    <row r="58" spans="1:17" ht="15">
      <c r="A58" s="13"/>
      <c r="B58" s="39">
        <v>359</v>
      </c>
      <c r="C58" s="21" t="s">
        <v>65</v>
      </c>
      <c r="D58" s="46">
        <v>65289</v>
      </c>
      <c r="E58" s="46">
        <v>142104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207393</v>
      </c>
      <c r="P58" s="47">
        <f t="shared" si="7"/>
        <v>3.4464977149979226</v>
      </c>
      <c r="Q58" s="9"/>
    </row>
    <row r="59" spans="1:17" ht="15.75">
      <c r="A59" s="29" t="s">
        <v>3</v>
      </c>
      <c r="B59" s="30"/>
      <c r="C59" s="31"/>
      <c r="D59" s="32">
        <f aca="true" t="shared" si="12" ref="D59:N59">SUM(D60:D67)</f>
        <v>17106397</v>
      </c>
      <c r="E59" s="32">
        <f t="shared" si="12"/>
        <v>3469575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142841</v>
      </c>
      <c r="J59" s="32">
        <f t="shared" si="12"/>
        <v>175689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2"/>
        <v>0</v>
      </c>
      <c r="O59" s="32">
        <f t="shared" si="11"/>
        <v>20894502</v>
      </c>
      <c r="P59" s="45">
        <f t="shared" si="7"/>
        <v>347.22894889904444</v>
      </c>
      <c r="Q59" s="10"/>
    </row>
    <row r="60" spans="1:17" ht="15">
      <c r="A60" s="12"/>
      <c r="B60" s="25">
        <v>361.1</v>
      </c>
      <c r="C60" s="20" t="s">
        <v>66</v>
      </c>
      <c r="D60" s="46">
        <v>406897</v>
      </c>
      <c r="E60" s="46">
        <v>288710</v>
      </c>
      <c r="F60" s="46">
        <v>0</v>
      </c>
      <c r="G60" s="46">
        <v>0</v>
      </c>
      <c r="H60" s="46">
        <v>0</v>
      </c>
      <c r="I60" s="46">
        <v>59137</v>
      </c>
      <c r="J60" s="46">
        <v>2104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756848</v>
      </c>
      <c r="P60" s="47">
        <f t="shared" si="7"/>
        <v>12.577449106771915</v>
      </c>
      <c r="Q60" s="9"/>
    </row>
    <row r="61" spans="1:17" ht="15">
      <c r="A61" s="12"/>
      <c r="B61" s="25">
        <v>361.2</v>
      </c>
      <c r="C61" s="20" t="s">
        <v>67</v>
      </c>
      <c r="D61" s="46">
        <v>2293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aca="true" t="shared" si="13" ref="O61:O67">SUM(D61:N61)</f>
        <v>2293</v>
      </c>
      <c r="P61" s="47">
        <f t="shared" si="7"/>
        <v>0.038105525550477776</v>
      </c>
      <c r="Q61" s="9"/>
    </row>
    <row r="62" spans="1:17" ht="15">
      <c r="A62" s="12"/>
      <c r="B62" s="25">
        <v>362</v>
      </c>
      <c r="C62" s="20" t="s">
        <v>69</v>
      </c>
      <c r="D62" s="46">
        <v>2487979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2487979</v>
      </c>
      <c r="P62" s="47">
        <f t="shared" si="7"/>
        <v>41.345724968840884</v>
      </c>
      <c r="Q62" s="9"/>
    </row>
    <row r="63" spans="1:17" ht="15">
      <c r="A63" s="12"/>
      <c r="B63" s="25">
        <v>364</v>
      </c>
      <c r="C63" s="20" t="s">
        <v>152</v>
      </c>
      <c r="D63" s="46">
        <v>2716641</v>
      </c>
      <c r="E63" s="46">
        <v>0</v>
      </c>
      <c r="F63" s="46">
        <v>0</v>
      </c>
      <c r="G63" s="46">
        <v>0</v>
      </c>
      <c r="H63" s="46">
        <v>0</v>
      </c>
      <c r="I63" s="46">
        <v>84027</v>
      </c>
      <c r="J63" s="46">
        <v>71170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2871838</v>
      </c>
      <c r="P63" s="47">
        <f t="shared" si="7"/>
        <v>47.72476942251766</v>
      </c>
      <c r="Q63" s="9"/>
    </row>
    <row r="64" spans="1:17" ht="15">
      <c r="A64" s="12"/>
      <c r="B64" s="25">
        <v>366</v>
      </c>
      <c r="C64" s="20" t="s">
        <v>71</v>
      </c>
      <c r="D64" s="46">
        <v>95846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95846</v>
      </c>
      <c r="P64" s="47">
        <f t="shared" si="7"/>
        <v>1.592787702534275</v>
      </c>
      <c r="Q64" s="9"/>
    </row>
    <row r="65" spans="1:17" ht="15">
      <c r="A65" s="12"/>
      <c r="B65" s="25">
        <v>367</v>
      </c>
      <c r="C65" s="20" t="s">
        <v>121</v>
      </c>
      <c r="D65" s="46">
        <v>527576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527576</v>
      </c>
      <c r="P65" s="47">
        <f t="shared" si="7"/>
        <v>8.767361861238056</v>
      </c>
      <c r="Q65" s="9"/>
    </row>
    <row r="66" spans="1:17" ht="15">
      <c r="A66" s="12"/>
      <c r="B66" s="25">
        <v>369.3</v>
      </c>
      <c r="C66" s="20" t="s">
        <v>137</v>
      </c>
      <c r="D66" s="46">
        <v>87073</v>
      </c>
      <c r="E66" s="46">
        <v>0</v>
      </c>
      <c r="F66" s="46">
        <v>0</v>
      </c>
      <c r="G66" s="46">
        <v>0</v>
      </c>
      <c r="H66" s="46">
        <v>0</v>
      </c>
      <c r="I66" s="46">
        <v>2</v>
      </c>
      <c r="J66" s="46">
        <v>27152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114227</v>
      </c>
      <c r="P66" s="47">
        <f t="shared" si="7"/>
        <v>1.8982467802243457</v>
      </c>
      <c r="Q66" s="9"/>
    </row>
    <row r="67" spans="1:17" ht="15">
      <c r="A67" s="12"/>
      <c r="B67" s="25">
        <v>369.9</v>
      </c>
      <c r="C67" s="20" t="s">
        <v>73</v>
      </c>
      <c r="D67" s="46">
        <v>10782092</v>
      </c>
      <c r="E67" s="46">
        <v>3180865</v>
      </c>
      <c r="F67" s="46">
        <v>0</v>
      </c>
      <c r="G67" s="46">
        <v>0</v>
      </c>
      <c r="H67" s="46">
        <v>0</v>
      </c>
      <c r="I67" s="46">
        <v>-325</v>
      </c>
      <c r="J67" s="46">
        <v>75263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14037895</v>
      </c>
      <c r="P67" s="47">
        <f t="shared" si="7"/>
        <v>233.28450353136685</v>
      </c>
      <c r="Q67" s="9"/>
    </row>
    <row r="68" spans="1:17" ht="15.75">
      <c r="A68" s="29" t="s">
        <v>45</v>
      </c>
      <c r="B68" s="30"/>
      <c r="C68" s="31"/>
      <c r="D68" s="32">
        <f aca="true" t="shared" si="14" ref="D68:N68">SUM(D69:D70)</f>
        <v>5000000</v>
      </c>
      <c r="E68" s="32">
        <f t="shared" si="14"/>
        <v>0</v>
      </c>
      <c r="F68" s="32">
        <f t="shared" si="14"/>
        <v>1785200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5131518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32">
        <f>SUM(D68:N68)</f>
        <v>11916718</v>
      </c>
      <c r="P68" s="45">
        <f t="shared" si="7"/>
        <v>198.0343664312422</v>
      </c>
      <c r="Q68" s="9"/>
    </row>
    <row r="69" spans="1:17" ht="15">
      <c r="A69" s="12"/>
      <c r="B69" s="25">
        <v>381</v>
      </c>
      <c r="C69" s="20" t="s">
        <v>74</v>
      </c>
      <c r="D69" s="46">
        <v>5000000</v>
      </c>
      <c r="E69" s="46">
        <v>0</v>
      </c>
      <c r="F69" s="46">
        <v>1785200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6785200</v>
      </c>
      <c r="P69" s="47">
        <f>(O69/P$73)</f>
        <v>112.75778977980889</v>
      </c>
      <c r="Q69" s="9"/>
    </row>
    <row r="70" spans="1:17" ht="15.75" thickBot="1">
      <c r="A70" s="12"/>
      <c r="B70" s="25">
        <v>389.9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5131518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5131518</v>
      </c>
      <c r="P70" s="47">
        <f>(O70/P$73)</f>
        <v>85.27657665143332</v>
      </c>
      <c r="Q70" s="9"/>
    </row>
    <row r="71" spans="1:120" ht="16.5" thickBot="1">
      <c r="A71" s="14" t="s">
        <v>59</v>
      </c>
      <c r="B71" s="23"/>
      <c r="C71" s="22"/>
      <c r="D71" s="15">
        <f aca="true" t="shared" si="15" ref="D71:N71">SUM(D5,D10,D22,D41,D54,D59,D68)</f>
        <v>67998300</v>
      </c>
      <c r="E71" s="15">
        <f t="shared" si="15"/>
        <v>28984701</v>
      </c>
      <c r="F71" s="15">
        <f t="shared" si="15"/>
        <v>1785200</v>
      </c>
      <c r="G71" s="15">
        <f t="shared" si="15"/>
        <v>310228</v>
      </c>
      <c r="H71" s="15">
        <f t="shared" si="15"/>
        <v>0</v>
      </c>
      <c r="I71" s="15">
        <f t="shared" si="15"/>
        <v>34758137</v>
      </c>
      <c r="J71" s="15">
        <f t="shared" si="15"/>
        <v>5341497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5"/>
        <v>0</v>
      </c>
      <c r="O71" s="15">
        <f>SUM(D71:N71)</f>
        <v>139178063</v>
      </c>
      <c r="P71" s="38">
        <f>(O71/P$73)</f>
        <v>2312.8884586622353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6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6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184</v>
      </c>
      <c r="N73" s="51"/>
      <c r="O73" s="51"/>
      <c r="P73" s="43">
        <v>60175</v>
      </c>
    </row>
    <row r="74" spans="1:16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6" ht="15.75" customHeight="1" thickBot="1">
      <c r="A75" s="55" t="s">
        <v>98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sheetProtection/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21210797</v>
      </c>
      <c r="E5" s="27">
        <f t="shared" si="0"/>
        <v>1994866</v>
      </c>
      <c r="F5" s="27">
        <f t="shared" si="0"/>
        <v>412025</v>
      </c>
      <c r="G5" s="27">
        <f t="shared" si="0"/>
        <v>289289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682743</v>
      </c>
      <c r="N5" s="28">
        <f>SUM(D5:M5)</f>
        <v>24589720</v>
      </c>
      <c r="O5" s="33">
        <f aca="true" t="shared" si="1" ref="O5:O36">(N5/O$73)</f>
        <v>407.7018221610598</v>
      </c>
      <c r="P5" s="6"/>
    </row>
    <row r="6" spans="1:16" ht="15">
      <c r="A6" s="12"/>
      <c r="B6" s="25">
        <v>311</v>
      </c>
      <c r="C6" s="20" t="s">
        <v>2</v>
      </c>
      <c r="D6" s="46">
        <v>14970458</v>
      </c>
      <c r="E6" s="46">
        <v>0</v>
      </c>
      <c r="F6" s="46">
        <v>412025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682743</v>
      </c>
      <c r="N6" s="46">
        <f>SUM(D6:M6)</f>
        <v>16065226</v>
      </c>
      <c r="O6" s="47">
        <f t="shared" si="1"/>
        <v>266.3642332498798</v>
      </c>
      <c r="P6" s="9"/>
    </row>
    <row r="7" spans="1:16" ht="15">
      <c r="A7" s="12"/>
      <c r="B7" s="25">
        <v>312.41</v>
      </c>
      <c r="C7" s="20" t="s">
        <v>10</v>
      </c>
      <c r="D7" s="46">
        <v>746247</v>
      </c>
      <c r="E7" s="46">
        <v>0</v>
      </c>
      <c r="F7" s="46">
        <v>0</v>
      </c>
      <c r="G7" s="46">
        <v>289289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1035536</v>
      </c>
      <c r="O7" s="47">
        <f t="shared" si="1"/>
        <v>17.169366471573294</v>
      </c>
      <c r="P7" s="9"/>
    </row>
    <row r="8" spans="1:16" ht="15">
      <c r="A8" s="12"/>
      <c r="B8" s="25">
        <v>312.52</v>
      </c>
      <c r="C8" s="20" t="s">
        <v>87</v>
      </c>
      <c r="D8" s="46">
        <v>517797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517797</v>
      </c>
      <c r="O8" s="47">
        <f t="shared" si="1"/>
        <v>8.585164060816076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1994866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1994866</v>
      </c>
      <c r="O9" s="47">
        <f t="shared" si="1"/>
        <v>33.07522424684562</v>
      </c>
      <c r="P9" s="9"/>
    </row>
    <row r="10" spans="1:16" ht="15">
      <c r="A10" s="12"/>
      <c r="B10" s="25">
        <v>314.1</v>
      </c>
      <c r="C10" s="20" t="s">
        <v>12</v>
      </c>
      <c r="D10" s="46">
        <v>2695856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2695856</v>
      </c>
      <c r="O10" s="47">
        <f t="shared" si="1"/>
        <v>44.697760018569795</v>
      </c>
      <c r="P10" s="9"/>
    </row>
    <row r="11" spans="1:16" ht="15">
      <c r="A11" s="12"/>
      <c r="B11" s="25">
        <v>314.4</v>
      </c>
      <c r="C11" s="20" t="s">
        <v>13</v>
      </c>
      <c r="D11" s="46">
        <v>47310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47310</v>
      </c>
      <c r="O11" s="47">
        <f t="shared" si="1"/>
        <v>0.7844080049077313</v>
      </c>
      <c r="P11" s="9"/>
    </row>
    <row r="12" spans="1:16" ht="15">
      <c r="A12" s="12"/>
      <c r="B12" s="25">
        <v>314.7</v>
      </c>
      <c r="C12" s="20" t="s">
        <v>14</v>
      </c>
      <c r="D12" s="46">
        <v>1033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1033</v>
      </c>
      <c r="O12" s="47">
        <f t="shared" si="1"/>
        <v>0.017127319151758327</v>
      </c>
      <c r="P12" s="9"/>
    </row>
    <row r="13" spans="1:16" ht="15">
      <c r="A13" s="12"/>
      <c r="B13" s="25">
        <v>314.9</v>
      </c>
      <c r="C13" s="20" t="s">
        <v>15</v>
      </c>
      <c r="D13" s="46">
        <v>36371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36371</v>
      </c>
      <c r="O13" s="47">
        <f t="shared" si="1"/>
        <v>0.6030374877721221</v>
      </c>
      <c r="P13" s="9"/>
    </row>
    <row r="14" spans="1:16" ht="15">
      <c r="A14" s="12"/>
      <c r="B14" s="25">
        <v>315</v>
      </c>
      <c r="C14" s="20" t="s">
        <v>16</v>
      </c>
      <c r="D14" s="46">
        <v>1777063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1777063</v>
      </c>
      <c r="O14" s="47">
        <f t="shared" si="1"/>
        <v>29.464012733573192</v>
      </c>
      <c r="P14" s="9"/>
    </row>
    <row r="15" spans="1:16" ht="15">
      <c r="A15" s="12"/>
      <c r="B15" s="25">
        <v>316</v>
      </c>
      <c r="C15" s="20" t="s">
        <v>17</v>
      </c>
      <c r="D15" s="46">
        <v>418662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418662</v>
      </c>
      <c r="O15" s="47">
        <f t="shared" si="1"/>
        <v>6.941488567970421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4779907</v>
      </c>
      <c r="E16" s="32">
        <f t="shared" si="3"/>
        <v>15424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1945339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6740670</v>
      </c>
      <c r="O16" s="45">
        <f t="shared" si="1"/>
        <v>111.76147762505596</v>
      </c>
      <c r="P16" s="10"/>
    </row>
    <row r="17" spans="1:16" ht="15">
      <c r="A17" s="12"/>
      <c r="B17" s="25">
        <v>322</v>
      </c>
      <c r="C17" s="20" t="s">
        <v>0</v>
      </c>
      <c r="D17" s="46">
        <v>1143302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1143302</v>
      </c>
      <c r="O17" s="47">
        <f t="shared" si="1"/>
        <v>18.956145441281315</v>
      </c>
      <c r="P17" s="9"/>
    </row>
    <row r="18" spans="1:16" ht="15">
      <c r="A18" s="12"/>
      <c r="B18" s="25">
        <v>323.1</v>
      </c>
      <c r="C18" s="20" t="s">
        <v>19</v>
      </c>
      <c r="D18" s="46">
        <v>2550538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2550538</v>
      </c>
      <c r="O18" s="47">
        <f t="shared" si="1"/>
        <v>42.288362376270456</v>
      </c>
      <c r="P18" s="9"/>
    </row>
    <row r="19" spans="1:16" ht="15">
      <c r="A19" s="12"/>
      <c r="B19" s="25">
        <v>323.4</v>
      </c>
      <c r="C19" s="20" t="s">
        <v>20</v>
      </c>
      <c r="D19" s="46">
        <v>62045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62045</v>
      </c>
      <c r="O19" s="47">
        <f t="shared" si="1"/>
        <v>1.0287168603783596</v>
      </c>
      <c r="P19" s="9"/>
    </row>
    <row r="20" spans="1:16" ht="15">
      <c r="A20" s="12"/>
      <c r="B20" s="25">
        <v>323.7</v>
      </c>
      <c r="C20" s="20" t="s">
        <v>21</v>
      </c>
      <c r="D20" s="46">
        <v>640390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640390</v>
      </c>
      <c r="O20" s="47">
        <f t="shared" si="1"/>
        <v>10.61777726195016</v>
      </c>
      <c r="P20" s="9"/>
    </row>
    <row r="21" spans="1:16" ht="15">
      <c r="A21" s="12"/>
      <c r="B21" s="25">
        <v>323.9</v>
      </c>
      <c r="C21" s="20" t="s">
        <v>22</v>
      </c>
      <c r="D21" s="46">
        <v>74058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74058</v>
      </c>
      <c r="O21" s="47">
        <f t="shared" si="1"/>
        <v>1.2278944837763004</v>
      </c>
      <c r="P21" s="9"/>
    </row>
    <row r="22" spans="1:16" ht="15">
      <c r="A22" s="12"/>
      <c r="B22" s="25">
        <v>324.11</v>
      </c>
      <c r="C22" s="20" t="s">
        <v>100</v>
      </c>
      <c r="D22" s="46">
        <v>0</v>
      </c>
      <c r="E22" s="46">
        <v>630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630</v>
      </c>
      <c r="O22" s="47">
        <f t="shared" si="1"/>
        <v>0.01044550926002686</v>
      </c>
      <c r="P22" s="9"/>
    </row>
    <row r="23" spans="1:16" ht="15">
      <c r="A23" s="12"/>
      <c r="B23" s="25">
        <v>324.31</v>
      </c>
      <c r="C23" s="20" t="s">
        <v>101</v>
      </c>
      <c r="D23" s="46">
        <v>0</v>
      </c>
      <c r="E23" s="46">
        <v>280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</v>
      </c>
      <c r="O23" s="47">
        <f t="shared" si="1"/>
        <v>0.004642448560011937</v>
      </c>
      <c r="P23" s="9"/>
    </row>
    <row r="24" spans="1:16" ht="15">
      <c r="A24" s="12"/>
      <c r="B24" s="25">
        <v>324.71</v>
      </c>
      <c r="C24" s="20" t="s">
        <v>102</v>
      </c>
      <c r="D24" s="46">
        <v>0</v>
      </c>
      <c r="E24" s="46">
        <v>10359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10359</v>
      </c>
      <c r="O24" s="47">
        <f t="shared" si="1"/>
        <v>0.17175401654701308</v>
      </c>
      <c r="P24" s="9"/>
    </row>
    <row r="25" spans="1:16" ht="15">
      <c r="A25" s="12"/>
      <c r="B25" s="25">
        <v>329</v>
      </c>
      <c r="C25" s="20" t="s">
        <v>23</v>
      </c>
      <c r="D25" s="46">
        <v>309574</v>
      </c>
      <c r="E25" s="46">
        <v>4155</v>
      </c>
      <c r="F25" s="46">
        <v>0</v>
      </c>
      <c r="G25" s="46">
        <v>0</v>
      </c>
      <c r="H25" s="46">
        <v>0</v>
      </c>
      <c r="I25" s="46">
        <v>1945339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2259068</v>
      </c>
      <c r="O25" s="47">
        <f t="shared" si="1"/>
        <v>37.45573922703232</v>
      </c>
      <c r="P25" s="9"/>
    </row>
    <row r="26" spans="1:16" ht="15.75">
      <c r="A26" s="29" t="s">
        <v>25</v>
      </c>
      <c r="B26" s="30"/>
      <c r="C26" s="31"/>
      <c r="D26" s="32">
        <f aca="true" t="shared" si="5" ref="D26:M26">SUM(D27:D38)</f>
        <v>12355529</v>
      </c>
      <c r="E26" s="32">
        <f t="shared" si="5"/>
        <v>3070856</v>
      </c>
      <c r="F26" s="32">
        <f t="shared" si="5"/>
        <v>0</v>
      </c>
      <c r="G26" s="32">
        <f t="shared" si="5"/>
        <v>4432092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19858477</v>
      </c>
      <c r="O26" s="45">
        <f t="shared" si="1"/>
        <v>329.2569926881435</v>
      </c>
      <c r="P26" s="10"/>
    </row>
    <row r="27" spans="1:16" ht="15">
      <c r="A27" s="12"/>
      <c r="B27" s="25">
        <v>331.2</v>
      </c>
      <c r="C27" s="20" t="s">
        <v>24</v>
      </c>
      <c r="D27" s="46">
        <v>405360</v>
      </c>
      <c r="E27" s="46">
        <v>104398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509758</v>
      </c>
      <c r="O27" s="47">
        <f t="shared" si="1"/>
        <v>8.451876046623447</v>
      </c>
      <c r="P27" s="9"/>
    </row>
    <row r="28" spans="1:16" ht="15">
      <c r="A28" s="12"/>
      <c r="B28" s="25">
        <v>331.49</v>
      </c>
      <c r="C28" s="20" t="s">
        <v>92</v>
      </c>
      <c r="D28" s="46">
        <v>116266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116266</v>
      </c>
      <c r="O28" s="47">
        <f t="shared" si="1"/>
        <v>1.9277104438512427</v>
      </c>
      <c r="P28" s="9"/>
    </row>
    <row r="29" spans="1:16" ht="15">
      <c r="A29" s="12"/>
      <c r="B29" s="25">
        <v>331.5</v>
      </c>
      <c r="C29" s="20" t="s">
        <v>26</v>
      </c>
      <c r="D29" s="46">
        <v>7390</v>
      </c>
      <c r="E29" s="46">
        <v>2953318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2960708</v>
      </c>
      <c r="O29" s="47">
        <f t="shared" si="1"/>
        <v>49.08905211148509</v>
      </c>
      <c r="P29" s="9"/>
    </row>
    <row r="30" spans="1:16" ht="15">
      <c r="A30" s="12"/>
      <c r="B30" s="25">
        <v>334.7</v>
      </c>
      <c r="C30" s="20" t="s">
        <v>30</v>
      </c>
      <c r="D30" s="46">
        <v>45563</v>
      </c>
      <c r="E30" s="46">
        <v>0</v>
      </c>
      <c r="F30" s="46">
        <v>0</v>
      </c>
      <c r="G30" s="46">
        <v>4432092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4477655</v>
      </c>
      <c r="O30" s="47">
        <f t="shared" si="1"/>
        <v>74.2402964535009</v>
      </c>
      <c r="P30" s="9"/>
    </row>
    <row r="31" spans="1:16" ht="15">
      <c r="A31" s="12"/>
      <c r="B31" s="25">
        <v>335.12</v>
      </c>
      <c r="C31" s="20" t="s">
        <v>31</v>
      </c>
      <c r="D31" s="46">
        <v>1891604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1891604</v>
      </c>
      <c r="O31" s="47">
        <f t="shared" si="1"/>
        <v>31.363122378260076</v>
      </c>
      <c r="P31" s="9"/>
    </row>
    <row r="32" spans="1:16" ht="15">
      <c r="A32" s="12"/>
      <c r="B32" s="25">
        <v>335.14</v>
      </c>
      <c r="C32" s="20" t="s">
        <v>32</v>
      </c>
      <c r="D32" s="46">
        <v>2583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2583</v>
      </c>
      <c r="O32" s="47">
        <f t="shared" si="1"/>
        <v>0.04282658796611013</v>
      </c>
      <c r="P32" s="9"/>
    </row>
    <row r="33" spans="1:16" ht="15">
      <c r="A33" s="12"/>
      <c r="B33" s="25">
        <v>335.15</v>
      </c>
      <c r="C33" s="20" t="s">
        <v>33</v>
      </c>
      <c r="D33" s="46">
        <v>16658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16658</v>
      </c>
      <c r="O33" s="47">
        <f t="shared" si="1"/>
        <v>0.27619252897385305</v>
      </c>
      <c r="P33" s="9"/>
    </row>
    <row r="34" spans="1:16" ht="15">
      <c r="A34" s="12"/>
      <c r="B34" s="25">
        <v>335.18</v>
      </c>
      <c r="C34" s="20" t="s">
        <v>34</v>
      </c>
      <c r="D34" s="46">
        <v>3806276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3806276</v>
      </c>
      <c r="O34" s="47">
        <f t="shared" si="1"/>
        <v>63.108716197171425</v>
      </c>
      <c r="P34" s="9"/>
    </row>
    <row r="35" spans="1:16" ht="15">
      <c r="A35" s="12"/>
      <c r="B35" s="25">
        <v>335.29</v>
      </c>
      <c r="C35" s="20" t="s">
        <v>35</v>
      </c>
      <c r="D35" s="46">
        <v>0</v>
      </c>
      <c r="E35" s="46">
        <v>13140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13140</v>
      </c>
      <c r="O35" s="47">
        <f t="shared" si="1"/>
        <v>0.21786347885198878</v>
      </c>
      <c r="P35" s="9"/>
    </row>
    <row r="36" spans="1:16" ht="15">
      <c r="A36" s="12"/>
      <c r="B36" s="25">
        <v>337.2</v>
      </c>
      <c r="C36" s="20" t="s">
        <v>93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5000</v>
      </c>
      <c r="O36" s="47">
        <f t="shared" si="1"/>
        <v>0.08290086714307032</v>
      </c>
      <c r="P36" s="9"/>
    </row>
    <row r="37" spans="1:16" ht="15">
      <c r="A37" s="12"/>
      <c r="B37" s="25">
        <v>338</v>
      </c>
      <c r="C37" s="20" t="s">
        <v>38</v>
      </c>
      <c r="D37" s="46">
        <v>74632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74632</v>
      </c>
      <c r="O37" s="47">
        <f aca="true" t="shared" si="7" ref="O37:O68">(N37/O$73)</f>
        <v>1.2374115033243247</v>
      </c>
      <c r="P37" s="9"/>
    </row>
    <row r="38" spans="1:16" ht="15">
      <c r="A38" s="12"/>
      <c r="B38" s="25">
        <v>339</v>
      </c>
      <c r="C38" s="20" t="s">
        <v>105</v>
      </c>
      <c r="D38" s="46">
        <v>5984197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5984197</v>
      </c>
      <c r="O38" s="47">
        <f t="shared" si="7"/>
        <v>99.219024090992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SUM(D40:D51)</f>
        <v>1368094</v>
      </c>
      <c r="E39" s="32">
        <f t="shared" si="8"/>
        <v>463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27625050</v>
      </c>
      <c r="J39" s="32">
        <f t="shared" si="8"/>
        <v>5237120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34230727</v>
      </c>
      <c r="O39" s="45">
        <f t="shared" si="7"/>
        <v>567.551390247542</v>
      </c>
      <c r="P39" s="10"/>
    </row>
    <row r="40" spans="1:16" ht="15">
      <c r="A40" s="12"/>
      <c r="B40" s="25">
        <v>341.1</v>
      </c>
      <c r="C40" s="20" t="s">
        <v>89</v>
      </c>
      <c r="D40" s="46">
        <v>89687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89687</v>
      </c>
      <c r="O40" s="47">
        <f t="shared" si="7"/>
        <v>1.4870260142921095</v>
      </c>
      <c r="P40" s="9"/>
    </row>
    <row r="41" spans="1:16" ht="15">
      <c r="A41" s="12"/>
      <c r="B41" s="25">
        <v>341.2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5237120</v>
      </c>
      <c r="K41" s="46">
        <v>0</v>
      </c>
      <c r="L41" s="46">
        <v>0</v>
      </c>
      <c r="M41" s="46">
        <v>0</v>
      </c>
      <c r="N41" s="46">
        <f aca="true" t="shared" si="9" ref="N41:N51">SUM(D41:M41)</f>
        <v>5237120</v>
      </c>
      <c r="O41" s="47">
        <f t="shared" si="7"/>
        <v>86.83235786646328</v>
      </c>
      <c r="P41" s="9"/>
    </row>
    <row r="42" spans="1:16" ht="15">
      <c r="A42" s="12"/>
      <c r="B42" s="25">
        <v>341.3</v>
      </c>
      <c r="C42" s="20" t="s">
        <v>47</v>
      </c>
      <c r="D42" s="46">
        <v>13069</v>
      </c>
      <c r="E42" s="46">
        <v>463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13532</v>
      </c>
      <c r="O42" s="47">
        <f t="shared" si="7"/>
        <v>0.22436290683600552</v>
      </c>
      <c r="P42" s="9"/>
    </row>
    <row r="43" spans="1:16" ht="15">
      <c r="A43" s="12"/>
      <c r="B43" s="25">
        <v>341.9</v>
      </c>
      <c r="C43" s="20" t="s">
        <v>48</v>
      </c>
      <c r="D43" s="46">
        <v>280475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280475</v>
      </c>
      <c r="O43" s="47">
        <f t="shared" si="7"/>
        <v>4.650324142390529</v>
      </c>
      <c r="P43" s="9"/>
    </row>
    <row r="44" spans="1:16" ht="15">
      <c r="A44" s="12"/>
      <c r="B44" s="25">
        <v>342.1</v>
      </c>
      <c r="C44" s="20" t="s">
        <v>49</v>
      </c>
      <c r="D44" s="46">
        <v>498140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498140</v>
      </c>
      <c r="O44" s="47">
        <f t="shared" si="7"/>
        <v>8.25924759172981</v>
      </c>
      <c r="P44" s="9"/>
    </row>
    <row r="45" spans="1:16" ht="15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8942396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8942396</v>
      </c>
      <c r="O45" s="47">
        <f t="shared" si="7"/>
        <v>148.2664765473447</v>
      </c>
      <c r="P45" s="9"/>
    </row>
    <row r="46" spans="1:16" ht="15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4731165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4731165</v>
      </c>
      <c r="O46" s="47">
        <f t="shared" si="7"/>
        <v>78.44353621938886</v>
      </c>
      <c r="P46" s="9"/>
    </row>
    <row r="47" spans="1:16" ht="15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11425977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11425977</v>
      </c>
      <c r="O47" s="47">
        <f t="shared" si="7"/>
        <v>189.44468025135544</v>
      </c>
      <c r="P47" s="9"/>
    </row>
    <row r="48" spans="1:16" ht="15">
      <c r="A48" s="12"/>
      <c r="B48" s="25">
        <v>343.6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173680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173680</v>
      </c>
      <c r="O48" s="47">
        <f t="shared" si="7"/>
        <v>2.8796445210816906</v>
      </c>
      <c r="P48" s="9"/>
    </row>
    <row r="49" spans="1:16" ht="15">
      <c r="A49" s="12"/>
      <c r="B49" s="25">
        <v>343.9</v>
      </c>
      <c r="C49" s="20" t="s">
        <v>54</v>
      </c>
      <c r="D49" s="46">
        <v>32754</v>
      </c>
      <c r="E49" s="46">
        <v>0</v>
      </c>
      <c r="F49" s="46">
        <v>0</v>
      </c>
      <c r="G49" s="46">
        <v>0</v>
      </c>
      <c r="H49" s="46">
        <v>0</v>
      </c>
      <c r="I49" s="46">
        <v>2351832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2384586</v>
      </c>
      <c r="O49" s="47">
        <f t="shared" si="7"/>
        <v>39.53684943544509</v>
      </c>
      <c r="P49" s="9"/>
    </row>
    <row r="50" spans="1:16" ht="15">
      <c r="A50" s="12"/>
      <c r="B50" s="25">
        <v>347.2</v>
      </c>
      <c r="C50" s="20" t="s">
        <v>57</v>
      </c>
      <c r="D50" s="46">
        <v>230636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230636</v>
      </c>
      <c r="O50" s="47">
        <f t="shared" si="7"/>
        <v>3.823984878881833</v>
      </c>
      <c r="P50" s="9"/>
    </row>
    <row r="51" spans="1:16" ht="15">
      <c r="A51" s="12"/>
      <c r="B51" s="25">
        <v>347.5</v>
      </c>
      <c r="C51" s="20" t="s">
        <v>58</v>
      </c>
      <c r="D51" s="46">
        <v>223333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223333</v>
      </c>
      <c r="O51" s="47">
        <f t="shared" si="7"/>
        <v>3.7028998723326647</v>
      </c>
      <c r="P51" s="9"/>
    </row>
    <row r="52" spans="1:16" ht="15.75">
      <c r="A52" s="29" t="s">
        <v>44</v>
      </c>
      <c r="B52" s="30"/>
      <c r="C52" s="31"/>
      <c r="D52" s="32">
        <f aca="true" t="shared" si="10" ref="D52:M52">SUM(D53:D57)</f>
        <v>4739881</v>
      </c>
      <c r="E52" s="32">
        <f t="shared" si="10"/>
        <v>585801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3600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5329282</v>
      </c>
      <c r="O52" s="45">
        <f t="shared" si="7"/>
        <v>88.36041980999121</v>
      </c>
      <c r="P52" s="10"/>
    </row>
    <row r="53" spans="1:16" ht="15">
      <c r="A53" s="13"/>
      <c r="B53" s="39">
        <v>351.5</v>
      </c>
      <c r="C53" s="21" t="s">
        <v>61</v>
      </c>
      <c r="D53" s="46">
        <v>437951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437951</v>
      </c>
      <c r="O53" s="47">
        <f t="shared" si="7"/>
        <v>7.261303533234957</v>
      </c>
      <c r="P53" s="9"/>
    </row>
    <row r="54" spans="1:16" ht="15">
      <c r="A54" s="13"/>
      <c r="B54" s="39">
        <v>352</v>
      </c>
      <c r="C54" s="21" t="s">
        <v>62</v>
      </c>
      <c r="D54" s="46">
        <v>6854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6854</v>
      </c>
      <c r="O54" s="47">
        <f t="shared" si="7"/>
        <v>0.1136405086797208</v>
      </c>
      <c r="P54" s="9"/>
    </row>
    <row r="55" spans="1:16" ht="15">
      <c r="A55" s="13"/>
      <c r="B55" s="39">
        <v>354</v>
      </c>
      <c r="C55" s="21" t="s">
        <v>63</v>
      </c>
      <c r="D55" s="46">
        <v>4221126</v>
      </c>
      <c r="E55" s="46">
        <v>0</v>
      </c>
      <c r="F55" s="46">
        <v>0</v>
      </c>
      <c r="G55" s="46">
        <v>0</v>
      </c>
      <c r="H55" s="46">
        <v>0</v>
      </c>
      <c r="I55" s="46">
        <v>3600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4224726</v>
      </c>
      <c r="O55" s="47">
        <f t="shared" si="7"/>
        <v>70.04668976837497</v>
      </c>
      <c r="P55" s="9"/>
    </row>
    <row r="56" spans="1:16" ht="15">
      <c r="A56" s="13"/>
      <c r="B56" s="39">
        <v>358.2</v>
      </c>
      <c r="C56" s="21" t="s">
        <v>64</v>
      </c>
      <c r="D56" s="46">
        <v>0</v>
      </c>
      <c r="E56" s="46">
        <v>7300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7300</v>
      </c>
      <c r="O56" s="47">
        <f t="shared" si="7"/>
        <v>0.12103526602888266</v>
      </c>
      <c r="P56" s="9"/>
    </row>
    <row r="57" spans="1:16" ht="15">
      <c r="A57" s="13"/>
      <c r="B57" s="39">
        <v>359</v>
      </c>
      <c r="C57" s="21" t="s">
        <v>65</v>
      </c>
      <c r="D57" s="46">
        <v>73950</v>
      </c>
      <c r="E57" s="46">
        <v>578501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652451</v>
      </c>
      <c r="O57" s="47">
        <f t="shared" si="7"/>
        <v>10.817750733672675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SUM(D59:D65)</f>
        <v>16263570</v>
      </c>
      <c r="E58" s="32">
        <f t="shared" si="12"/>
        <v>208177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116819</v>
      </c>
      <c r="J58" s="32">
        <f t="shared" si="12"/>
        <v>103562</v>
      </c>
      <c r="K58" s="32">
        <f t="shared" si="12"/>
        <v>29472111</v>
      </c>
      <c r="L58" s="32">
        <f t="shared" si="12"/>
        <v>0</v>
      </c>
      <c r="M58" s="32">
        <f t="shared" si="12"/>
        <v>24690</v>
      </c>
      <c r="N58" s="32">
        <f t="shared" si="11"/>
        <v>46188929</v>
      </c>
      <c r="O58" s="45">
        <f t="shared" si="7"/>
        <v>765.8204533019415</v>
      </c>
      <c r="P58" s="10"/>
    </row>
    <row r="59" spans="1:16" ht="15">
      <c r="A59" s="12"/>
      <c r="B59" s="25">
        <v>361.1</v>
      </c>
      <c r="C59" s="20" t="s">
        <v>66</v>
      </c>
      <c r="D59" s="46">
        <v>23654</v>
      </c>
      <c r="E59" s="46">
        <v>77449</v>
      </c>
      <c r="F59" s="46">
        <v>0</v>
      </c>
      <c r="G59" s="46">
        <v>0</v>
      </c>
      <c r="H59" s="46">
        <v>0</v>
      </c>
      <c r="I59" s="46">
        <v>43354</v>
      </c>
      <c r="J59" s="46">
        <v>8887</v>
      </c>
      <c r="K59" s="46">
        <v>1623478</v>
      </c>
      <c r="L59" s="46">
        <v>0</v>
      </c>
      <c r="M59" s="46">
        <v>22473</v>
      </c>
      <c r="N59" s="46">
        <f t="shared" si="11"/>
        <v>1799295</v>
      </c>
      <c r="O59" s="47">
        <f t="shared" si="7"/>
        <v>29.83262314923814</v>
      </c>
      <c r="P59" s="9"/>
    </row>
    <row r="60" spans="1:16" ht="15">
      <c r="A60" s="12"/>
      <c r="B60" s="25">
        <v>361.2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1223528</v>
      </c>
      <c r="L60" s="46">
        <v>0</v>
      </c>
      <c r="M60" s="46">
        <v>0</v>
      </c>
      <c r="N60" s="46">
        <f aca="true" t="shared" si="13" ref="N60:N65">SUM(D60:M60)</f>
        <v>1223528</v>
      </c>
      <c r="O60" s="47">
        <f t="shared" si="7"/>
        <v>20.286306434765308</v>
      </c>
      <c r="P60" s="9"/>
    </row>
    <row r="61" spans="1:16" ht="15">
      <c r="A61" s="12"/>
      <c r="B61" s="25">
        <v>361.3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16322294</v>
      </c>
      <c r="L61" s="46">
        <v>0</v>
      </c>
      <c r="M61" s="46">
        <v>0</v>
      </c>
      <c r="N61" s="46">
        <f t="shared" si="13"/>
        <v>16322294</v>
      </c>
      <c r="O61" s="47">
        <f t="shared" si="7"/>
        <v>270.62646527282675</v>
      </c>
      <c r="P61" s="9"/>
    </row>
    <row r="62" spans="1:16" ht="15">
      <c r="A62" s="12"/>
      <c r="B62" s="25">
        <v>362</v>
      </c>
      <c r="C62" s="20" t="s">
        <v>69</v>
      </c>
      <c r="D62" s="46">
        <v>2215973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2215973</v>
      </c>
      <c r="O62" s="47">
        <f t="shared" si="7"/>
        <v>36.741216653126195</v>
      </c>
      <c r="P62" s="9"/>
    </row>
    <row r="63" spans="1:16" ht="15">
      <c r="A63" s="12"/>
      <c r="B63" s="25">
        <v>366</v>
      </c>
      <c r="C63" s="20" t="s">
        <v>71</v>
      </c>
      <c r="D63" s="46">
        <v>12572149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12572149</v>
      </c>
      <c r="O63" s="47">
        <f t="shared" si="7"/>
        <v>208.44841079037687</v>
      </c>
      <c r="P63" s="9"/>
    </row>
    <row r="64" spans="1:16" ht="15">
      <c r="A64" s="12"/>
      <c r="B64" s="25">
        <v>368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10302811</v>
      </c>
      <c r="L64" s="46">
        <v>0</v>
      </c>
      <c r="M64" s="46">
        <v>0</v>
      </c>
      <c r="N64" s="46">
        <f t="shared" si="13"/>
        <v>10302811</v>
      </c>
      <c r="O64" s="47">
        <f t="shared" si="7"/>
        <v>170.82239318223267</v>
      </c>
      <c r="P64" s="9"/>
    </row>
    <row r="65" spans="1:16" ht="15">
      <c r="A65" s="12"/>
      <c r="B65" s="25">
        <v>369.9</v>
      </c>
      <c r="C65" s="20" t="s">
        <v>73</v>
      </c>
      <c r="D65" s="46">
        <v>1451794</v>
      </c>
      <c r="E65" s="46">
        <v>130728</v>
      </c>
      <c r="F65" s="46">
        <v>0</v>
      </c>
      <c r="G65" s="46">
        <v>0</v>
      </c>
      <c r="H65" s="46">
        <v>0</v>
      </c>
      <c r="I65" s="46">
        <v>73465</v>
      </c>
      <c r="J65" s="46">
        <v>94675</v>
      </c>
      <c r="K65" s="46">
        <v>0</v>
      </c>
      <c r="L65" s="46">
        <v>0</v>
      </c>
      <c r="M65" s="46">
        <v>2217</v>
      </c>
      <c r="N65" s="46">
        <f t="shared" si="13"/>
        <v>1752879</v>
      </c>
      <c r="O65" s="47">
        <f t="shared" si="7"/>
        <v>29.06303781937559</v>
      </c>
      <c r="P65" s="9"/>
    </row>
    <row r="66" spans="1:16" ht="15.75">
      <c r="A66" s="29" t="s">
        <v>45</v>
      </c>
      <c r="B66" s="30"/>
      <c r="C66" s="31"/>
      <c r="D66" s="32">
        <f aca="true" t="shared" si="14" ref="D66:M66">SUM(D67:D70)</f>
        <v>203602</v>
      </c>
      <c r="E66" s="32">
        <f t="shared" si="14"/>
        <v>0</v>
      </c>
      <c r="F66" s="32">
        <f t="shared" si="14"/>
        <v>1731363</v>
      </c>
      <c r="G66" s="32">
        <f t="shared" si="14"/>
        <v>0</v>
      </c>
      <c r="H66" s="32">
        <f t="shared" si="14"/>
        <v>0</v>
      </c>
      <c r="I66" s="32">
        <f t="shared" si="14"/>
        <v>1121049</v>
      </c>
      <c r="J66" s="32">
        <f t="shared" si="14"/>
        <v>38785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aca="true" t="shared" si="15" ref="N66:N71">SUM(D66:M66)</f>
        <v>3094799</v>
      </c>
      <c r="O66" s="45">
        <f t="shared" si="7"/>
        <v>51.31230414670137</v>
      </c>
      <c r="P66" s="9"/>
    </row>
    <row r="67" spans="1:16" ht="15">
      <c r="A67" s="12"/>
      <c r="B67" s="25">
        <v>381</v>
      </c>
      <c r="C67" s="20" t="s">
        <v>74</v>
      </c>
      <c r="D67" s="46">
        <v>20000</v>
      </c>
      <c r="E67" s="46">
        <v>0</v>
      </c>
      <c r="F67" s="46">
        <v>1731363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1751363</v>
      </c>
      <c r="O67" s="47">
        <f t="shared" si="7"/>
        <v>29.03790227645781</v>
      </c>
      <c r="P67" s="9"/>
    </row>
    <row r="68" spans="1:16" ht="15">
      <c r="A68" s="12"/>
      <c r="B68" s="25">
        <v>382</v>
      </c>
      <c r="C68" s="20" t="s">
        <v>88</v>
      </c>
      <c r="D68" s="46">
        <v>183602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183602</v>
      </c>
      <c r="O68" s="47">
        <f t="shared" si="7"/>
        <v>3.044153001840399</v>
      </c>
      <c r="P68" s="9"/>
    </row>
    <row r="69" spans="1:16" ht="15">
      <c r="A69" s="12"/>
      <c r="B69" s="25">
        <v>389.8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97402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97402</v>
      </c>
      <c r="O69" s="47">
        <f>(N69/O$73)</f>
        <v>1.614942052293867</v>
      </c>
      <c r="P69" s="9"/>
    </row>
    <row r="70" spans="1:16" ht="15.75" thickBot="1">
      <c r="A70" s="12"/>
      <c r="B70" s="25">
        <v>389.9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1023647</v>
      </c>
      <c r="J70" s="46">
        <v>38785</v>
      </c>
      <c r="K70" s="46">
        <v>0</v>
      </c>
      <c r="L70" s="46">
        <v>0</v>
      </c>
      <c r="M70" s="46">
        <v>0</v>
      </c>
      <c r="N70" s="46">
        <f t="shared" si="15"/>
        <v>1062432</v>
      </c>
      <c r="O70" s="47">
        <f>(N70/O$73)</f>
        <v>17.615306816109296</v>
      </c>
      <c r="P70" s="9"/>
    </row>
    <row r="71" spans="1:119" ht="16.5" thickBot="1">
      <c r="A71" s="14" t="s">
        <v>59</v>
      </c>
      <c r="B71" s="23"/>
      <c r="C71" s="22"/>
      <c r="D71" s="15">
        <f aca="true" t="shared" si="16" ref="D71:M71">SUM(D5,D16,D26,D39,D52,D58,D66)</f>
        <v>60921380</v>
      </c>
      <c r="E71" s="15">
        <f t="shared" si="16"/>
        <v>5875587</v>
      </c>
      <c r="F71" s="15">
        <f t="shared" si="16"/>
        <v>2143388</v>
      </c>
      <c r="G71" s="15">
        <f t="shared" si="16"/>
        <v>4721381</v>
      </c>
      <c r="H71" s="15">
        <f t="shared" si="16"/>
        <v>0</v>
      </c>
      <c r="I71" s="15">
        <f t="shared" si="16"/>
        <v>30811857</v>
      </c>
      <c r="J71" s="15">
        <f t="shared" si="16"/>
        <v>5379467</v>
      </c>
      <c r="K71" s="15">
        <f t="shared" si="16"/>
        <v>29472111</v>
      </c>
      <c r="L71" s="15">
        <f t="shared" si="16"/>
        <v>0</v>
      </c>
      <c r="M71" s="15">
        <f t="shared" si="16"/>
        <v>707433</v>
      </c>
      <c r="N71" s="15">
        <f t="shared" si="15"/>
        <v>140032604</v>
      </c>
      <c r="O71" s="38">
        <f>(N71/O$73)</f>
        <v>2321.764859980435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106</v>
      </c>
      <c r="M73" s="51"/>
      <c r="N73" s="51"/>
      <c r="O73" s="43">
        <v>60313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customHeight="1" thickBot="1">
      <c r="A75" s="55" t="s">
        <v>98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20952882</v>
      </c>
      <c r="E5" s="27">
        <f t="shared" si="0"/>
        <v>3632393</v>
      </c>
      <c r="F5" s="27">
        <f t="shared" si="0"/>
        <v>453840</v>
      </c>
      <c r="G5" s="27">
        <f t="shared" si="0"/>
        <v>300943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25340058</v>
      </c>
      <c r="O5" s="33">
        <f aca="true" t="shared" si="1" ref="O5:O36">(N5/O$75)</f>
        <v>429.98808796579107</v>
      </c>
      <c r="P5" s="6"/>
    </row>
    <row r="6" spans="1:16" ht="15">
      <c r="A6" s="12"/>
      <c r="B6" s="25">
        <v>311</v>
      </c>
      <c r="C6" s="20" t="s">
        <v>2</v>
      </c>
      <c r="D6" s="46">
        <v>15030743</v>
      </c>
      <c r="E6" s="46">
        <v>2084667</v>
      </c>
      <c r="F6" s="46">
        <v>453840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17569250</v>
      </c>
      <c r="O6" s="47">
        <f t="shared" si="1"/>
        <v>298.12750288468067</v>
      </c>
      <c r="P6" s="9"/>
    </row>
    <row r="7" spans="1:16" ht="15">
      <c r="A7" s="12"/>
      <c r="B7" s="25">
        <v>312.41</v>
      </c>
      <c r="C7" s="20" t="s">
        <v>10</v>
      </c>
      <c r="D7" s="46">
        <v>775608</v>
      </c>
      <c r="E7" s="46">
        <v>0</v>
      </c>
      <c r="F7" s="46">
        <v>0</v>
      </c>
      <c r="G7" s="46">
        <v>300943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1076551</v>
      </c>
      <c r="O7" s="47">
        <f t="shared" si="1"/>
        <v>18.267681395506685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1547726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1547726</v>
      </c>
      <c r="O8" s="47">
        <f t="shared" si="1"/>
        <v>26.26291318808118</v>
      </c>
      <c r="P8" s="9"/>
    </row>
    <row r="9" spans="1:16" ht="15">
      <c r="A9" s="12"/>
      <c r="B9" s="25">
        <v>314.1</v>
      </c>
      <c r="C9" s="20" t="s">
        <v>12</v>
      </c>
      <c r="D9" s="46">
        <v>2595995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2595995</v>
      </c>
      <c r="O9" s="47">
        <f t="shared" si="1"/>
        <v>44.05068553587185</v>
      </c>
      <c r="P9" s="9"/>
    </row>
    <row r="10" spans="1:16" ht="15">
      <c r="A10" s="12"/>
      <c r="B10" s="25">
        <v>314.4</v>
      </c>
      <c r="C10" s="20" t="s">
        <v>13</v>
      </c>
      <c r="D10" s="46">
        <v>66337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66337</v>
      </c>
      <c r="O10" s="47">
        <f t="shared" si="1"/>
        <v>1.1256532953234235</v>
      </c>
      <c r="P10" s="9"/>
    </row>
    <row r="11" spans="1:16" ht="15">
      <c r="A11" s="12"/>
      <c r="B11" s="25">
        <v>314.7</v>
      </c>
      <c r="C11" s="20" t="s">
        <v>14</v>
      </c>
      <c r="D11" s="46">
        <v>1423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1423</v>
      </c>
      <c r="O11" s="47">
        <f t="shared" si="1"/>
        <v>0.02414647390212448</v>
      </c>
      <c r="P11" s="9"/>
    </row>
    <row r="12" spans="1:16" ht="15">
      <c r="A12" s="12"/>
      <c r="B12" s="25">
        <v>314.9</v>
      </c>
      <c r="C12" s="20" t="s">
        <v>15</v>
      </c>
      <c r="D12" s="46">
        <v>32702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32702</v>
      </c>
      <c r="O12" s="47">
        <f t="shared" si="1"/>
        <v>0.5549107445869816</v>
      </c>
      <c r="P12" s="9"/>
    </row>
    <row r="13" spans="1:16" ht="15">
      <c r="A13" s="12"/>
      <c r="B13" s="25">
        <v>315</v>
      </c>
      <c r="C13" s="20" t="s">
        <v>16</v>
      </c>
      <c r="D13" s="46">
        <v>1933235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1933235</v>
      </c>
      <c r="O13" s="47">
        <f t="shared" si="1"/>
        <v>32.8045034955542</v>
      </c>
      <c r="P13" s="9"/>
    </row>
    <row r="14" spans="1:16" ht="15">
      <c r="A14" s="12"/>
      <c r="B14" s="25">
        <v>316</v>
      </c>
      <c r="C14" s="20" t="s">
        <v>17</v>
      </c>
      <c r="D14" s="46">
        <v>516839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516839</v>
      </c>
      <c r="O14" s="47">
        <f t="shared" si="1"/>
        <v>8.770090952283988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SUM(D16:D24)</f>
        <v>4798431</v>
      </c>
      <c r="E15" s="32">
        <f t="shared" si="3"/>
        <v>18360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4816791</v>
      </c>
      <c r="O15" s="45">
        <f t="shared" si="1"/>
        <v>81.73472816127062</v>
      </c>
      <c r="P15" s="10"/>
    </row>
    <row r="16" spans="1:16" ht="15">
      <c r="A16" s="12"/>
      <c r="B16" s="25">
        <v>322</v>
      </c>
      <c r="C16" s="20" t="s">
        <v>0</v>
      </c>
      <c r="D16" s="46">
        <v>1134347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1134347</v>
      </c>
      <c r="O16" s="47">
        <f t="shared" si="1"/>
        <v>19.248404941288264</v>
      </c>
      <c r="P16" s="9"/>
    </row>
    <row r="17" spans="1:16" ht="15">
      <c r="A17" s="12"/>
      <c r="B17" s="25">
        <v>323.1</v>
      </c>
      <c r="C17" s="20" t="s">
        <v>19</v>
      </c>
      <c r="D17" s="46">
        <v>2676516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2676516</v>
      </c>
      <c r="O17" s="47">
        <f t="shared" si="1"/>
        <v>45.41702300957035</v>
      </c>
      <c r="P17" s="9"/>
    </row>
    <row r="18" spans="1:16" ht="15">
      <c r="A18" s="12"/>
      <c r="B18" s="25">
        <v>323.4</v>
      </c>
      <c r="C18" s="20" t="s">
        <v>20</v>
      </c>
      <c r="D18" s="46">
        <v>87617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87617</v>
      </c>
      <c r="O18" s="47">
        <f t="shared" si="1"/>
        <v>1.4867474377248353</v>
      </c>
      <c r="P18" s="9"/>
    </row>
    <row r="19" spans="1:16" ht="15">
      <c r="A19" s="12"/>
      <c r="B19" s="25">
        <v>323.7</v>
      </c>
      <c r="C19" s="20" t="s">
        <v>21</v>
      </c>
      <c r="D19" s="46">
        <v>580516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580516</v>
      </c>
      <c r="O19" s="47">
        <f t="shared" si="1"/>
        <v>9.850607479807236</v>
      </c>
      <c r="P19" s="9"/>
    </row>
    <row r="20" spans="1:16" ht="15">
      <c r="A20" s="12"/>
      <c r="B20" s="25">
        <v>323.9</v>
      </c>
      <c r="C20" s="20" t="s">
        <v>22</v>
      </c>
      <c r="D20" s="46">
        <v>16360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16360</v>
      </c>
      <c r="O20" s="47">
        <f t="shared" si="1"/>
        <v>0.2776080906807846</v>
      </c>
      <c r="P20" s="9"/>
    </row>
    <row r="21" spans="1:16" ht="15">
      <c r="A21" s="12"/>
      <c r="B21" s="25">
        <v>324.11</v>
      </c>
      <c r="C21" s="20" t="s">
        <v>100</v>
      </c>
      <c r="D21" s="46">
        <v>0</v>
      </c>
      <c r="E21" s="46">
        <v>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6000</v>
      </c>
      <c r="O21" s="47">
        <f t="shared" si="1"/>
        <v>0.10181225819588678</v>
      </c>
      <c r="P21" s="9"/>
    </row>
    <row r="22" spans="1:16" ht="15">
      <c r="A22" s="12"/>
      <c r="B22" s="25">
        <v>324.31</v>
      </c>
      <c r="C22" s="20" t="s">
        <v>101</v>
      </c>
      <c r="D22" s="46">
        <v>0</v>
      </c>
      <c r="E22" s="46">
        <v>2040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2040</v>
      </c>
      <c r="O22" s="47">
        <f t="shared" si="1"/>
        <v>0.03461616778660151</v>
      </c>
      <c r="P22" s="9"/>
    </row>
    <row r="23" spans="1:16" ht="15">
      <c r="A23" s="12"/>
      <c r="B23" s="25">
        <v>324.71</v>
      </c>
      <c r="C23" s="20" t="s">
        <v>102</v>
      </c>
      <c r="D23" s="46">
        <v>0</v>
      </c>
      <c r="E23" s="46">
        <v>10320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10320</v>
      </c>
      <c r="O23" s="47">
        <f t="shared" si="1"/>
        <v>0.17511708409692528</v>
      </c>
      <c r="P23" s="9"/>
    </row>
    <row r="24" spans="1:16" ht="15">
      <c r="A24" s="12"/>
      <c r="B24" s="25">
        <v>329</v>
      </c>
      <c r="C24" s="20" t="s">
        <v>23</v>
      </c>
      <c r="D24" s="46">
        <v>303075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303075</v>
      </c>
      <c r="O24" s="47">
        <f t="shared" si="1"/>
        <v>5.142791692119731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SUM(D26:D37)</f>
        <v>7115943</v>
      </c>
      <c r="E25" s="32">
        <f t="shared" si="5"/>
        <v>4742929</v>
      </c>
      <c r="F25" s="32">
        <f t="shared" si="5"/>
        <v>0</v>
      </c>
      <c r="G25" s="32">
        <f t="shared" si="5"/>
        <v>585571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12444443</v>
      </c>
      <c r="O25" s="45">
        <f t="shared" si="1"/>
        <v>211.166140636666</v>
      </c>
      <c r="P25" s="10"/>
    </row>
    <row r="26" spans="1:16" ht="15">
      <c r="A26" s="12"/>
      <c r="B26" s="25">
        <v>331.2</v>
      </c>
      <c r="C26" s="20" t="s">
        <v>24</v>
      </c>
      <c r="D26" s="46">
        <v>341833</v>
      </c>
      <c r="E26" s="46">
        <v>74952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416785</v>
      </c>
      <c r="O26" s="47">
        <f t="shared" si="1"/>
        <v>7.072303672028779</v>
      </c>
      <c r="P26" s="9"/>
    </row>
    <row r="27" spans="1:16" ht="15">
      <c r="A27" s="12"/>
      <c r="B27" s="25">
        <v>331.49</v>
      </c>
      <c r="C27" s="20" t="s">
        <v>92</v>
      </c>
      <c r="D27" s="46">
        <v>902448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902448</v>
      </c>
      <c r="O27" s="47">
        <f t="shared" si="1"/>
        <v>15.313378130726939</v>
      </c>
      <c r="P27" s="9"/>
    </row>
    <row r="28" spans="1:16" ht="15">
      <c r="A28" s="12"/>
      <c r="B28" s="25">
        <v>331.5</v>
      </c>
      <c r="C28" s="20" t="s">
        <v>26</v>
      </c>
      <c r="D28" s="46">
        <v>362580</v>
      </c>
      <c r="E28" s="46">
        <v>4656178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5018758</v>
      </c>
      <c r="O28" s="47">
        <f t="shared" si="1"/>
        <v>85.16184755311207</v>
      </c>
      <c r="P28" s="9"/>
    </row>
    <row r="29" spans="1:16" ht="15">
      <c r="A29" s="12"/>
      <c r="B29" s="25">
        <v>334.39</v>
      </c>
      <c r="C29" s="20" t="s">
        <v>28</v>
      </c>
      <c r="D29" s="46">
        <v>1250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1250</v>
      </c>
      <c r="O29" s="47">
        <f t="shared" si="1"/>
        <v>0.02121088712414308</v>
      </c>
      <c r="P29" s="9"/>
    </row>
    <row r="30" spans="1:16" ht="15">
      <c r="A30" s="12"/>
      <c r="B30" s="25">
        <v>334.7</v>
      </c>
      <c r="C30" s="20" t="s">
        <v>30</v>
      </c>
      <c r="D30" s="46">
        <v>20293</v>
      </c>
      <c r="E30" s="46">
        <v>0</v>
      </c>
      <c r="F30" s="46">
        <v>0</v>
      </c>
      <c r="G30" s="46">
        <v>585571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605864</v>
      </c>
      <c r="O30" s="47">
        <f t="shared" si="1"/>
        <v>10.280730333265458</v>
      </c>
      <c r="P30" s="9"/>
    </row>
    <row r="31" spans="1:16" ht="15">
      <c r="A31" s="12"/>
      <c r="B31" s="25">
        <v>335.12</v>
      </c>
      <c r="C31" s="20" t="s">
        <v>31</v>
      </c>
      <c r="D31" s="46">
        <v>1814623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1814623</v>
      </c>
      <c r="O31" s="47">
        <f t="shared" si="1"/>
        <v>30.79181090069911</v>
      </c>
      <c r="P31" s="9"/>
    </row>
    <row r="32" spans="1:16" ht="15">
      <c r="A32" s="12"/>
      <c r="B32" s="25">
        <v>335.14</v>
      </c>
      <c r="C32" s="20" t="s">
        <v>32</v>
      </c>
      <c r="D32" s="46">
        <v>1581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1581</v>
      </c>
      <c r="O32" s="47">
        <f t="shared" si="1"/>
        <v>0.026827530034616166</v>
      </c>
      <c r="P32" s="9"/>
    </row>
    <row r="33" spans="1:16" ht="15">
      <c r="A33" s="12"/>
      <c r="B33" s="25">
        <v>335.15</v>
      </c>
      <c r="C33" s="20" t="s">
        <v>33</v>
      </c>
      <c r="D33" s="46">
        <v>15683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15683</v>
      </c>
      <c r="O33" s="47">
        <f t="shared" si="1"/>
        <v>0.26612027421434875</v>
      </c>
      <c r="P33" s="9"/>
    </row>
    <row r="34" spans="1:16" ht="15">
      <c r="A34" s="12"/>
      <c r="B34" s="25">
        <v>335.18</v>
      </c>
      <c r="C34" s="20" t="s">
        <v>34</v>
      </c>
      <c r="D34" s="46">
        <v>3561864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3561864</v>
      </c>
      <c r="O34" s="47">
        <f t="shared" si="1"/>
        <v>60.44023620443902</v>
      </c>
      <c r="P34" s="9"/>
    </row>
    <row r="35" spans="1:16" ht="15">
      <c r="A35" s="12"/>
      <c r="B35" s="25">
        <v>335.29</v>
      </c>
      <c r="C35" s="20" t="s">
        <v>35</v>
      </c>
      <c r="D35" s="46">
        <v>0</v>
      </c>
      <c r="E35" s="46">
        <v>11799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11799</v>
      </c>
      <c r="O35" s="47">
        <f t="shared" si="1"/>
        <v>0.20021380574221137</v>
      </c>
      <c r="P35" s="9"/>
    </row>
    <row r="36" spans="1:16" ht="15">
      <c r="A36" s="12"/>
      <c r="B36" s="25">
        <v>337.2</v>
      </c>
      <c r="C36" s="20" t="s">
        <v>93</v>
      </c>
      <c r="D36" s="46">
        <v>14481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14481</v>
      </c>
      <c r="O36" s="47">
        <f t="shared" si="1"/>
        <v>0.24572388515577276</v>
      </c>
      <c r="P36" s="9"/>
    </row>
    <row r="37" spans="1:16" ht="15">
      <c r="A37" s="12"/>
      <c r="B37" s="25">
        <v>338</v>
      </c>
      <c r="C37" s="20" t="s">
        <v>38</v>
      </c>
      <c r="D37" s="46">
        <v>79307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79307</v>
      </c>
      <c r="O37" s="47">
        <f aca="true" t="shared" si="7" ref="O37:O68">(N37/O$75)</f>
        <v>1.3457374601235321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SUM(D39:D51)</f>
        <v>1220310</v>
      </c>
      <c r="E38" s="32">
        <f t="shared" si="8"/>
        <v>3551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32281457</v>
      </c>
      <c r="J38" s="32">
        <f t="shared" si="8"/>
        <v>4244072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37749390</v>
      </c>
      <c r="O38" s="45">
        <f t="shared" si="7"/>
        <v>640.5584402362044</v>
      </c>
      <c r="P38" s="10"/>
    </row>
    <row r="39" spans="1:16" ht="15">
      <c r="A39" s="12"/>
      <c r="B39" s="25">
        <v>341.1</v>
      </c>
      <c r="C39" s="20" t="s">
        <v>89</v>
      </c>
      <c r="D39" s="46">
        <v>5940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5940</v>
      </c>
      <c r="O39" s="47">
        <f t="shared" si="7"/>
        <v>0.10079413561392792</v>
      </c>
      <c r="P39" s="9"/>
    </row>
    <row r="40" spans="1:16" ht="15">
      <c r="A40" s="12"/>
      <c r="B40" s="25">
        <v>341.2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4244072</v>
      </c>
      <c r="K40" s="46">
        <v>0</v>
      </c>
      <c r="L40" s="46">
        <v>0</v>
      </c>
      <c r="M40" s="46">
        <v>0</v>
      </c>
      <c r="N40" s="46">
        <f aca="true" t="shared" si="9" ref="N40:N51">SUM(D40:M40)</f>
        <v>4244072</v>
      </c>
      <c r="O40" s="47">
        <f t="shared" si="7"/>
        <v>72.01642571098894</v>
      </c>
      <c r="P40" s="9"/>
    </row>
    <row r="41" spans="1:16" ht="15">
      <c r="A41" s="12"/>
      <c r="B41" s="25">
        <v>341.3</v>
      </c>
      <c r="C41" s="20" t="s">
        <v>47</v>
      </c>
      <c r="D41" s="46">
        <v>76920</v>
      </c>
      <c r="E41" s="46">
        <v>551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77471</v>
      </c>
      <c r="O41" s="47">
        <f t="shared" si="7"/>
        <v>1.314582909115591</v>
      </c>
      <c r="P41" s="9"/>
    </row>
    <row r="42" spans="1:16" ht="15">
      <c r="A42" s="12"/>
      <c r="B42" s="25">
        <v>341.9</v>
      </c>
      <c r="C42" s="20" t="s">
        <v>48</v>
      </c>
      <c r="D42" s="46">
        <v>227854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227854</v>
      </c>
      <c r="O42" s="47">
        <f t="shared" si="7"/>
        <v>3.866388379827598</v>
      </c>
      <c r="P42" s="9"/>
    </row>
    <row r="43" spans="1:16" ht="15">
      <c r="A43" s="12"/>
      <c r="B43" s="25">
        <v>342.1</v>
      </c>
      <c r="C43" s="20" t="s">
        <v>49</v>
      </c>
      <c r="D43" s="46">
        <v>446227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446227</v>
      </c>
      <c r="O43" s="47">
        <f t="shared" si="7"/>
        <v>7.571896422995995</v>
      </c>
      <c r="P43" s="9"/>
    </row>
    <row r="44" spans="1:16" ht="15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10527373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10527373</v>
      </c>
      <c r="O44" s="47">
        <f t="shared" si="7"/>
        <v>178.63593633340122</v>
      </c>
      <c r="P44" s="9"/>
    </row>
    <row r="45" spans="1:16" ht="15">
      <c r="A45" s="12"/>
      <c r="B45" s="25">
        <v>343.4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6656402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6656402</v>
      </c>
      <c r="O45" s="47">
        <f t="shared" si="7"/>
        <v>112.9505531799362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11028273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11028273</v>
      </c>
      <c r="O46" s="47">
        <f t="shared" si="7"/>
        <v>187.13556302178782</v>
      </c>
      <c r="P46" s="9"/>
    </row>
    <row r="47" spans="1:16" ht="15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1661025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1661025</v>
      </c>
      <c r="O47" s="47">
        <f t="shared" si="7"/>
        <v>28.18545102830381</v>
      </c>
      <c r="P47" s="9"/>
    </row>
    <row r="48" spans="1:16" ht="15">
      <c r="A48" s="12"/>
      <c r="B48" s="25">
        <v>343.9</v>
      </c>
      <c r="C48" s="20" t="s">
        <v>54</v>
      </c>
      <c r="D48" s="46">
        <v>50257</v>
      </c>
      <c r="E48" s="46">
        <v>0</v>
      </c>
      <c r="F48" s="46">
        <v>0</v>
      </c>
      <c r="G48" s="46">
        <v>0</v>
      </c>
      <c r="H48" s="46">
        <v>0</v>
      </c>
      <c r="I48" s="46">
        <v>2408384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2458641</v>
      </c>
      <c r="O48" s="47">
        <f t="shared" si="7"/>
        <v>41.71996538383221</v>
      </c>
      <c r="P48" s="9"/>
    </row>
    <row r="49" spans="1:16" ht="15">
      <c r="A49" s="12"/>
      <c r="B49" s="25">
        <v>344.9</v>
      </c>
      <c r="C49" s="20" t="s">
        <v>55</v>
      </c>
      <c r="D49" s="46">
        <v>0</v>
      </c>
      <c r="E49" s="46">
        <v>3000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3000</v>
      </c>
      <c r="O49" s="47">
        <f t="shared" si="7"/>
        <v>0.05090612909794339</v>
      </c>
      <c r="P49" s="9"/>
    </row>
    <row r="50" spans="1:16" ht="15">
      <c r="A50" s="12"/>
      <c r="B50" s="25">
        <v>347.2</v>
      </c>
      <c r="C50" s="20" t="s">
        <v>57</v>
      </c>
      <c r="D50" s="46">
        <v>196717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196717</v>
      </c>
      <c r="O50" s="47">
        <f t="shared" si="7"/>
        <v>3.3380336659200434</v>
      </c>
      <c r="P50" s="9"/>
    </row>
    <row r="51" spans="1:16" ht="15">
      <c r="A51" s="12"/>
      <c r="B51" s="25">
        <v>347.5</v>
      </c>
      <c r="C51" s="20" t="s">
        <v>58</v>
      </c>
      <c r="D51" s="46">
        <v>216395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216395</v>
      </c>
      <c r="O51" s="47">
        <f t="shared" si="7"/>
        <v>3.6719439353831533</v>
      </c>
      <c r="P51" s="9"/>
    </row>
    <row r="52" spans="1:16" ht="15.75">
      <c r="A52" s="29" t="s">
        <v>44</v>
      </c>
      <c r="B52" s="30"/>
      <c r="C52" s="31"/>
      <c r="D52" s="32">
        <f aca="true" t="shared" si="10" ref="D52:M52">SUM(D53:D57)</f>
        <v>2569999</v>
      </c>
      <c r="E52" s="32">
        <f t="shared" si="10"/>
        <v>277551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6525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2854075</v>
      </c>
      <c r="O52" s="45">
        <f t="shared" si="7"/>
        <v>48.42997013507093</v>
      </c>
      <c r="P52" s="10"/>
    </row>
    <row r="53" spans="1:16" ht="15">
      <c r="A53" s="13"/>
      <c r="B53" s="39">
        <v>351.5</v>
      </c>
      <c r="C53" s="21" t="s">
        <v>61</v>
      </c>
      <c r="D53" s="46">
        <v>245073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245073</v>
      </c>
      <c r="O53" s="47">
        <f t="shared" si="7"/>
        <v>4.158572592140094</v>
      </c>
      <c r="P53" s="9"/>
    </row>
    <row r="54" spans="1:16" ht="15">
      <c r="A54" s="13"/>
      <c r="B54" s="39">
        <v>352</v>
      </c>
      <c r="C54" s="21" t="s">
        <v>62</v>
      </c>
      <c r="D54" s="46">
        <v>13917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13917</v>
      </c>
      <c r="O54" s="47">
        <f t="shared" si="7"/>
        <v>0.2361535328853594</v>
      </c>
      <c r="P54" s="9"/>
    </row>
    <row r="55" spans="1:16" ht="15">
      <c r="A55" s="13"/>
      <c r="B55" s="39">
        <v>354</v>
      </c>
      <c r="C55" s="21" t="s">
        <v>63</v>
      </c>
      <c r="D55" s="46">
        <v>2234832</v>
      </c>
      <c r="E55" s="46">
        <v>0</v>
      </c>
      <c r="F55" s="46">
        <v>0</v>
      </c>
      <c r="G55" s="46">
        <v>0</v>
      </c>
      <c r="H55" s="46">
        <v>0</v>
      </c>
      <c r="I55" s="46">
        <v>6525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2241357</v>
      </c>
      <c r="O55" s="47">
        <f t="shared" si="7"/>
        <v>38.03293626552637</v>
      </c>
      <c r="P55" s="9"/>
    </row>
    <row r="56" spans="1:16" ht="15">
      <c r="A56" s="13"/>
      <c r="B56" s="39">
        <v>358.2</v>
      </c>
      <c r="C56" s="21" t="s">
        <v>64</v>
      </c>
      <c r="D56" s="46">
        <v>0</v>
      </c>
      <c r="E56" s="46">
        <v>277551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277551</v>
      </c>
      <c r="O56" s="47">
        <f t="shared" si="7"/>
        <v>4.709682345754429</v>
      </c>
      <c r="P56" s="9"/>
    </row>
    <row r="57" spans="1:16" ht="15">
      <c r="A57" s="13"/>
      <c r="B57" s="39">
        <v>359</v>
      </c>
      <c r="C57" s="21" t="s">
        <v>65</v>
      </c>
      <c r="D57" s="46">
        <v>76177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76177</v>
      </c>
      <c r="O57" s="47">
        <f t="shared" si="7"/>
        <v>1.2926253987646779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SUM(D59:D65)</f>
        <v>1178309</v>
      </c>
      <c r="E58" s="32">
        <f t="shared" si="12"/>
        <v>232771</v>
      </c>
      <c r="F58" s="32">
        <f t="shared" si="12"/>
        <v>0</v>
      </c>
      <c r="G58" s="32">
        <f t="shared" si="12"/>
        <v>160628</v>
      </c>
      <c r="H58" s="32">
        <f t="shared" si="12"/>
        <v>0</v>
      </c>
      <c r="I58" s="32">
        <f t="shared" si="12"/>
        <v>251853</v>
      </c>
      <c r="J58" s="32">
        <f t="shared" si="12"/>
        <v>177193</v>
      </c>
      <c r="K58" s="32">
        <f t="shared" si="12"/>
        <v>12681385</v>
      </c>
      <c r="L58" s="32">
        <f t="shared" si="12"/>
        <v>0</v>
      </c>
      <c r="M58" s="32">
        <f t="shared" si="12"/>
        <v>0</v>
      </c>
      <c r="N58" s="32">
        <f t="shared" si="11"/>
        <v>14682139</v>
      </c>
      <c r="O58" s="45">
        <f t="shared" si="7"/>
        <v>249.13695445598316</v>
      </c>
      <c r="P58" s="10"/>
    </row>
    <row r="59" spans="1:16" ht="15">
      <c r="A59" s="12"/>
      <c r="B59" s="25">
        <v>361.1</v>
      </c>
      <c r="C59" s="20" t="s">
        <v>66</v>
      </c>
      <c r="D59" s="46">
        <v>24261</v>
      </c>
      <c r="E59" s="46">
        <v>33579</v>
      </c>
      <c r="F59" s="46">
        <v>0</v>
      </c>
      <c r="G59" s="46">
        <v>160628</v>
      </c>
      <c r="H59" s="46">
        <v>0</v>
      </c>
      <c r="I59" s="46">
        <v>51997</v>
      </c>
      <c r="J59" s="46">
        <v>2741</v>
      </c>
      <c r="K59" s="46">
        <v>1638616</v>
      </c>
      <c r="L59" s="46">
        <v>0</v>
      </c>
      <c r="M59" s="46">
        <v>0</v>
      </c>
      <c r="N59" s="46">
        <f t="shared" si="11"/>
        <v>1911822</v>
      </c>
      <c r="O59" s="47">
        <f t="shared" si="7"/>
        <v>32.44115251476278</v>
      </c>
      <c r="P59" s="9"/>
    </row>
    <row r="60" spans="1:16" ht="15">
      <c r="A60" s="12"/>
      <c r="B60" s="25">
        <v>361.2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1057664</v>
      </c>
      <c r="L60" s="46">
        <v>0</v>
      </c>
      <c r="M60" s="46">
        <v>0</v>
      </c>
      <c r="N60" s="46">
        <f aca="true" t="shared" si="13" ref="N60:N65">SUM(D60:M60)</f>
        <v>1057664</v>
      </c>
      <c r="O60" s="47">
        <f t="shared" si="7"/>
        <v>17.947193375415733</v>
      </c>
      <c r="P60" s="9"/>
    </row>
    <row r="61" spans="1:16" ht="15">
      <c r="A61" s="12"/>
      <c r="B61" s="25">
        <v>361.3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-890945</v>
      </c>
      <c r="L61" s="46">
        <v>0</v>
      </c>
      <c r="M61" s="46">
        <v>0</v>
      </c>
      <c r="N61" s="46">
        <f t="shared" si="13"/>
        <v>-890945</v>
      </c>
      <c r="O61" s="47">
        <f t="shared" si="7"/>
        <v>-15.118187063055725</v>
      </c>
      <c r="P61" s="9"/>
    </row>
    <row r="62" spans="1:16" ht="15">
      <c r="A62" s="12"/>
      <c r="B62" s="25">
        <v>362</v>
      </c>
      <c r="C62" s="20" t="s">
        <v>69</v>
      </c>
      <c r="D62" s="46">
        <v>544518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544518</v>
      </c>
      <c r="O62" s="47">
        <f t="shared" si="7"/>
        <v>9.239767868051313</v>
      </c>
      <c r="P62" s="9"/>
    </row>
    <row r="63" spans="1:16" ht="15">
      <c r="A63" s="12"/>
      <c r="B63" s="25">
        <v>366</v>
      </c>
      <c r="C63" s="20" t="s">
        <v>71</v>
      </c>
      <c r="D63" s="46">
        <v>289010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289010</v>
      </c>
      <c r="O63" s="47">
        <f t="shared" si="7"/>
        <v>4.904126790198873</v>
      </c>
      <c r="P63" s="9"/>
    </row>
    <row r="64" spans="1:16" ht="15">
      <c r="A64" s="12"/>
      <c r="B64" s="25">
        <v>368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10876050</v>
      </c>
      <c r="L64" s="46">
        <v>0</v>
      </c>
      <c r="M64" s="46">
        <v>0</v>
      </c>
      <c r="N64" s="46">
        <f t="shared" si="13"/>
        <v>10876050</v>
      </c>
      <c r="O64" s="47">
        <f t="shared" si="7"/>
        <v>184.55253512522907</v>
      </c>
      <c r="P64" s="9"/>
    </row>
    <row r="65" spans="1:16" ht="15">
      <c r="A65" s="12"/>
      <c r="B65" s="25">
        <v>369.9</v>
      </c>
      <c r="C65" s="20" t="s">
        <v>73</v>
      </c>
      <c r="D65" s="46">
        <v>320520</v>
      </c>
      <c r="E65" s="46">
        <v>199192</v>
      </c>
      <c r="F65" s="46">
        <v>0</v>
      </c>
      <c r="G65" s="46">
        <v>0</v>
      </c>
      <c r="H65" s="46">
        <v>0</v>
      </c>
      <c r="I65" s="46">
        <v>199856</v>
      </c>
      <c r="J65" s="46">
        <v>174452</v>
      </c>
      <c r="K65" s="46">
        <v>0</v>
      </c>
      <c r="L65" s="46">
        <v>0</v>
      </c>
      <c r="M65" s="46">
        <v>0</v>
      </c>
      <c r="N65" s="46">
        <f t="shared" si="13"/>
        <v>894020</v>
      </c>
      <c r="O65" s="47">
        <f t="shared" si="7"/>
        <v>15.170365845381117</v>
      </c>
      <c r="P65" s="9"/>
    </row>
    <row r="66" spans="1:16" ht="15.75">
      <c r="A66" s="29" t="s">
        <v>45</v>
      </c>
      <c r="B66" s="30"/>
      <c r="C66" s="31"/>
      <c r="D66" s="32">
        <f aca="true" t="shared" si="14" ref="D66:M66">SUM(D67:D72)</f>
        <v>7255107</v>
      </c>
      <c r="E66" s="32">
        <f t="shared" si="14"/>
        <v>3931282</v>
      </c>
      <c r="F66" s="32">
        <f t="shared" si="14"/>
        <v>1332257</v>
      </c>
      <c r="G66" s="32">
        <f t="shared" si="14"/>
        <v>55000</v>
      </c>
      <c r="H66" s="32">
        <f t="shared" si="14"/>
        <v>0</v>
      </c>
      <c r="I66" s="32">
        <f t="shared" si="14"/>
        <v>701981</v>
      </c>
      <c r="J66" s="32">
        <f t="shared" si="14"/>
        <v>55322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aca="true" t="shared" si="15" ref="N66:N73">SUM(D66:M66)</f>
        <v>13330949</v>
      </c>
      <c r="O66" s="45">
        <f t="shared" si="7"/>
        <v>226.20900359736646</v>
      </c>
      <c r="P66" s="9"/>
    </row>
    <row r="67" spans="1:16" ht="15">
      <c r="A67" s="12"/>
      <c r="B67" s="25">
        <v>381</v>
      </c>
      <c r="C67" s="20" t="s">
        <v>74</v>
      </c>
      <c r="D67" s="46">
        <v>919546</v>
      </c>
      <c r="E67" s="46">
        <v>0</v>
      </c>
      <c r="F67" s="46">
        <v>1332257</v>
      </c>
      <c r="G67" s="46">
        <v>55000</v>
      </c>
      <c r="H67" s="46">
        <v>0</v>
      </c>
      <c r="I67" s="46">
        <v>175400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2482203</v>
      </c>
      <c r="O67" s="47">
        <f t="shared" si="7"/>
        <v>42.11978212176746</v>
      </c>
      <c r="P67" s="9"/>
    </row>
    <row r="68" spans="1:16" ht="15">
      <c r="A68" s="12"/>
      <c r="B68" s="25">
        <v>382</v>
      </c>
      <c r="C68" s="20" t="s">
        <v>88</v>
      </c>
      <c r="D68" s="46">
        <v>6335561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6335561</v>
      </c>
      <c r="O68" s="47">
        <f t="shared" si="7"/>
        <v>107.50629539129845</v>
      </c>
      <c r="P68" s="9"/>
    </row>
    <row r="69" spans="1:16" ht="15">
      <c r="A69" s="12"/>
      <c r="B69" s="25">
        <v>389.3</v>
      </c>
      <c r="C69" s="20" t="s">
        <v>95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512700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512700</v>
      </c>
      <c r="O69" s="47">
        <f>(N69/O$75)</f>
        <v>8.699857462838526</v>
      </c>
      <c r="P69" s="9"/>
    </row>
    <row r="70" spans="1:16" ht="15">
      <c r="A70" s="12"/>
      <c r="B70" s="25">
        <v>389.4</v>
      </c>
      <c r="C70" s="20" t="s">
        <v>96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8771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8771</v>
      </c>
      <c r="O70" s="47">
        <f>(N70/O$75)</f>
        <v>0.14883255277268717</v>
      </c>
      <c r="P70" s="9"/>
    </row>
    <row r="71" spans="1:16" ht="15">
      <c r="A71" s="12"/>
      <c r="B71" s="25">
        <v>389.8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5110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5110</v>
      </c>
      <c r="O71" s="47">
        <f>(N71/O$75)</f>
        <v>0.08671010656349691</v>
      </c>
      <c r="P71" s="9"/>
    </row>
    <row r="72" spans="1:16" ht="15.75" thickBot="1">
      <c r="A72" s="12"/>
      <c r="B72" s="25">
        <v>389.9</v>
      </c>
      <c r="C72" s="20" t="s">
        <v>79</v>
      </c>
      <c r="D72" s="46">
        <v>0</v>
      </c>
      <c r="E72" s="46">
        <v>3931282</v>
      </c>
      <c r="F72" s="46">
        <v>0</v>
      </c>
      <c r="G72" s="46">
        <v>0</v>
      </c>
      <c r="H72" s="46">
        <v>0</v>
      </c>
      <c r="I72" s="46">
        <v>0</v>
      </c>
      <c r="J72" s="46">
        <v>55322</v>
      </c>
      <c r="K72" s="46">
        <v>0</v>
      </c>
      <c r="L72" s="46">
        <v>0</v>
      </c>
      <c r="M72" s="46">
        <v>0</v>
      </c>
      <c r="N72" s="46">
        <f t="shared" si="15"/>
        <v>3986604</v>
      </c>
      <c r="O72" s="47">
        <f>(N72/O$75)</f>
        <v>67.64752596212584</v>
      </c>
      <c r="P72" s="9"/>
    </row>
    <row r="73" spans="1:119" ht="16.5" thickBot="1">
      <c r="A73" s="14" t="s">
        <v>59</v>
      </c>
      <c r="B73" s="23"/>
      <c r="C73" s="22"/>
      <c r="D73" s="15">
        <f aca="true" t="shared" si="16" ref="D73:M73">SUM(D5,D15,D25,D38,D52,D58,D66)</f>
        <v>45090981</v>
      </c>
      <c r="E73" s="15">
        <f t="shared" si="16"/>
        <v>12838837</v>
      </c>
      <c r="F73" s="15">
        <f t="shared" si="16"/>
        <v>1786097</v>
      </c>
      <c r="G73" s="15">
        <f t="shared" si="16"/>
        <v>1102142</v>
      </c>
      <c r="H73" s="15">
        <f t="shared" si="16"/>
        <v>0</v>
      </c>
      <c r="I73" s="15">
        <f t="shared" si="16"/>
        <v>33241816</v>
      </c>
      <c r="J73" s="15">
        <f t="shared" si="16"/>
        <v>4476587</v>
      </c>
      <c r="K73" s="15">
        <f t="shared" si="16"/>
        <v>12681385</v>
      </c>
      <c r="L73" s="15">
        <f t="shared" si="16"/>
        <v>0</v>
      </c>
      <c r="M73" s="15">
        <f t="shared" si="16"/>
        <v>0</v>
      </c>
      <c r="N73" s="15">
        <f t="shared" si="15"/>
        <v>111217845</v>
      </c>
      <c r="O73" s="38">
        <f>(N73/O$75)</f>
        <v>1887.2233251883526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103</v>
      </c>
      <c r="M75" s="51"/>
      <c r="N75" s="51"/>
      <c r="O75" s="43">
        <v>58932</v>
      </c>
    </row>
    <row r="76" spans="1:15" ht="15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5.75" customHeight="1" thickBot="1">
      <c r="A77" s="55" t="s">
        <v>98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20856200</v>
      </c>
      <c r="E5" s="27">
        <f t="shared" si="0"/>
        <v>5988890</v>
      </c>
      <c r="F5" s="27">
        <f t="shared" si="0"/>
        <v>428681</v>
      </c>
      <c r="G5" s="27">
        <f t="shared" si="0"/>
        <v>288170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27561941</v>
      </c>
      <c r="O5" s="33">
        <f aca="true" t="shared" si="1" ref="O5:O36">(N5/O$79)</f>
        <v>467.84935157523086</v>
      </c>
      <c r="P5" s="6"/>
    </row>
    <row r="6" spans="1:16" ht="15">
      <c r="A6" s="12"/>
      <c r="B6" s="25">
        <v>311</v>
      </c>
      <c r="C6" s="20" t="s">
        <v>2</v>
      </c>
      <c r="D6" s="46">
        <v>14698026</v>
      </c>
      <c r="E6" s="46">
        <v>4233599</v>
      </c>
      <c r="F6" s="46">
        <v>428681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19360306</v>
      </c>
      <c r="O6" s="47">
        <f t="shared" si="1"/>
        <v>328.63094106463876</v>
      </c>
      <c r="P6" s="9"/>
    </row>
    <row r="7" spans="1:16" ht="15">
      <c r="A7" s="12"/>
      <c r="B7" s="25">
        <v>312.41</v>
      </c>
      <c r="C7" s="20" t="s">
        <v>10</v>
      </c>
      <c r="D7" s="46">
        <v>751111</v>
      </c>
      <c r="E7" s="46">
        <v>0</v>
      </c>
      <c r="F7" s="46">
        <v>0</v>
      </c>
      <c r="G7" s="46">
        <v>288170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1039281</v>
      </c>
      <c r="O7" s="47">
        <f t="shared" si="1"/>
        <v>17.641244568169473</v>
      </c>
      <c r="P7" s="9"/>
    </row>
    <row r="8" spans="1:16" ht="15">
      <c r="A8" s="12"/>
      <c r="B8" s="25">
        <v>312.52</v>
      </c>
      <c r="C8" s="20" t="s">
        <v>87</v>
      </c>
      <c r="D8" s="46">
        <v>268173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268173</v>
      </c>
      <c r="O8" s="47">
        <f t="shared" si="1"/>
        <v>4.552094649646931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1755291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1755291</v>
      </c>
      <c r="O9" s="47">
        <f t="shared" si="1"/>
        <v>29.795135116784355</v>
      </c>
      <c r="P9" s="9"/>
    </row>
    <row r="10" spans="1:16" ht="15">
      <c r="A10" s="12"/>
      <c r="B10" s="25">
        <v>314.1</v>
      </c>
      <c r="C10" s="20" t="s">
        <v>12</v>
      </c>
      <c r="D10" s="46">
        <v>2552041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2552041</v>
      </c>
      <c r="O10" s="47">
        <f t="shared" si="1"/>
        <v>43.31954440521456</v>
      </c>
      <c r="P10" s="9"/>
    </row>
    <row r="11" spans="1:16" ht="15">
      <c r="A11" s="12"/>
      <c r="B11" s="25">
        <v>314.4</v>
      </c>
      <c r="C11" s="20" t="s">
        <v>13</v>
      </c>
      <c r="D11" s="46">
        <v>57772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57772</v>
      </c>
      <c r="O11" s="47">
        <f t="shared" si="1"/>
        <v>0.9806491037479631</v>
      </c>
      <c r="P11" s="9"/>
    </row>
    <row r="12" spans="1:16" ht="15">
      <c r="A12" s="12"/>
      <c r="B12" s="25">
        <v>314.7</v>
      </c>
      <c r="C12" s="20" t="s">
        <v>14</v>
      </c>
      <c r="D12" s="46">
        <v>1229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1229</v>
      </c>
      <c r="O12" s="47">
        <f t="shared" si="1"/>
        <v>0.02086162411732754</v>
      </c>
      <c r="P12" s="9"/>
    </row>
    <row r="13" spans="1:16" ht="15">
      <c r="A13" s="12"/>
      <c r="B13" s="25">
        <v>314.9</v>
      </c>
      <c r="C13" s="20" t="s">
        <v>15</v>
      </c>
      <c r="D13" s="46">
        <v>33236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33236</v>
      </c>
      <c r="O13" s="47">
        <f t="shared" si="1"/>
        <v>0.5641634980988594</v>
      </c>
      <c r="P13" s="9"/>
    </row>
    <row r="14" spans="1:16" ht="15">
      <c r="A14" s="12"/>
      <c r="B14" s="25">
        <v>315</v>
      </c>
      <c r="C14" s="20" t="s">
        <v>16</v>
      </c>
      <c r="D14" s="46">
        <v>2102527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2102527</v>
      </c>
      <c r="O14" s="47">
        <f t="shared" si="1"/>
        <v>35.68928231939164</v>
      </c>
      <c r="P14" s="9"/>
    </row>
    <row r="15" spans="1:16" ht="15">
      <c r="A15" s="12"/>
      <c r="B15" s="25">
        <v>316</v>
      </c>
      <c r="C15" s="20" t="s">
        <v>17</v>
      </c>
      <c r="D15" s="46">
        <v>392085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392085</v>
      </c>
      <c r="O15" s="47">
        <f t="shared" si="1"/>
        <v>6.655435225420967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SUM(D17:D22)</f>
        <v>4451841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4451841</v>
      </c>
      <c r="O16" s="45">
        <f t="shared" si="1"/>
        <v>75.56764326453015</v>
      </c>
      <c r="P16" s="10"/>
    </row>
    <row r="17" spans="1:16" ht="15">
      <c r="A17" s="12"/>
      <c r="B17" s="25">
        <v>322</v>
      </c>
      <c r="C17" s="20" t="s">
        <v>0</v>
      </c>
      <c r="D17" s="46">
        <v>809262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809262</v>
      </c>
      <c r="O17" s="47">
        <f t="shared" si="1"/>
        <v>13.736793862031504</v>
      </c>
      <c r="P17" s="9"/>
    </row>
    <row r="18" spans="1:16" ht="15">
      <c r="A18" s="12"/>
      <c r="B18" s="25">
        <v>323.1</v>
      </c>
      <c r="C18" s="20" t="s">
        <v>19</v>
      </c>
      <c r="D18" s="46">
        <v>2607189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2607189</v>
      </c>
      <c r="O18" s="47">
        <f t="shared" si="1"/>
        <v>44.25565249864204</v>
      </c>
      <c r="P18" s="9"/>
    </row>
    <row r="19" spans="1:16" ht="15">
      <c r="A19" s="12"/>
      <c r="B19" s="25">
        <v>323.4</v>
      </c>
      <c r="C19" s="20" t="s">
        <v>20</v>
      </c>
      <c r="D19" s="46">
        <v>85909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85909</v>
      </c>
      <c r="O19" s="47">
        <f t="shared" si="1"/>
        <v>1.4582597772949484</v>
      </c>
      <c r="P19" s="9"/>
    </row>
    <row r="20" spans="1:16" ht="15">
      <c r="A20" s="12"/>
      <c r="B20" s="25">
        <v>323.7</v>
      </c>
      <c r="C20" s="20" t="s">
        <v>21</v>
      </c>
      <c r="D20" s="46">
        <v>630512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630512</v>
      </c>
      <c r="O20" s="47">
        <f t="shared" si="1"/>
        <v>10.702607278652906</v>
      </c>
      <c r="P20" s="9"/>
    </row>
    <row r="21" spans="1:16" ht="15">
      <c r="A21" s="12"/>
      <c r="B21" s="25">
        <v>323.9</v>
      </c>
      <c r="C21" s="20" t="s">
        <v>22</v>
      </c>
      <c r="D21" s="46">
        <v>16569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16569</v>
      </c>
      <c r="O21" s="47">
        <f t="shared" si="1"/>
        <v>0.28125</v>
      </c>
      <c r="P21" s="9"/>
    </row>
    <row r="22" spans="1:16" ht="15">
      <c r="A22" s="12"/>
      <c r="B22" s="25">
        <v>329</v>
      </c>
      <c r="C22" s="20" t="s">
        <v>23</v>
      </c>
      <c r="D22" s="46">
        <v>302400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302400</v>
      </c>
      <c r="O22" s="47">
        <f t="shared" si="1"/>
        <v>5.133079847908745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SUM(D24:D38)</f>
        <v>6296589</v>
      </c>
      <c r="E23" s="32">
        <f t="shared" si="5"/>
        <v>7587895</v>
      </c>
      <c r="F23" s="32">
        <f t="shared" si="5"/>
        <v>0</v>
      </c>
      <c r="G23" s="32">
        <f t="shared" si="5"/>
        <v>65344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13949828</v>
      </c>
      <c r="O23" s="45">
        <f t="shared" si="1"/>
        <v>236.7909424225964</v>
      </c>
      <c r="P23" s="10"/>
    </row>
    <row r="24" spans="1:16" ht="15">
      <c r="A24" s="12"/>
      <c r="B24" s="25">
        <v>331.2</v>
      </c>
      <c r="C24" s="20" t="s">
        <v>24</v>
      </c>
      <c r="D24" s="46">
        <v>559139</v>
      </c>
      <c r="E24" s="46">
        <v>239720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798859</v>
      </c>
      <c r="O24" s="47">
        <f t="shared" si="1"/>
        <v>13.56020844649647</v>
      </c>
      <c r="P24" s="9"/>
    </row>
    <row r="25" spans="1:16" ht="15">
      <c r="A25" s="12"/>
      <c r="B25" s="25">
        <v>331.49</v>
      </c>
      <c r="C25" s="20" t="s">
        <v>92</v>
      </c>
      <c r="D25" s="46">
        <v>342617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342617</v>
      </c>
      <c r="O25" s="47">
        <f t="shared" si="1"/>
        <v>5.815742123845736</v>
      </c>
      <c r="P25" s="9"/>
    </row>
    <row r="26" spans="1:16" ht="15">
      <c r="A26" s="12"/>
      <c r="B26" s="25">
        <v>331.5</v>
      </c>
      <c r="C26" s="20" t="s">
        <v>26</v>
      </c>
      <c r="D26" s="46">
        <v>133931</v>
      </c>
      <c r="E26" s="46">
        <v>6459382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6593313</v>
      </c>
      <c r="O26" s="47">
        <f t="shared" si="1"/>
        <v>111.9179963335144</v>
      </c>
      <c r="P26" s="9"/>
    </row>
    <row r="27" spans="1:16" ht="15">
      <c r="A27" s="12"/>
      <c r="B27" s="25">
        <v>331.7</v>
      </c>
      <c r="C27" s="20" t="s">
        <v>27</v>
      </c>
      <c r="D27" s="46">
        <v>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7500</v>
      </c>
      <c r="O27" s="47">
        <f t="shared" si="1"/>
        <v>0.12730852797392722</v>
      </c>
      <c r="P27" s="9"/>
    </row>
    <row r="28" spans="1:16" ht="15">
      <c r="A28" s="12"/>
      <c r="B28" s="25">
        <v>334.39</v>
      </c>
      <c r="C28" s="20" t="s">
        <v>28</v>
      </c>
      <c r="D28" s="46">
        <v>27180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27180</v>
      </c>
      <c r="O28" s="47">
        <f t="shared" si="1"/>
        <v>0.4613661053775122</v>
      </c>
      <c r="P28" s="9"/>
    </row>
    <row r="29" spans="1:16" ht="15">
      <c r="A29" s="12"/>
      <c r="B29" s="25">
        <v>334.5</v>
      </c>
      <c r="C29" s="20" t="s">
        <v>29</v>
      </c>
      <c r="D29" s="46">
        <v>0</v>
      </c>
      <c r="E29" s="46">
        <v>27709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27709</v>
      </c>
      <c r="O29" s="47">
        <f t="shared" si="1"/>
        <v>0.47034560021727323</v>
      </c>
      <c r="P29" s="9"/>
    </row>
    <row r="30" spans="1:16" ht="15">
      <c r="A30" s="12"/>
      <c r="B30" s="25">
        <v>334.7</v>
      </c>
      <c r="C30" s="20" t="s">
        <v>30</v>
      </c>
      <c r="D30" s="46">
        <v>27895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27895</v>
      </c>
      <c r="O30" s="47">
        <f t="shared" si="1"/>
        <v>0.47350285171102663</v>
      </c>
      <c r="P30" s="9"/>
    </row>
    <row r="31" spans="1:16" ht="15">
      <c r="A31" s="12"/>
      <c r="B31" s="25">
        <v>335.12</v>
      </c>
      <c r="C31" s="20" t="s">
        <v>31</v>
      </c>
      <c r="D31" s="46">
        <v>1737936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1737936</v>
      </c>
      <c r="O31" s="47">
        <f t="shared" si="1"/>
        <v>29.500543183052688</v>
      </c>
      <c r="P31" s="9"/>
    </row>
    <row r="32" spans="1:16" ht="15">
      <c r="A32" s="12"/>
      <c r="B32" s="25">
        <v>335.14</v>
      </c>
      <c r="C32" s="20" t="s">
        <v>32</v>
      </c>
      <c r="D32" s="46">
        <v>1095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1095</v>
      </c>
      <c r="O32" s="47">
        <f t="shared" si="1"/>
        <v>0.018587045084193374</v>
      </c>
      <c r="P32" s="9"/>
    </row>
    <row r="33" spans="1:16" ht="15">
      <c r="A33" s="12"/>
      <c r="B33" s="25">
        <v>335.15</v>
      </c>
      <c r="C33" s="20" t="s">
        <v>33</v>
      </c>
      <c r="D33" s="46">
        <v>15228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15228</v>
      </c>
      <c r="O33" s="47">
        <f t="shared" si="1"/>
        <v>0.25848723519826183</v>
      </c>
      <c r="P33" s="9"/>
    </row>
    <row r="34" spans="1:16" ht="15">
      <c r="A34" s="12"/>
      <c r="B34" s="25">
        <v>335.18</v>
      </c>
      <c r="C34" s="20" t="s">
        <v>34</v>
      </c>
      <c r="D34" s="46">
        <v>3277727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3277727</v>
      </c>
      <c r="O34" s="47">
        <f t="shared" si="1"/>
        <v>55.6376799293862</v>
      </c>
      <c r="P34" s="9"/>
    </row>
    <row r="35" spans="1:16" ht="15">
      <c r="A35" s="12"/>
      <c r="B35" s="25">
        <v>335.29</v>
      </c>
      <c r="C35" s="20" t="s">
        <v>35</v>
      </c>
      <c r="D35" s="46">
        <v>0</v>
      </c>
      <c r="E35" s="46">
        <v>11946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11946</v>
      </c>
      <c r="O35" s="47">
        <f t="shared" si="1"/>
        <v>0.20277702335687126</v>
      </c>
      <c r="P35" s="9"/>
    </row>
    <row r="36" spans="1:16" ht="15">
      <c r="A36" s="12"/>
      <c r="B36" s="25">
        <v>337.2</v>
      </c>
      <c r="C36" s="20" t="s">
        <v>93</v>
      </c>
      <c r="D36" s="46">
        <v>83729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83729</v>
      </c>
      <c r="O36" s="47">
        <f t="shared" si="1"/>
        <v>1.4212554318305268</v>
      </c>
      <c r="P36" s="9"/>
    </row>
    <row r="37" spans="1:16" ht="15">
      <c r="A37" s="12"/>
      <c r="B37" s="25">
        <v>337.7</v>
      </c>
      <c r="C37" s="20" t="s">
        <v>37</v>
      </c>
      <c r="D37" s="46">
        <v>1000</v>
      </c>
      <c r="E37" s="46">
        <v>0</v>
      </c>
      <c r="F37" s="46">
        <v>0</v>
      </c>
      <c r="G37" s="46">
        <v>65344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66344</v>
      </c>
      <c r="O37" s="47">
        <f aca="true" t="shared" si="7" ref="O37:O68">(N37/O$79)</f>
        <v>1.1261542639869635</v>
      </c>
      <c r="P37" s="9"/>
    </row>
    <row r="38" spans="1:16" ht="15">
      <c r="A38" s="12"/>
      <c r="B38" s="25">
        <v>338</v>
      </c>
      <c r="C38" s="20" t="s">
        <v>38</v>
      </c>
      <c r="D38" s="46">
        <v>81612</v>
      </c>
      <c r="E38" s="46">
        <v>849138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930750</v>
      </c>
      <c r="O38" s="47">
        <f t="shared" si="7"/>
        <v>15.798988321564368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SUM(D40:D52)</f>
        <v>983207</v>
      </c>
      <c r="E39" s="32">
        <f t="shared" si="8"/>
        <v>879134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32843715</v>
      </c>
      <c r="J39" s="32">
        <f t="shared" si="8"/>
        <v>4248990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38955046</v>
      </c>
      <c r="O39" s="45">
        <f t="shared" si="7"/>
        <v>661.2412751222162</v>
      </c>
      <c r="P39" s="10"/>
    </row>
    <row r="40" spans="1:16" ht="15">
      <c r="A40" s="12"/>
      <c r="B40" s="25">
        <v>341.1</v>
      </c>
      <c r="C40" s="20" t="s">
        <v>89</v>
      </c>
      <c r="D40" s="46">
        <v>4015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4015</v>
      </c>
      <c r="O40" s="47">
        <f t="shared" si="7"/>
        <v>0.06815249864204237</v>
      </c>
      <c r="P40" s="9"/>
    </row>
    <row r="41" spans="1:16" ht="15">
      <c r="A41" s="12"/>
      <c r="B41" s="25">
        <v>341.2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4248990</v>
      </c>
      <c r="K41" s="46">
        <v>0</v>
      </c>
      <c r="L41" s="46">
        <v>0</v>
      </c>
      <c r="M41" s="46">
        <v>0</v>
      </c>
      <c r="N41" s="46">
        <f aca="true" t="shared" si="9" ref="N41:N52">SUM(D41:M41)</f>
        <v>4248990</v>
      </c>
      <c r="O41" s="47">
        <f t="shared" si="7"/>
        <v>72.12435497012493</v>
      </c>
      <c r="P41" s="9"/>
    </row>
    <row r="42" spans="1:16" ht="15">
      <c r="A42" s="12"/>
      <c r="B42" s="25">
        <v>341.3</v>
      </c>
      <c r="C42" s="20" t="s">
        <v>47</v>
      </c>
      <c r="D42" s="46">
        <v>70025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70025</v>
      </c>
      <c r="O42" s="47">
        <f t="shared" si="7"/>
        <v>1.188637289516567</v>
      </c>
      <c r="P42" s="9"/>
    </row>
    <row r="43" spans="1:16" ht="15">
      <c r="A43" s="12"/>
      <c r="B43" s="25">
        <v>341.9</v>
      </c>
      <c r="C43" s="20" t="s">
        <v>48</v>
      </c>
      <c r="D43" s="46">
        <v>133761</v>
      </c>
      <c r="E43" s="46">
        <v>843134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976895</v>
      </c>
      <c r="O43" s="47">
        <f t="shared" si="7"/>
        <v>16.58227525801195</v>
      </c>
      <c r="P43" s="9"/>
    </row>
    <row r="44" spans="1:16" ht="15">
      <c r="A44" s="12"/>
      <c r="B44" s="25">
        <v>342.1</v>
      </c>
      <c r="C44" s="20" t="s">
        <v>49</v>
      </c>
      <c r="D44" s="46">
        <v>351821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351821</v>
      </c>
      <c r="O44" s="47">
        <f t="shared" si="7"/>
        <v>5.971975149375339</v>
      </c>
      <c r="P44" s="9"/>
    </row>
    <row r="45" spans="1:16" ht="15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10402984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10402984</v>
      </c>
      <c r="O45" s="47">
        <f t="shared" si="7"/>
        <v>176.58514394350897</v>
      </c>
      <c r="P45" s="9"/>
    </row>
    <row r="46" spans="1:16" ht="15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6761121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6761121</v>
      </c>
      <c r="O46" s="47">
        <f t="shared" si="7"/>
        <v>114.76644826181423</v>
      </c>
      <c r="P46" s="9"/>
    </row>
    <row r="47" spans="1:16" ht="15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11496250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11496250</v>
      </c>
      <c r="O47" s="47">
        <f t="shared" si="7"/>
        <v>195.14275529603475</v>
      </c>
      <c r="P47" s="9"/>
    </row>
    <row r="48" spans="1:16" ht="15">
      <c r="A48" s="12"/>
      <c r="B48" s="25">
        <v>343.6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1758907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1758907</v>
      </c>
      <c r="O48" s="47">
        <f t="shared" si="7"/>
        <v>29.856514801738186</v>
      </c>
      <c r="P48" s="9"/>
    </row>
    <row r="49" spans="1:16" ht="15">
      <c r="A49" s="12"/>
      <c r="B49" s="25">
        <v>343.9</v>
      </c>
      <c r="C49" s="20" t="s">
        <v>54</v>
      </c>
      <c r="D49" s="46">
        <v>42801</v>
      </c>
      <c r="E49" s="46">
        <v>0</v>
      </c>
      <c r="F49" s="46">
        <v>0</v>
      </c>
      <c r="G49" s="46">
        <v>0</v>
      </c>
      <c r="H49" s="46">
        <v>0</v>
      </c>
      <c r="I49" s="46">
        <v>2424453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2467254</v>
      </c>
      <c r="O49" s="47">
        <f t="shared" si="7"/>
        <v>41.880329983704506</v>
      </c>
      <c r="P49" s="9"/>
    </row>
    <row r="50" spans="1:16" ht="15">
      <c r="A50" s="12"/>
      <c r="B50" s="25">
        <v>344.9</v>
      </c>
      <c r="C50" s="20" t="s">
        <v>55</v>
      </c>
      <c r="D50" s="46">
        <v>0</v>
      </c>
      <c r="E50" s="46">
        <v>36000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36000</v>
      </c>
      <c r="O50" s="47">
        <f t="shared" si="7"/>
        <v>0.6110809342748507</v>
      </c>
      <c r="P50" s="9"/>
    </row>
    <row r="51" spans="1:16" ht="15">
      <c r="A51" s="12"/>
      <c r="B51" s="25">
        <v>347.2</v>
      </c>
      <c r="C51" s="20" t="s">
        <v>57</v>
      </c>
      <c r="D51" s="46">
        <v>195980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195980</v>
      </c>
      <c r="O51" s="47">
        <f t="shared" si="7"/>
        <v>3.3266567083107006</v>
      </c>
      <c r="P51" s="9"/>
    </row>
    <row r="52" spans="1:16" ht="15">
      <c r="A52" s="12"/>
      <c r="B52" s="25">
        <v>347.5</v>
      </c>
      <c r="C52" s="20" t="s">
        <v>58</v>
      </c>
      <c r="D52" s="46">
        <v>184804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184804</v>
      </c>
      <c r="O52" s="47">
        <f t="shared" si="7"/>
        <v>3.136950027159153</v>
      </c>
      <c r="P52" s="9"/>
    </row>
    <row r="53" spans="1:16" ht="15.75">
      <c r="A53" s="29" t="s">
        <v>44</v>
      </c>
      <c r="B53" s="30"/>
      <c r="C53" s="31"/>
      <c r="D53" s="32">
        <f aca="true" t="shared" si="10" ref="D53:M53">SUM(D54:D58)</f>
        <v>1764830</v>
      </c>
      <c r="E53" s="32">
        <f t="shared" si="10"/>
        <v>301612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0">SUM(D53:M53)</f>
        <v>2066442</v>
      </c>
      <c r="O53" s="45">
        <f t="shared" si="7"/>
        <v>35.07675855513308</v>
      </c>
      <c r="P53" s="10"/>
    </row>
    <row r="54" spans="1:16" ht="15">
      <c r="A54" s="13"/>
      <c r="B54" s="39">
        <v>351.5</v>
      </c>
      <c r="C54" s="21" t="s">
        <v>61</v>
      </c>
      <c r="D54" s="46">
        <v>133152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133152</v>
      </c>
      <c r="O54" s="47">
        <f t="shared" si="7"/>
        <v>2.2601846822379144</v>
      </c>
      <c r="P54" s="9"/>
    </row>
    <row r="55" spans="1:16" ht="15">
      <c r="A55" s="13"/>
      <c r="B55" s="39">
        <v>352</v>
      </c>
      <c r="C55" s="21" t="s">
        <v>62</v>
      </c>
      <c r="D55" s="46">
        <v>13895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13895</v>
      </c>
      <c r="O55" s="47">
        <f t="shared" si="7"/>
        <v>0.23586026615969582</v>
      </c>
      <c r="P55" s="9"/>
    </row>
    <row r="56" spans="1:16" ht="15">
      <c r="A56" s="13"/>
      <c r="B56" s="39">
        <v>354</v>
      </c>
      <c r="C56" s="21" t="s">
        <v>63</v>
      </c>
      <c r="D56" s="46">
        <v>1537564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1537564</v>
      </c>
      <c r="O56" s="47">
        <f t="shared" si="7"/>
        <v>26.099334600760457</v>
      </c>
      <c r="P56" s="9"/>
    </row>
    <row r="57" spans="1:16" ht="15">
      <c r="A57" s="13"/>
      <c r="B57" s="39">
        <v>358.2</v>
      </c>
      <c r="C57" s="21" t="s">
        <v>64</v>
      </c>
      <c r="D57" s="46">
        <v>0</v>
      </c>
      <c r="E57" s="46">
        <v>301612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301612</v>
      </c>
      <c r="O57" s="47">
        <f t="shared" si="7"/>
        <v>5.119703965236285</v>
      </c>
      <c r="P57" s="9"/>
    </row>
    <row r="58" spans="1:16" ht="15">
      <c r="A58" s="13"/>
      <c r="B58" s="39">
        <v>359</v>
      </c>
      <c r="C58" s="21" t="s">
        <v>65</v>
      </c>
      <c r="D58" s="46">
        <v>80219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80219</v>
      </c>
      <c r="O58" s="47">
        <f t="shared" si="7"/>
        <v>1.361675040738729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SUM(D60:D66)</f>
        <v>2639511</v>
      </c>
      <c r="E59" s="32">
        <f t="shared" si="12"/>
        <v>751286</v>
      </c>
      <c r="F59" s="32">
        <f t="shared" si="12"/>
        <v>0</v>
      </c>
      <c r="G59" s="32">
        <f t="shared" si="12"/>
        <v>69018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19505974</v>
      </c>
      <c r="L59" s="32">
        <f t="shared" si="12"/>
        <v>0</v>
      </c>
      <c r="M59" s="32">
        <f t="shared" si="12"/>
        <v>0</v>
      </c>
      <c r="N59" s="32">
        <f t="shared" si="11"/>
        <v>22965789</v>
      </c>
      <c r="O59" s="45">
        <f t="shared" si="7"/>
        <v>389.83210551330797</v>
      </c>
      <c r="P59" s="10"/>
    </row>
    <row r="60" spans="1:16" ht="15">
      <c r="A60" s="12"/>
      <c r="B60" s="25">
        <v>361.1</v>
      </c>
      <c r="C60" s="20" t="s">
        <v>66</v>
      </c>
      <c r="D60" s="46">
        <v>52929</v>
      </c>
      <c r="E60" s="46">
        <v>113914</v>
      </c>
      <c r="F60" s="46">
        <v>0</v>
      </c>
      <c r="G60" s="46">
        <v>35971</v>
      </c>
      <c r="H60" s="46">
        <v>0</v>
      </c>
      <c r="I60" s="46">
        <v>0</v>
      </c>
      <c r="J60" s="46">
        <v>0</v>
      </c>
      <c r="K60" s="46">
        <v>1896749</v>
      </c>
      <c r="L60" s="46">
        <v>0</v>
      </c>
      <c r="M60" s="46">
        <v>0</v>
      </c>
      <c r="N60" s="46">
        <f t="shared" si="11"/>
        <v>2099563</v>
      </c>
      <c r="O60" s="47">
        <f t="shared" si="7"/>
        <v>35.63896998913634</v>
      </c>
      <c r="P60" s="9"/>
    </row>
    <row r="61" spans="1:16" ht="15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1089170</v>
      </c>
      <c r="L61" s="46">
        <v>0</v>
      </c>
      <c r="M61" s="46">
        <v>0</v>
      </c>
      <c r="N61" s="46">
        <f aca="true" t="shared" si="13" ref="N61:N66">SUM(D61:M61)</f>
        <v>1089170</v>
      </c>
      <c r="O61" s="47">
        <f t="shared" si="7"/>
        <v>18.48808392178164</v>
      </c>
      <c r="P61" s="9"/>
    </row>
    <row r="62" spans="1:16" ht="15">
      <c r="A62" s="12"/>
      <c r="B62" s="25">
        <v>361.3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6259182</v>
      </c>
      <c r="L62" s="46">
        <v>0</v>
      </c>
      <c r="M62" s="46">
        <v>0</v>
      </c>
      <c r="N62" s="46">
        <f t="shared" si="13"/>
        <v>6259182</v>
      </c>
      <c r="O62" s="47">
        <f t="shared" si="7"/>
        <v>106.24629956545355</v>
      </c>
      <c r="P62" s="9"/>
    </row>
    <row r="63" spans="1:16" ht="15">
      <c r="A63" s="12"/>
      <c r="B63" s="25">
        <v>362</v>
      </c>
      <c r="C63" s="20" t="s">
        <v>69</v>
      </c>
      <c r="D63" s="46">
        <v>1038609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1038609</v>
      </c>
      <c r="O63" s="47">
        <f t="shared" si="7"/>
        <v>17.62983772406301</v>
      </c>
      <c r="P63" s="9"/>
    </row>
    <row r="64" spans="1:16" ht="15">
      <c r="A64" s="12"/>
      <c r="B64" s="25">
        <v>366</v>
      </c>
      <c r="C64" s="20" t="s">
        <v>71</v>
      </c>
      <c r="D64" s="46">
        <v>1076444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1076444</v>
      </c>
      <c r="O64" s="47">
        <f t="shared" si="7"/>
        <v>18.27206681151548</v>
      </c>
      <c r="P64" s="9"/>
    </row>
    <row r="65" spans="1:16" ht="15">
      <c r="A65" s="12"/>
      <c r="B65" s="25">
        <v>368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10260873</v>
      </c>
      <c r="L65" s="46">
        <v>0</v>
      </c>
      <c r="M65" s="46">
        <v>0</v>
      </c>
      <c r="N65" s="46">
        <f t="shared" si="13"/>
        <v>10260873</v>
      </c>
      <c r="O65" s="47">
        <f t="shared" si="7"/>
        <v>174.17288498098858</v>
      </c>
      <c r="P65" s="9"/>
    </row>
    <row r="66" spans="1:16" ht="15">
      <c r="A66" s="12"/>
      <c r="B66" s="25">
        <v>369.9</v>
      </c>
      <c r="C66" s="20" t="s">
        <v>73</v>
      </c>
      <c r="D66" s="46">
        <v>471529</v>
      </c>
      <c r="E66" s="46">
        <v>637372</v>
      </c>
      <c r="F66" s="46">
        <v>0</v>
      </c>
      <c r="G66" s="46">
        <v>33047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1141948</v>
      </c>
      <c r="O66" s="47">
        <f t="shared" si="7"/>
        <v>19.383962520369366</v>
      </c>
      <c r="P66" s="9"/>
    </row>
    <row r="67" spans="1:16" ht="15.75">
      <c r="A67" s="29" t="s">
        <v>45</v>
      </c>
      <c r="B67" s="30"/>
      <c r="C67" s="31"/>
      <c r="D67" s="32">
        <f aca="true" t="shared" si="14" ref="D67:M67">SUM(D68:D76)</f>
        <v>6662446</v>
      </c>
      <c r="E67" s="32">
        <f t="shared" si="14"/>
        <v>4233599</v>
      </c>
      <c r="F67" s="32">
        <f t="shared" si="14"/>
        <v>18637464</v>
      </c>
      <c r="G67" s="32">
        <f t="shared" si="14"/>
        <v>4621150</v>
      </c>
      <c r="H67" s="32">
        <f t="shared" si="14"/>
        <v>0</v>
      </c>
      <c r="I67" s="32">
        <f t="shared" si="14"/>
        <v>785944</v>
      </c>
      <c r="J67" s="32">
        <f t="shared" si="14"/>
        <v>617750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35558353</v>
      </c>
      <c r="O67" s="45">
        <f t="shared" si="7"/>
        <v>603.5842103476372</v>
      </c>
      <c r="P67" s="9"/>
    </row>
    <row r="68" spans="1:16" ht="15">
      <c r="A68" s="12"/>
      <c r="B68" s="25">
        <v>381</v>
      </c>
      <c r="C68" s="20" t="s">
        <v>74</v>
      </c>
      <c r="D68" s="46">
        <v>0</v>
      </c>
      <c r="E68" s="46">
        <v>4233599</v>
      </c>
      <c r="F68" s="46">
        <v>952464</v>
      </c>
      <c r="G68" s="46">
        <v>4621150</v>
      </c>
      <c r="H68" s="46">
        <v>0</v>
      </c>
      <c r="I68" s="46">
        <v>63127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9870340</v>
      </c>
      <c r="O68" s="47">
        <f t="shared" si="7"/>
        <v>167.54379413362304</v>
      </c>
      <c r="P68" s="9"/>
    </row>
    <row r="69" spans="1:16" ht="15">
      <c r="A69" s="12"/>
      <c r="B69" s="25">
        <v>382</v>
      </c>
      <c r="C69" s="20" t="s">
        <v>88</v>
      </c>
      <c r="D69" s="46">
        <v>6662446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6662446</v>
      </c>
      <c r="O69" s="47">
        <f aca="true" t="shared" si="15" ref="O69:O77">(N69/O$79)</f>
        <v>113.09149239543726</v>
      </c>
      <c r="P69" s="9"/>
    </row>
    <row r="70" spans="1:16" ht="15">
      <c r="A70" s="12"/>
      <c r="B70" s="25">
        <v>385</v>
      </c>
      <c r="C70" s="20" t="s">
        <v>94</v>
      </c>
      <c r="D70" s="46">
        <v>0</v>
      </c>
      <c r="E70" s="46">
        <v>0</v>
      </c>
      <c r="F70" s="46">
        <v>17685000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6" ref="N70:N76">SUM(D70:M70)</f>
        <v>17685000</v>
      </c>
      <c r="O70" s="47">
        <f t="shared" si="15"/>
        <v>300.19350896252035</v>
      </c>
      <c r="P70" s="9"/>
    </row>
    <row r="71" spans="1:16" ht="15">
      <c r="A71" s="12"/>
      <c r="B71" s="25">
        <v>389.1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50134</v>
      </c>
      <c r="J71" s="46">
        <v>5837</v>
      </c>
      <c r="K71" s="46">
        <v>0</v>
      </c>
      <c r="L71" s="46">
        <v>0</v>
      </c>
      <c r="M71" s="46">
        <v>0</v>
      </c>
      <c r="N71" s="46">
        <f t="shared" si="16"/>
        <v>55971</v>
      </c>
      <c r="O71" s="47">
        <f t="shared" si="15"/>
        <v>0.950078082563824</v>
      </c>
      <c r="P71" s="9"/>
    </row>
    <row r="72" spans="1:16" ht="15">
      <c r="A72" s="12"/>
      <c r="B72" s="25">
        <v>389.2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2059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2059</v>
      </c>
      <c r="O72" s="47">
        <f t="shared" si="15"/>
        <v>0.03495043454644215</v>
      </c>
      <c r="P72" s="9"/>
    </row>
    <row r="73" spans="1:16" ht="15">
      <c r="A73" s="12"/>
      <c r="B73" s="25">
        <v>389.3</v>
      </c>
      <c r="C73" s="20" t="s">
        <v>95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6177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6177</v>
      </c>
      <c r="O73" s="47">
        <f t="shared" si="15"/>
        <v>0.10485130363932646</v>
      </c>
      <c r="P73" s="9"/>
    </row>
    <row r="74" spans="1:16" ht="15">
      <c r="A74" s="12"/>
      <c r="B74" s="25">
        <v>389.4</v>
      </c>
      <c r="C74" s="20" t="s">
        <v>96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321819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321819</v>
      </c>
      <c r="O74" s="47">
        <f t="shared" si="15"/>
        <v>5.462707088538838</v>
      </c>
      <c r="P74" s="9"/>
    </row>
    <row r="75" spans="1:16" ht="15">
      <c r="A75" s="12"/>
      <c r="B75" s="25">
        <v>389.8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251885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251885</v>
      </c>
      <c r="O75" s="47">
        <f t="shared" si="15"/>
        <v>4.2756144758283545</v>
      </c>
      <c r="P75" s="9"/>
    </row>
    <row r="76" spans="1:16" ht="15.75" thickBot="1">
      <c r="A76" s="12"/>
      <c r="B76" s="25">
        <v>389.9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90743</v>
      </c>
      <c r="J76" s="46">
        <v>611913</v>
      </c>
      <c r="K76" s="46">
        <v>0</v>
      </c>
      <c r="L76" s="46">
        <v>0</v>
      </c>
      <c r="M76" s="46">
        <v>0</v>
      </c>
      <c r="N76" s="46">
        <f t="shared" si="16"/>
        <v>702656</v>
      </c>
      <c r="O76" s="47">
        <f t="shared" si="15"/>
        <v>11.927213470939707</v>
      </c>
      <c r="P76" s="9"/>
    </row>
    <row r="77" spans="1:119" ht="16.5" thickBot="1">
      <c r="A77" s="14" t="s">
        <v>59</v>
      </c>
      <c r="B77" s="23"/>
      <c r="C77" s="22"/>
      <c r="D77" s="15">
        <f aca="true" t="shared" si="17" ref="D77:M77">SUM(D5,D16,D23,D39,D53,D59,D67)</f>
        <v>43654624</v>
      </c>
      <c r="E77" s="15">
        <f t="shared" si="17"/>
        <v>19742416</v>
      </c>
      <c r="F77" s="15">
        <f t="shared" si="17"/>
        <v>19066145</v>
      </c>
      <c r="G77" s="15">
        <f t="shared" si="17"/>
        <v>5043682</v>
      </c>
      <c r="H77" s="15">
        <f t="shared" si="17"/>
        <v>0</v>
      </c>
      <c r="I77" s="15">
        <f t="shared" si="17"/>
        <v>33629659</v>
      </c>
      <c r="J77" s="15">
        <f t="shared" si="17"/>
        <v>4866740</v>
      </c>
      <c r="K77" s="15">
        <f t="shared" si="17"/>
        <v>19505974</v>
      </c>
      <c r="L77" s="15">
        <f t="shared" si="17"/>
        <v>0</v>
      </c>
      <c r="M77" s="15">
        <f t="shared" si="17"/>
        <v>0</v>
      </c>
      <c r="N77" s="15">
        <f>SUM(D77:M77)</f>
        <v>145509240</v>
      </c>
      <c r="O77" s="38">
        <f t="shared" si="15"/>
        <v>2469.942286800652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97</v>
      </c>
      <c r="M79" s="51"/>
      <c r="N79" s="51"/>
      <c r="O79" s="43">
        <v>58912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thickBot="1">
      <c r="A81" s="55" t="s">
        <v>98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22183981</v>
      </c>
      <c r="E5" s="27">
        <f t="shared" si="0"/>
        <v>6909705</v>
      </c>
      <c r="F5" s="27">
        <f t="shared" si="0"/>
        <v>416367</v>
      </c>
      <c r="G5" s="27">
        <f t="shared" si="0"/>
        <v>299079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29809132</v>
      </c>
      <c r="O5" s="33">
        <f aca="true" t="shared" si="1" ref="O5:O36">(N5/O$78)</f>
        <v>509.8279772186971</v>
      </c>
      <c r="P5" s="6"/>
    </row>
    <row r="6" spans="1:16" ht="15">
      <c r="A6" s="12"/>
      <c r="B6" s="25">
        <v>311</v>
      </c>
      <c r="C6" s="20" t="s">
        <v>2</v>
      </c>
      <c r="D6" s="46">
        <v>15681275</v>
      </c>
      <c r="E6" s="46">
        <v>5149865</v>
      </c>
      <c r="F6" s="46">
        <v>416367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21247507</v>
      </c>
      <c r="O6" s="47">
        <f t="shared" si="1"/>
        <v>363.39781764695823</v>
      </c>
      <c r="P6" s="9"/>
    </row>
    <row r="7" spans="1:16" ht="15">
      <c r="A7" s="12"/>
      <c r="B7" s="25">
        <v>312.41</v>
      </c>
      <c r="C7" s="20" t="s">
        <v>10</v>
      </c>
      <c r="D7" s="46">
        <v>773293</v>
      </c>
      <c r="E7" s="46">
        <v>0</v>
      </c>
      <c r="F7" s="46">
        <v>0</v>
      </c>
      <c r="G7" s="46">
        <v>299079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1072372</v>
      </c>
      <c r="O7" s="47">
        <f t="shared" si="1"/>
        <v>18.340864389676582</v>
      </c>
      <c r="P7" s="9"/>
    </row>
    <row r="8" spans="1:16" ht="15">
      <c r="A8" s="12"/>
      <c r="B8" s="25">
        <v>312.52</v>
      </c>
      <c r="C8" s="20" t="s">
        <v>87</v>
      </c>
      <c r="D8" s="46">
        <v>287633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287633</v>
      </c>
      <c r="O8" s="47">
        <f t="shared" si="1"/>
        <v>4.9194102857924715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1759840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1759840</v>
      </c>
      <c r="O9" s="47">
        <f t="shared" si="1"/>
        <v>30.09868477312764</v>
      </c>
      <c r="P9" s="9"/>
    </row>
    <row r="10" spans="1:16" ht="15">
      <c r="A10" s="12"/>
      <c r="B10" s="25">
        <v>314.1</v>
      </c>
      <c r="C10" s="20" t="s">
        <v>12</v>
      </c>
      <c r="D10" s="46">
        <v>2335833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2335833</v>
      </c>
      <c r="O10" s="47">
        <f t="shared" si="1"/>
        <v>39.94993928406506</v>
      </c>
      <c r="P10" s="9"/>
    </row>
    <row r="11" spans="1:16" ht="15">
      <c r="A11" s="12"/>
      <c r="B11" s="25">
        <v>314.4</v>
      </c>
      <c r="C11" s="20" t="s">
        <v>13</v>
      </c>
      <c r="D11" s="46">
        <v>60426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60426</v>
      </c>
      <c r="O11" s="47">
        <f t="shared" si="1"/>
        <v>1.0334707280781268</v>
      </c>
      <c r="P11" s="9"/>
    </row>
    <row r="12" spans="1:16" ht="15">
      <c r="A12" s="12"/>
      <c r="B12" s="25">
        <v>314.7</v>
      </c>
      <c r="C12" s="20" t="s">
        <v>14</v>
      </c>
      <c r="D12" s="46">
        <v>1285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</v>
      </c>
      <c r="O12" s="47">
        <f t="shared" si="1"/>
        <v>0.021977458140211053</v>
      </c>
      <c r="P12" s="9"/>
    </row>
    <row r="13" spans="1:16" ht="15">
      <c r="A13" s="12"/>
      <c r="B13" s="25">
        <v>314.9</v>
      </c>
      <c r="C13" s="20" t="s">
        <v>15</v>
      </c>
      <c r="D13" s="46">
        <v>47580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47580</v>
      </c>
      <c r="O13" s="47">
        <f t="shared" si="1"/>
        <v>0.8137645589970753</v>
      </c>
      <c r="P13" s="9"/>
    </row>
    <row r="14" spans="1:16" ht="15">
      <c r="A14" s="12"/>
      <c r="B14" s="25">
        <v>315</v>
      </c>
      <c r="C14" s="20" t="s">
        <v>16</v>
      </c>
      <c r="D14" s="46">
        <v>2416966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2416966</v>
      </c>
      <c r="O14" s="47">
        <f t="shared" si="1"/>
        <v>41.337563495185485</v>
      </c>
      <c r="P14" s="9"/>
    </row>
    <row r="15" spans="1:16" ht="15">
      <c r="A15" s="12"/>
      <c r="B15" s="25">
        <v>316</v>
      </c>
      <c r="C15" s="20" t="s">
        <v>17</v>
      </c>
      <c r="D15" s="46">
        <v>579690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579690</v>
      </c>
      <c r="O15" s="47">
        <f t="shared" si="1"/>
        <v>9.914484598676221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SUM(D17:D22)</f>
        <v>5016218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5016218</v>
      </c>
      <c r="O16" s="45">
        <f t="shared" si="1"/>
        <v>85.79277907951221</v>
      </c>
      <c r="P16" s="10"/>
    </row>
    <row r="17" spans="1:16" ht="15">
      <c r="A17" s="12"/>
      <c r="B17" s="25">
        <v>322</v>
      </c>
      <c r="C17" s="20" t="s">
        <v>0</v>
      </c>
      <c r="D17" s="46">
        <v>1005949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1005949</v>
      </c>
      <c r="O17" s="47">
        <f t="shared" si="1"/>
        <v>17.204826489250713</v>
      </c>
      <c r="P17" s="9"/>
    </row>
    <row r="18" spans="1:16" ht="15">
      <c r="A18" s="12"/>
      <c r="B18" s="25">
        <v>323.1</v>
      </c>
      <c r="C18" s="20" t="s">
        <v>19</v>
      </c>
      <c r="D18" s="46">
        <v>2834321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2834321</v>
      </c>
      <c r="O18" s="47">
        <f t="shared" si="1"/>
        <v>48.47561955908259</v>
      </c>
      <c r="P18" s="9"/>
    </row>
    <row r="19" spans="1:16" ht="15">
      <c r="A19" s="12"/>
      <c r="B19" s="25">
        <v>323.4</v>
      </c>
      <c r="C19" s="20" t="s">
        <v>20</v>
      </c>
      <c r="D19" s="46">
        <v>87508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87508</v>
      </c>
      <c r="O19" s="47">
        <f t="shared" si="1"/>
        <v>1.4966563478082402</v>
      </c>
      <c r="P19" s="9"/>
    </row>
    <row r="20" spans="1:16" ht="15">
      <c r="A20" s="12"/>
      <c r="B20" s="25">
        <v>323.7</v>
      </c>
      <c r="C20" s="20" t="s">
        <v>21</v>
      </c>
      <c r="D20" s="46">
        <v>761422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761422</v>
      </c>
      <c r="O20" s="47">
        <f t="shared" si="1"/>
        <v>13.022661581350802</v>
      </c>
      <c r="P20" s="9"/>
    </row>
    <row r="21" spans="1:16" ht="15">
      <c r="A21" s="12"/>
      <c r="B21" s="25">
        <v>323.9</v>
      </c>
      <c r="C21" s="20" t="s">
        <v>22</v>
      </c>
      <c r="D21" s="46">
        <v>22026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22026</v>
      </c>
      <c r="O21" s="47">
        <f t="shared" si="1"/>
        <v>0.37671244591150865</v>
      </c>
      <c r="P21" s="9"/>
    </row>
    <row r="22" spans="1:16" ht="15">
      <c r="A22" s="12"/>
      <c r="B22" s="25">
        <v>329</v>
      </c>
      <c r="C22" s="20" t="s">
        <v>23</v>
      </c>
      <c r="D22" s="46">
        <v>304992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304992</v>
      </c>
      <c r="O22" s="47">
        <f t="shared" si="1"/>
        <v>5.216302656108365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SUM(D24:D37)</f>
        <v>5589800</v>
      </c>
      <c r="E23" s="32">
        <f t="shared" si="5"/>
        <v>5068121</v>
      </c>
      <c r="F23" s="32">
        <f t="shared" si="5"/>
        <v>0</v>
      </c>
      <c r="G23" s="32">
        <f t="shared" si="5"/>
        <v>20658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10678579</v>
      </c>
      <c r="O23" s="45">
        <f t="shared" si="1"/>
        <v>182.63659375053447</v>
      </c>
      <c r="P23" s="10"/>
    </row>
    <row r="24" spans="1:16" ht="15">
      <c r="A24" s="12"/>
      <c r="B24" s="25">
        <v>331.2</v>
      </c>
      <c r="C24" s="20" t="s">
        <v>24</v>
      </c>
      <c r="D24" s="46">
        <v>126672</v>
      </c>
      <c r="E24" s="46">
        <v>141444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4">SUM(D24:M24)</f>
        <v>268116</v>
      </c>
      <c r="O24" s="47">
        <f t="shared" si="1"/>
        <v>4.585609468265234</v>
      </c>
      <c r="P24" s="9"/>
    </row>
    <row r="25" spans="1:16" ht="15">
      <c r="A25" s="12"/>
      <c r="B25" s="25">
        <v>331.5</v>
      </c>
      <c r="C25" s="20" t="s">
        <v>26</v>
      </c>
      <c r="D25" s="46">
        <v>55058</v>
      </c>
      <c r="E25" s="46">
        <v>3508155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3563213</v>
      </c>
      <c r="O25" s="47">
        <f t="shared" si="1"/>
        <v>60.94191793942089</v>
      </c>
      <c r="P25" s="9"/>
    </row>
    <row r="26" spans="1:16" ht="15">
      <c r="A26" s="12"/>
      <c r="B26" s="25">
        <v>331.7</v>
      </c>
      <c r="C26" s="20" t="s">
        <v>27</v>
      </c>
      <c r="D26" s="46">
        <v>27500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27500</v>
      </c>
      <c r="O26" s="47">
        <f t="shared" si="1"/>
        <v>0.47033470728078125</v>
      </c>
      <c r="P26" s="9"/>
    </row>
    <row r="27" spans="1:16" ht="15">
      <c r="A27" s="12"/>
      <c r="B27" s="25">
        <v>334.39</v>
      </c>
      <c r="C27" s="20" t="s">
        <v>28</v>
      </c>
      <c r="D27" s="46">
        <v>13635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13635</v>
      </c>
      <c r="O27" s="47">
        <f t="shared" si="1"/>
        <v>0.23320049940994372</v>
      </c>
      <c r="P27" s="9"/>
    </row>
    <row r="28" spans="1:16" ht="15">
      <c r="A28" s="12"/>
      <c r="B28" s="25">
        <v>334.5</v>
      </c>
      <c r="C28" s="20" t="s">
        <v>29</v>
      </c>
      <c r="D28" s="46">
        <v>0</v>
      </c>
      <c r="E28" s="46">
        <v>318529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318529</v>
      </c>
      <c r="O28" s="47">
        <f t="shared" si="1"/>
        <v>5.447827053652363</v>
      </c>
      <c r="P28" s="9"/>
    </row>
    <row r="29" spans="1:16" ht="15">
      <c r="A29" s="12"/>
      <c r="B29" s="25">
        <v>334.7</v>
      </c>
      <c r="C29" s="20" t="s">
        <v>30</v>
      </c>
      <c r="D29" s="46">
        <v>26939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26939</v>
      </c>
      <c r="O29" s="47">
        <f t="shared" si="1"/>
        <v>0.46073987925225335</v>
      </c>
      <c r="P29" s="9"/>
    </row>
    <row r="30" spans="1:16" ht="15">
      <c r="A30" s="12"/>
      <c r="B30" s="25">
        <v>335.12</v>
      </c>
      <c r="C30" s="20" t="s">
        <v>31</v>
      </c>
      <c r="D30" s="46">
        <v>1757897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1757897</v>
      </c>
      <c r="O30" s="47">
        <f t="shared" si="1"/>
        <v>30.06545348817322</v>
      </c>
      <c r="P30" s="9"/>
    </row>
    <row r="31" spans="1:16" ht="15">
      <c r="A31" s="12"/>
      <c r="B31" s="25">
        <v>335.14</v>
      </c>
      <c r="C31" s="20" t="s">
        <v>32</v>
      </c>
      <c r="D31" s="46">
        <v>1022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1022</v>
      </c>
      <c r="O31" s="47">
        <f t="shared" si="1"/>
        <v>0.017479348030580308</v>
      </c>
      <c r="P31" s="9"/>
    </row>
    <row r="32" spans="1:16" ht="15">
      <c r="A32" s="12"/>
      <c r="B32" s="25">
        <v>335.15</v>
      </c>
      <c r="C32" s="20" t="s">
        <v>33</v>
      </c>
      <c r="D32" s="46">
        <v>17356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17356</v>
      </c>
      <c r="O32" s="47">
        <f t="shared" si="1"/>
        <v>0.2968410610750996</v>
      </c>
      <c r="P32" s="9"/>
    </row>
    <row r="33" spans="1:16" ht="15">
      <c r="A33" s="12"/>
      <c r="B33" s="25">
        <v>335.18</v>
      </c>
      <c r="C33" s="20" t="s">
        <v>34</v>
      </c>
      <c r="D33" s="46">
        <v>3447946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3447946</v>
      </c>
      <c r="O33" s="47">
        <f t="shared" si="1"/>
        <v>58.9704971865433</v>
      </c>
      <c r="P33" s="9"/>
    </row>
    <row r="34" spans="1:16" ht="15">
      <c r="A34" s="12"/>
      <c r="B34" s="25">
        <v>335.29</v>
      </c>
      <c r="C34" s="20" t="s">
        <v>35</v>
      </c>
      <c r="D34" s="46">
        <v>0</v>
      </c>
      <c r="E34" s="46">
        <v>12603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12603</v>
      </c>
      <c r="O34" s="47">
        <f t="shared" si="1"/>
        <v>0.21555012057671585</v>
      </c>
      <c r="P34" s="9"/>
    </row>
    <row r="35" spans="1:16" ht="15">
      <c r="A35" s="12"/>
      <c r="B35" s="25">
        <v>337.4</v>
      </c>
      <c r="C35" s="20" t="s">
        <v>36</v>
      </c>
      <c r="D35" s="46">
        <v>27898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27898</v>
      </c>
      <c r="O35" s="47">
        <f t="shared" si="1"/>
        <v>0.47714173322615405</v>
      </c>
      <c r="P35" s="9"/>
    </row>
    <row r="36" spans="1:16" ht="15">
      <c r="A36" s="12"/>
      <c r="B36" s="25">
        <v>337.7</v>
      </c>
      <c r="C36" s="20" t="s">
        <v>37</v>
      </c>
      <c r="D36" s="46">
        <v>0</v>
      </c>
      <c r="E36" s="46">
        <v>0</v>
      </c>
      <c r="F36" s="46">
        <v>0</v>
      </c>
      <c r="G36" s="46">
        <v>20658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20658</v>
      </c>
      <c r="O36" s="47">
        <f t="shared" si="1"/>
        <v>0.35331543210932287</v>
      </c>
      <c r="P36" s="9"/>
    </row>
    <row r="37" spans="1:16" ht="15">
      <c r="A37" s="12"/>
      <c r="B37" s="25">
        <v>338</v>
      </c>
      <c r="C37" s="20" t="s">
        <v>38</v>
      </c>
      <c r="D37" s="46">
        <v>87877</v>
      </c>
      <c r="E37" s="46">
        <v>1087390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1175267</v>
      </c>
      <c r="O37" s="47">
        <f aca="true" t="shared" si="8" ref="O37:O68">(N37/O$78)</f>
        <v>20.100685833518618</v>
      </c>
      <c r="P37" s="9"/>
    </row>
    <row r="38" spans="1:16" ht="15.75">
      <c r="A38" s="29" t="s">
        <v>43</v>
      </c>
      <c r="B38" s="30"/>
      <c r="C38" s="31"/>
      <c r="D38" s="32">
        <f aca="true" t="shared" si="9" ref="D38:M38">SUM(D39:D52)</f>
        <v>933209</v>
      </c>
      <c r="E38" s="32">
        <f t="shared" si="9"/>
        <v>1245693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34779450</v>
      </c>
      <c r="J38" s="32">
        <f t="shared" si="9"/>
        <v>5004822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41963174</v>
      </c>
      <c r="O38" s="45">
        <f t="shared" si="8"/>
        <v>717.6995330859088</v>
      </c>
      <c r="P38" s="10"/>
    </row>
    <row r="39" spans="1:16" ht="15">
      <c r="A39" s="12"/>
      <c r="B39" s="25">
        <v>341.1</v>
      </c>
      <c r="C39" s="20" t="s">
        <v>89</v>
      </c>
      <c r="D39" s="46">
        <v>7025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7025</v>
      </c>
      <c r="O39" s="47">
        <f t="shared" si="8"/>
        <v>0.12014913885990867</v>
      </c>
      <c r="P39" s="9"/>
    </row>
    <row r="40" spans="1:16" ht="15">
      <c r="A40" s="12"/>
      <c r="B40" s="25">
        <v>341.2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5004822</v>
      </c>
      <c r="K40" s="46">
        <v>0</v>
      </c>
      <c r="L40" s="46">
        <v>0</v>
      </c>
      <c r="M40" s="46">
        <v>0</v>
      </c>
      <c r="N40" s="46">
        <f t="shared" si="7"/>
        <v>5004822</v>
      </c>
      <c r="O40" s="47">
        <f t="shared" si="8"/>
        <v>85.59787237681506</v>
      </c>
      <c r="P40" s="9"/>
    </row>
    <row r="41" spans="1:16" ht="15">
      <c r="A41" s="12"/>
      <c r="B41" s="25">
        <v>341.3</v>
      </c>
      <c r="C41" s="20" t="s">
        <v>47</v>
      </c>
      <c r="D41" s="46">
        <v>45995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2">SUM(D41:M41)</f>
        <v>45995</v>
      </c>
      <c r="O41" s="47">
        <f t="shared" si="8"/>
        <v>0.7866561767774376</v>
      </c>
      <c r="P41" s="9"/>
    </row>
    <row r="42" spans="1:16" ht="15">
      <c r="A42" s="12"/>
      <c r="B42" s="25">
        <v>341.9</v>
      </c>
      <c r="C42" s="20" t="s">
        <v>48</v>
      </c>
      <c r="D42" s="46">
        <v>81507</v>
      </c>
      <c r="E42" s="46">
        <v>1209693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1291200</v>
      </c>
      <c r="O42" s="47">
        <f t="shared" si="8"/>
        <v>22.083497237852537</v>
      </c>
      <c r="P42" s="9"/>
    </row>
    <row r="43" spans="1:16" ht="15">
      <c r="A43" s="12"/>
      <c r="B43" s="25">
        <v>342.1</v>
      </c>
      <c r="C43" s="20" t="s">
        <v>49</v>
      </c>
      <c r="D43" s="46">
        <v>313376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313376</v>
      </c>
      <c r="O43" s="47">
        <f t="shared" si="8"/>
        <v>5.3596948810480765</v>
      </c>
      <c r="P43" s="9"/>
    </row>
    <row r="44" spans="1:16" ht="15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12233137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12233137</v>
      </c>
      <c r="O44" s="47">
        <f t="shared" si="8"/>
        <v>209.22432400075255</v>
      </c>
      <c r="P44" s="9"/>
    </row>
    <row r="45" spans="1:16" ht="15">
      <c r="A45" s="12"/>
      <c r="B45" s="25">
        <v>343.4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6762983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6762983</v>
      </c>
      <c r="O45" s="47">
        <f t="shared" si="8"/>
        <v>115.66784107817818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11533165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11533165</v>
      </c>
      <c r="O46" s="47">
        <f t="shared" si="8"/>
        <v>197.25264670167098</v>
      </c>
      <c r="P46" s="9"/>
    </row>
    <row r="47" spans="1:16" ht="15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1830184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1830184</v>
      </c>
      <c r="O47" s="47">
        <f t="shared" si="8"/>
        <v>31.301783851271615</v>
      </c>
      <c r="P47" s="9"/>
    </row>
    <row r="48" spans="1:16" ht="15">
      <c r="A48" s="12"/>
      <c r="B48" s="25">
        <v>343.9</v>
      </c>
      <c r="C48" s="20" t="s">
        <v>54</v>
      </c>
      <c r="D48" s="46">
        <v>49780</v>
      </c>
      <c r="E48" s="46">
        <v>0</v>
      </c>
      <c r="F48" s="46">
        <v>0</v>
      </c>
      <c r="G48" s="46">
        <v>0</v>
      </c>
      <c r="H48" s="46">
        <v>0</v>
      </c>
      <c r="I48" s="46">
        <v>2419981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2469761</v>
      </c>
      <c r="O48" s="47">
        <f t="shared" si="8"/>
        <v>42.24052061776326</v>
      </c>
      <c r="P48" s="9"/>
    </row>
    <row r="49" spans="1:16" ht="15">
      <c r="A49" s="12"/>
      <c r="B49" s="25">
        <v>344.9</v>
      </c>
      <c r="C49" s="20" t="s">
        <v>55</v>
      </c>
      <c r="D49" s="46">
        <v>0</v>
      </c>
      <c r="E49" s="46">
        <v>36000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36000</v>
      </c>
      <c r="O49" s="47">
        <f t="shared" si="8"/>
        <v>0.6157108895312046</v>
      </c>
      <c r="P49" s="9"/>
    </row>
    <row r="50" spans="1:16" ht="15">
      <c r="A50" s="12"/>
      <c r="B50" s="25">
        <v>347.1</v>
      </c>
      <c r="C50" s="20" t="s">
        <v>56</v>
      </c>
      <c r="D50" s="46">
        <v>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</v>
      </c>
      <c r="O50" s="47">
        <f t="shared" si="8"/>
        <v>0.0008551540132377841</v>
      </c>
      <c r="P50" s="9"/>
    </row>
    <row r="51" spans="1:16" ht="15">
      <c r="A51" s="12"/>
      <c r="B51" s="25">
        <v>347.2</v>
      </c>
      <c r="C51" s="20" t="s">
        <v>57</v>
      </c>
      <c r="D51" s="46">
        <v>232644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232644</v>
      </c>
      <c r="O51" s="47">
        <f t="shared" si="8"/>
        <v>3.978929005113821</v>
      </c>
      <c r="P51" s="9"/>
    </row>
    <row r="52" spans="1:16" ht="15">
      <c r="A52" s="12"/>
      <c r="B52" s="25">
        <v>347.5</v>
      </c>
      <c r="C52" s="20" t="s">
        <v>58</v>
      </c>
      <c r="D52" s="46">
        <v>202832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202832</v>
      </c>
      <c r="O52" s="47">
        <f t="shared" si="8"/>
        <v>3.4690519762609244</v>
      </c>
      <c r="P52" s="9"/>
    </row>
    <row r="53" spans="1:16" ht="15.75">
      <c r="A53" s="29" t="s">
        <v>44</v>
      </c>
      <c r="B53" s="30"/>
      <c r="C53" s="31"/>
      <c r="D53" s="32">
        <f aca="true" t="shared" si="11" ref="D53:M53">SUM(D54:D58)</f>
        <v>665024</v>
      </c>
      <c r="E53" s="32">
        <f t="shared" si="11"/>
        <v>258280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0">SUM(D53:M53)</f>
        <v>923304</v>
      </c>
      <c r="O53" s="45">
        <f t="shared" si="8"/>
        <v>15.79134242076998</v>
      </c>
      <c r="P53" s="10"/>
    </row>
    <row r="54" spans="1:16" ht="15">
      <c r="A54" s="13"/>
      <c r="B54" s="39">
        <v>351.5</v>
      </c>
      <c r="C54" s="21" t="s">
        <v>61</v>
      </c>
      <c r="D54" s="46">
        <v>136207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136207</v>
      </c>
      <c r="O54" s="47">
        <f t="shared" si="8"/>
        <v>2.3295592536215772</v>
      </c>
      <c r="P54" s="9"/>
    </row>
    <row r="55" spans="1:16" ht="15">
      <c r="A55" s="13"/>
      <c r="B55" s="39">
        <v>352</v>
      </c>
      <c r="C55" s="21" t="s">
        <v>62</v>
      </c>
      <c r="D55" s="46">
        <v>17851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17851</v>
      </c>
      <c r="O55" s="47">
        <f t="shared" si="8"/>
        <v>0.3053070858061537</v>
      </c>
      <c r="P55" s="9"/>
    </row>
    <row r="56" spans="1:16" ht="15">
      <c r="A56" s="13"/>
      <c r="B56" s="39">
        <v>354</v>
      </c>
      <c r="C56" s="21" t="s">
        <v>63</v>
      </c>
      <c r="D56" s="46">
        <v>424525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424525</v>
      </c>
      <c r="O56" s="47">
        <f t="shared" si="8"/>
        <v>7.260685149395406</v>
      </c>
      <c r="P56" s="9"/>
    </row>
    <row r="57" spans="1:16" ht="15">
      <c r="A57" s="13"/>
      <c r="B57" s="39">
        <v>358.2</v>
      </c>
      <c r="C57" s="21" t="s">
        <v>64</v>
      </c>
      <c r="D57" s="46">
        <v>0</v>
      </c>
      <c r="E57" s="46">
        <v>258280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258280</v>
      </c>
      <c r="O57" s="47">
        <f t="shared" si="8"/>
        <v>4.417383570781098</v>
      </c>
      <c r="P57" s="9"/>
    </row>
    <row r="58" spans="1:16" ht="15">
      <c r="A58" s="13"/>
      <c r="B58" s="39">
        <v>359</v>
      </c>
      <c r="C58" s="21" t="s">
        <v>65</v>
      </c>
      <c r="D58" s="46">
        <v>86441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86441</v>
      </c>
      <c r="O58" s="47">
        <f t="shared" si="8"/>
        <v>1.478407361165746</v>
      </c>
      <c r="P58" s="9"/>
    </row>
    <row r="59" spans="1:16" ht="15.75">
      <c r="A59" s="29" t="s">
        <v>3</v>
      </c>
      <c r="B59" s="30"/>
      <c r="C59" s="31"/>
      <c r="D59" s="32">
        <f aca="true" t="shared" si="13" ref="D59:M59">SUM(D60:D67)</f>
        <v>1981529</v>
      </c>
      <c r="E59" s="32">
        <f t="shared" si="13"/>
        <v>382730</v>
      </c>
      <c r="F59" s="32">
        <f t="shared" si="13"/>
        <v>0</v>
      </c>
      <c r="G59" s="32">
        <f t="shared" si="13"/>
        <v>362741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10468501</v>
      </c>
      <c r="L59" s="32">
        <f t="shared" si="13"/>
        <v>0</v>
      </c>
      <c r="M59" s="32">
        <f t="shared" si="13"/>
        <v>0</v>
      </c>
      <c r="N59" s="32">
        <f t="shared" si="12"/>
        <v>13195501</v>
      </c>
      <c r="O59" s="45">
        <f t="shared" si="8"/>
        <v>225.68371273666386</v>
      </c>
      <c r="P59" s="10"/>
    </row>
    <row r="60" spans="1:16" ht="15">
      <c r="A60" s="12"/>
      <c r="B60" s="25">
        <v>361.1</v>
      </c>
      <c r="C60" s="20" t="s">
        <v>66</v>
      </c>
      <c r="D60" s="46">
        <v>49225</v>
      </c>
      <c r="E60" s="46">
        <v>172880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1703367</v>
      </c>
      <c r="L60" s="46">
        <v>0</v>
      </c>
      <c r="M60" s="46">
        <v>0</v>
      </c>
      <c r="N60" s="46">
        <f t="shared" si="12"/>
        <v>1925472</v>
      </c>
      <c r="O60" s="47">
        <f t="shared" si="8"/>
        <v>32.931502163539655</v>
      </c>
      <c r="P60" s="9"/>
    </row>
    <row r="61" spans="1:16" ht="15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1001422</v>
      </c>
      <c r="L61" s="46">
        <v>0</v>
      </c>
      <c r="M61" s="46">
        <v>0</v>
      </c>
      <c r="N61" s="46">
        <f aca="true" t="shared" si="14" ref="N61:N67">SUM(D61:M61)</f>
        <v>1001422</v>
      </c>
      <c r="O61" s="47">
        <f t="shared" si="8"/>
        <v>17.127400844892165</v>
      </c>
      <c r="P61" s="9"/>
    </row>
    <row r="62" spans="1:16" ht="15">
      <c r="A62" s="12"/>
      <c r="B62" s="25">
        <v>361.3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-2555290</v>
      </c>
      <c r="L62" s="46">
        <v>0</v>
      </c>
      <c r="M62" s="46">
        <v>0</v>
      </c>
      <c r="N62" s="46">
        <f t="shared" si="14"/>
        <v>-2555290</v>
      </c>
      <c r="O62" s="47">
        <f t="shared" si="8"/>
        <v>-43.70332996972755</v>
      </c>
      <c r="P62" s="9"/>
    </row>
    <row r="63" spans="1:16" ht="15">
      <c r="A63" s="12"/>
      <c r="B63" s="25">
        <v>362</v>
      </c>
      <c r="C63" s="20" t="s">
        <v>69</v>
      </c>
      <c r="D63" s="46">
        <v>1091863</v>
      </c>
      <c r="E63" s="46">
        <v>0</v>
      </c>
      <c r="F63" s="46">
        <v>0</v>
      </c>
      <c r="G63" s="46">
        <v>222741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1314604</v>
      </c>
      <c r="O63" s="47">
        <f t="shared" si="8"/>
        <v>22.483777728368878</v>
      </c>
      <c r="P63" s="9"/>
    </row>
    <row r="64" spans="1:16" ht="15">
      <c r="A64" s="12"/>
      <c r="B64" s="25">
        <v>364</v>
      </c>
      <c r="C64" s="20" t="s">
        <v>70</v>
      </c>
      <c r="D64" s="46">
        <v>4551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4551</v>
      </c>
      <c r="O64" s="47">
        <f t="shared" si="8"/>
        <v>0.07783611828490311</v>
      </c>
      <c r="P64" s="9"/>
    </row>
    <row r="65" spans="1:16" ht="15">
      <c r="A65" s="12"/>
      <c r="B65" s="25">
        <v>366</v>
      </c>
      <c r="C65" s="20" t="s">
        <v>71</v>
      </c>
      <c r="D65" s="46">
        <v>418061</v>
      </c>
      <c r="E65" s="46">
        <v>0</v>
      </c>
      <c r="F65" s="46">
        <v>0</v>
      </c>
      <c r="G65" s="46">
        <v>140000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558061</v>
      </c>
      <c r="O65" s="47">
        <f t="shared" si="8"/>
        <v>9.544562075629822</v>
      </c>
      <c r="P65" s="9"/>
    </row>
    <row r="66" spans="1:16" ht="15">
      <c r="A66" s="12"/>
      <c r="B66" s="25">
        <v>368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10319002</v>
      </c>
      <c r="L66" s="46">
        <v>0</v>
      </c>
      <c r="M66" s="46">
        <v>0</v>
      </c>
      <c r="N66" s="46">
        <f t="shared" si="14"/>
        <v>10319002</v>
      </c>
      <c r="O66" s="47">
        <f t="shared" si="8"/>
        <v>176.4867194581744</v>
      </c>
      <c r="P66" s="9"/>
    </row>
    <row r="67" spans="1:16" ht="15">
      <c r="A67" s="12"/>
      <c r="B67" s="25">
        <v>369.9</v>
      </c>
      <c r="C67" s="20" t="s">
        <v>73</v>
      </c>
      <c r="D67" s="46">
        <v>417829</v>
      </c>
      <c r="E67" s="46">
        <v>209850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627679</v>
      </c>
      <c r="O67" s="47">
        <f t="shared" si="8"/>
        <v>10.735244317501582</v>
      </c>
      <c r="P67" s="9"/>
    </row>
    <row r="68" spans="1:16" ht="15.75">
      <c r="A68" s="29" t="s">
        <v>45</v>
      </c>
      <c r="B68" s="30"/>
      <c r="C68" s="31"/>
      <c r="D68" s="32">
        <f aca="true" t="shared" si="15" ref="D68:M68">SUM(D69:D75)</f>
        <v>7263622</v>
      </c>
      <c r="E68" s="32">
        <f t="shared" si="15"/>
        <v>5149865</v>
      </c>
      <c r="F68" s="32">
        <f t="shared" si="15"/>
        <v>1534473</v>
      </c>
      <c r="G68" s="32">
        <f t="shared" si="15"/>
        <v>5749777</v>
      </c>
      <c r="H68" s="32">
        <f t="shared" si="15"/>
        <v>0</v>
      </c>
      <c r="I68" s="32">
        <f t="shared" si="15"/>
        <v>2249560</v>
      </c>
      <c r="J68" s="32">
        <f t="shared" si="15"/>
        <v>478944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22426241</v>
      </c>
      <c r="O68" s="45">
        <f t="shared" si="8"/>
        <v>383.55779985975477</v>
      </c>
      <c r="P68" s="9"/>
    </row>
    <row r="69" spans="1:16" ht="15">
      <c r="A69" s="12"/>
      <c r="B69" s="25">
        <v>381</v>
      </c>
      <c r="C69" s="20" t="s">
        <v>74</v>
      </c>
      <c r="D69" s="46">
        <v>0</v>
      </c>
      <c r="E69" s="46">
        <v>5149865</v>
      </c>
      <c r="F69" s="46">
        <v>1534473</v>
      </c>
      <c r="G69" s="46">
        <v>5749777</v>
      </c>
      <c r="H69" s="46">
        <v>0</v>
      </c>
      <c r="I69" s="46">
        <v>66007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12500122</v>
      </c>
      <c r="O69" s="47">
        <f aca="true" t="shared" si="16" ref="O69:O76">(N69/O$78)</f>
        <v>213.79058988523832</v>
      </c>
      <c r="P69" s="9"/>
    </row>
    <row r="70" spans="1:16" ht="15">
      <c r="A70" s="12"/>
      <c r="B70" s="25">
        <v>382</v>
      </c>
      <c r="C70" s="20" t="s">
        <v>88</v>
      </c>
      <c r="D70" s="46">
        <v>6143622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7" ref="N70:N75">SUM(D70:M70)</f>
        <v>6143622</v>
      </c>
      <c r="O70" s="47">
        <f t="shared" si="16"/>
        <v>105.07486018231883</v>
      </c>
      <c r="P70" s="9"/>
    </row>
    <row r="71" spans="1:16" ht="15">
      <c r="A71" s="12"/>
      <c r="B71" s="25">
        <v>383</v>
      </c>
      <c r="C71" s="20" t="s">
        <v>75</v>
      </c>
      <c r="D71" s="46">
        <v>1120000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1120000</v>
      </c>
      <c r="O71" s="47">
        <f t="shared" si="16"/>
        <v>19.155449896526363</v>
      </c>
      <c r="P71" s="9"/>
    </row>
    <row r="72" spans="1:16" ht="15">
      <c r="A72" s="12"/>
      <c r="B72" s="25">
        <v>389.1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62726</v>
      </c>
      <c r="J72" s="46">
        <v>36910</v>
      </c>
      <c r="K72" s="46">
        <v>0</v>
      </c>
      <c r="L72" s="46">
        <v>0</v>
      </c>
      <c r="M72" s="46">
        <v>0</v>
      </c>
      <c r="N72" s="46">
        <f t="shared" si="17"/>
        <v>99636</v>
      </c>
      <c r="O72" s="47">
        <f t="shared" si="16"/>
        <v>1.7040825052591972</v>
      </c>
      <c r="P72" s="9"/>
    </row>
    <row r="73" spans="1:16" ht="15">
      <c r="A73" s="12"/>
      <c r="B73" s="25">
        <v>389.2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315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315</v>
      </c>
      <c r="O73" s="47">
        <f t="shared" si="16"/>
        <v>0.00538747028339804</v>
      </c>
      <c r="P73" s="9"/>
    </row>
    <row r="74" spans="1:16" ht="15">
      <c r="A74" s="12"/>
      <c r="B74" s="25">
        <v>389.8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1985395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1985395</v>
      </c>
      <c r="O74" s="47">
        <f t="shared" si="16"/>
        <v>33.95637004224461</v>
      </c>
      <c r="P74" s="9"/>
    </row>
    <row r="75" spans="1:16" ht="15.75" thickBot="1">
      <c r="A75" s="12"/>
      <c r="B75" s="25">
        <v>389.9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135117</v>
      </c>
      <c r="J75" s="46">
        <v>442034</v>
      </c>
      <c r="K75" s="46">
        <v>0</v>
      </c>
      <c r="L75" s="46">
        <v>0</v>
      </c>
      <c r="M75" s="46">
        <v>0</v>
      </c>
      <c r="N75" s="46">
        <f t="shared" si="17"/>
        <v>577151</v>
      </c>
      <c r="O75" s="47">
        <f t="shared" si="16"/>
        <v>9.871059877884006</v>
      </c>
      <c r="P75" s="9"/>
    </row>
    <row r="76" spans="1:119" ht="16.5" thickBot="1">
      <c r="A76" s="14" t="s">
        <v>59</v>
      </c>
      <c r="B76" s="23"/>
      <c r="C76" s="22"/>
      <c r="D76" s="15">
        <f aca="true" t="shared" si="18" ref="D76:M76">SUM(D5,D16,D23,D38,D53,D59,D68)</f>
        <v>43633383</v>
      </c>
      <c r="E76" s="15">
        <f t="shared" si="18"/>
        <v>19014394</v>
      </c>
      <c r="F76" s="15">
        <f t="shared" si="18"/>
        <v>1950840</v>
      </c>
      <c r="G76" s="15">
        <f t="shared" si="18"/>
        <v>6432255</v>
      </c>
      <c r="H76" s="15">
        <f t="shared" si="18"/>
        <v>0</v>
      </c>
      <c r="I76" s="15">
        <f t="shared" si="18"/>
        <v>37029010</v>
      </c>
      <c r="J76" s="15">
        <f t="shared" si="18"/>
        <v>5483766</v>
      </c>
      <c r="K76" s="15">
        <f t="shared" si="18"/>
        <v>10468501</v>
      </c>
      <c r="L76" s="15">
        <f t="shared" si="18"/>
        <v>0</v>
      </c>
      <c r="M76" s="15">
        <f t="shared" si="18"/>
        <v>0</v>
      </c>
      <c r="N76" s="15">
        <f>SUM(D76:M76)</f>
        <v>124012149</v>
      </c>
      <c r="O76" s="38">
        <f t="shared" si="16"/>
        <v>2120.9897381518413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86</v>
      </c>
      <c r="M78" s="51"/>
      <c r="N78" s="51"/>
      <c r="O78" s="43">
        <v>58469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thickBot="1">
      <c r="A80" s="55" t="s">
        <v>98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22779415</v>
      </c>
      <c r="E5" s="27">
        <f t="shared" si="0"/>
        <v>6587682</v>
      </c>
      <c r="F5" s="27">
        <f t="shared" si="0"/>
        <v>434219</v>
      </c>
      <c r="G5" s="27">
        <f t="shared" si="0"/>
        <v>316991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30118307</v>
      </c>
      <c r="O5" s="33">
        <f aca="true" t="shared" si="1" ref="O5:O36">(N5/O$81)</f>
        <v>504.5956808738775</v>
      </c>
      <c r="P5" s="6"/>
    </row>
    <row r="6" spans="1:16" ht="15">
      <c r="A6" s="12"/>
      <c r="B6" s="25">
        <v>311</v>
      </c>
      <c r="C6" s="20" t="s">
        <v>2</v>
      </c>
      <c r="D6" s="46">
        <v>16608384</v>
      </c>
      <c r="E6" s="46">
        <v>4668354</v>
      </c>
      <c r="F6" s="46">
        <v>434219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21710957</v>
      </c>
      <c r="O6" s="47">
        <f t="shared" si="1"/>
        <v>363.74073515614526</v>
      </c>
      <c r="P6" s="9"/>
    </row>
    <row r="7" spans="1:16" ht="15">
      <c r="A7" s="12"/>
      <c r="B7" s="25">
        <v>312.41</v>
      </c>
      <c r="C7" s="20" t="s">
        <v>10</v>
      </c>
      <c r="D7" s="46">
        <v>817669</v>
      </c>
      <c r="E7" s="46">
        <v>0</v>
      </c>
      <c r="F7" s="46">
        <v>0</v>
      </c>
      <c r="G7" s="46">
        <v>316991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1134660</v>
      </c>
      <c r="O7" s="47">
        <f t="shared" si="1"/>
        <v>19.00985122637716</v>
      </c>
      <c r="P7" s="9"/>
    </row>
    <row r="8" spans="1:16" ht="15">
      <c r="A8" s="12"/>
      <c r="B8" s="25">
        <v>312.52</v>
      </c>
      <c r="C8" s="20" t="s">
        <v>87</v>
      </c>
      <c r="D8" s="46">
        <v>238414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238414</v>
      </c>
      <c r="O8" s="47">
        <f t="shared" si="1"/>
        <v>3.9943372202117677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1919328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1919328</v>
      </c>
      <c r="O9" s="47">
        <f t="shared" si="1"/>
        <v>32.15601125854443</v>
      </c>
      <c r="P9" s="9"/>
    </row>
    <row r="10" spans="1:16" ht="15">
      <c r="A10" s="12"/>
      <c r="B10" s="25">
        <v>314.1</v>
      </c>
      <c r="C10" s="20" t="s">
        <v>12</v>
      </c>
      <c r="D10" s="46">
        <v>2357681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2357681</v>
      </c>
      <c r="O10" s="47">
        <f t="shared" si="1"/>
        <v>39.50008376893178</v>
      </c>
      <c r="P10" s="9"/>
    </row>
    <row r="11" spans="1:16" ht="15">
      <c r="A11" s="12"/>
      <c r="B11" s="25">
        <v>314.4</v>
      </c>
      <c r="C11" s="20" t="s">
        <v>13</v>
      </c>
      <c r="D11" s="46">
        <v>49264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49264</v>
      </c>
      <c r="O11" s="47">
        <f t="shared" si="1"/>
        <v>0.8253585310280124</v>
      </c>
      <c r="P11" s="9"/>
    </row>
    <row r="12" spans="1:16" ht="15">
      <c r="A12" s="12"/>
      <c r="B12" s="25">
        <v>314.7</v>
      </c>
      <c r="C12" s="20" t="s">
        <v>14</v>
      </c>
      <c r="D12" s="46">
        <v>1963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1963</v>
      </c>
      <c r="O12" s="47">
        <f t="shared" si="1"/>
        <v>0.03288768261627128</v>
      </c>
      <c r="P12" s="9"/>
    </row>
    <row r="13" spans="1:16" ht="15">
      <c r="A13" s="12"/>
      <c r="B13" s="25">
        <v>314.9</v>
      </c>
      <c r="C13" s="20" t="s">
        <v>15</v>
      </c>
      <c r="D13" s="46">
        <v>64340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64340</v>
      </c>
      <c r="O13" s="47">
        <f t="shared" si="1"/>
        <v>1.0779386141267926</v>
      </c>
      <c r="P13" s="9"/>
    </row>
    <row r="14" spans="1:16" ht="15">
      <c r="A14" s="12"/>
      <c r="B14" s="25">
        <v>315</v>
      </c>
      <c r="C14" s="20" t="s">
        <v>16</v>
      </c>
      <c r="D14" s="46">
        <v>2151632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2151632</v>
      </c>
      <c r="O14" s="47">
        <f t="shared" si="1"/>
        <v>36.04798284412277</v>
      </c>
      <c r="P14" s="9"/>
    </row>
    <row r="15" spans="1:16" ht="15">
      <c r="A15" s="12"/>
      <c r="B15" s="25">
        <v>316</v>
      </c>
      <c r="C15" s="20" t="s">
        <v>17</v>
      </c>
      <c r="D15" s="46">
        <v>490068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490068</v>
      </c>
      <c r="O15" s="47">
        <f t="shared" si="1"/>
        <v>8.210494571773221</v>
      </c>
      <c r="P15" s="9"/>
    </row>
    <row r="16" spans="1:16" ht="15.75">
      <c r="A16" s="29" t="s">
        <v>108</v>
      </c>
      <c r="B16" s="30"/>
      <c r="C16" s="31"/>
      <c r="D16" s="32">
        <f aca="true" t="shared" si="3" ref="D16:M16">SUM(D17:D22)</f>
        <v>5812502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5812502</v>
      </c>
      <c r="O16" s="45">
        <f t="shared" si="1"/>
        <v>97.38141670017424</v>
      </c>
      <c r="P16" s="10"/>
    </row>
    <row r="17" spans="1:16" ht="15">
      <c r="A17" s="12"/>
      <c r="B17" s="25">
        <v>322</v>
      </c>
      <c r="C17" s="20" t="s">
        <v>0</v>
      </c>
      <c r="D17" s="46">
        <v>1735704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1735704</v>
      </c>
      <c r="O17" s="47">
        <f t="shared" si="1"/>
        <v>29.079613992762365</v>
      </c>
      <c r="P17" s="9"/>
    </row>
    <row r="18" spans="1:16" ht="15">
      <c r="A18" s="12"/>
      <c r="B18" s="25">
        <v>323.1</v>
      </c>
      <c r="C18" s="20" t="s">
        <v>19</v>
      </c>
      <c r="D18" s="46">
        <v>2863689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2863689</v>
      </c>
      <c r="O18" s="47">
        <f t="shared" si="1"/>
        <v>47.97763369521512</v>
      </c>
      <c r="P18" s="9"/>
    </row>
    <row r="19" spans="1:16" ht="15">
      <c r="A19" s="12"/>
      <c r="B19" s="25">
        <v>323.4</v>
      </c>
      <c r="C19" s="20" t="s">
        <v>20</v>
      </c>
      <c r="D19" s="46">
        <v>95738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95738</v>
      </c>
      <c r="O19" s="47">
        <f t="shared" si="1"/>
        <v>1.6039739981235759</v>
      </c>
      <c r="P19" s="9"/>
    </row>
    <row r="20" spans="1:16" ht="15">
      <c r="A20" s="12"/>
      <c r="B20" s="25">
        <v>323.7</v>
      </c>
      <c r="C20" s="20" t="s">
        <v>21</v>
      </c>
      <c r="D20" s="46">
        <v>764593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764593</v>
      </c>
      <c r="O20" s="47">
        <f t="shared" si="1"/>
        <v>12.809827771076263</v>
      </c>
      <c r="P20" s="9"/>
    </row>
    <row r="21" spans="1:16" ht="15">
      <c r="A21" s="12"/>
      <c r="B21" s="25">
        <v>323.9</v>
      </c>
      <c r="C21" s="20" t="s">
        <v>22</v>
      </c>
      <c r="D21" s="46">
        <v>22560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22560</v>
      </c>
      <c r="O21" s="47">
        <f t="shared" si="1"/>
        <v>0.3779654201849618</v>
      </c>
      <c r="P21" s="9"/>
    </row>
    <row r="22" spans="1:16" ht="15">
      <c r="A22" s="12"/>
      <c r="B22" s="25">
        <v>329</v>
      </c>
      <c r="C22" s="20" t="s">
        <v>109</v>
      </c>
      <c r="D22" s="46">
        <v>330218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330218</v>
      </c>
      <c r="O22" s="47">
        <f t="shared" si="1"/>
        <v>5.532401822811956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SUM(D24:D38)</f>
        <v>6965991</v>
      </c>
      <c r="E23" s="32">
        <f t="shared" si="5"/>
        <v>4076397</v>
      </c>
      <c r="F23" s="32">
        <f t="shared" si="5"/>
        <v>0</v>
      </c>
      <c r="G23" s="32">
        <f t="shared" si="5"/>
        <v>343735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11386123</v>
      </c>
      <c r="O23" s="45">
        <f t="shared" si="1"/>
        <v>190.7606721619086</v>
      </c>
      <c r="P23" s="10"/>
    </row>
    <row r="24" spans="1:16" ht="15">
      <c r="A24" s="12"/>
      <c r="B24" s="25">
        <v>331.2</v>
      </c>
      <c r="C24" s="20" t="s">
        <v>24</v>
      </c>
      <c r="D24" s="46">
        <v>237035</v>
      </c>
      <c r="E24" s="46">
        <v>281424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4">SUM(D24:M24)</f>
        <v>518459</v>
      </c>
      <c r="O24" s="47">
        <f t="shared" si="1"/>
        <v>8.686151320198364</v>
      </c>
      <c r="P24" s="9"/>
    </row>
    <row r="25" spans="1:16" ht="15">
      <c r="A25" s="12"/>
      <c r="B25" s="25">
        <v>331.49</v>
      </c>
      <c r="C25" s="20" t="s">
        <v>92</v>
      </c>
      <c r="D25" s="46">
        <v>1332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1332</v>
      </c>
      <c r="O25" s="47">
        <f t="shared" si="1"/>
        <v>0.022316043425814235</v>
      </c>
      <c r="P25" s="9"/>
    </row>
    <row r="26" spans="1:16" ht="15">
      <c r="A26" s="12"/>
      <c r="B26" s="25">
        <v>331.5</v>
      </c>
      <c r="C26" s="20" t="s">
        <v>26</v>
      </c>
      <c r="D26" s="46">
        <v>330673</v>
      </c>
      <c r="E26" s="46">
        <v>3175410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3506083</v>
      </c>
      <c r="O26" s="47">
        <f t="shared" si="1"/>
        <v>58.7401655274092</v>
      </c>
      <c r="P26" s="9"/>
    </row>
    <row r="27" spans="1:16" ht="15">
      <c r="A27" s="12"/>
      <c r="B27" s="25">
        <v>334.39</v>
      </c>
      <c r="C27" s="20" t="s">
        <v>28</v>
      </c>
      <c r="D27" s="46">
        <v>12498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12498</v>
      </c>
      <c r="O27" s="47">
        <f t="shared" si="1"/>
        <v>0.20938882187374347</v>
      </c>
      <c r="P27" s="9"/>
    </row>
    <row r="28" spans="1:16" ht="15">
      <c r="A28" s="12"/>
      <c r="B28" s="25">
        <v>334.5</v>
      </c>
      <c r="C28" s="20" t="s">
        <v>29</v>
      </c>
      <c r="D28" s="46">
        <v>2040</v>
      </c>
      <c r="E28" s="46">
        <v>291981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294021</v>
      </c>
      <c r="O28" s="47">
        <f t="shared" si="1"/>
        <v>4.9259650180940895</v>
      </c>
      <c r="P28" s="9"/>
    </row>
    <row r="29" spans="1:16" ht="15">
      <c r="A29" s="12"/>
      <c r="B29" s="25">
        <v>334.7</v>
      </c>
      <c r="C29" s="20" t="s">
        <v>30</v>
      </c>
      <c r="D29" s="46">
        <v>437088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437088</v>
      </c>
      <c r="O29" s="47">
        <f t="shared" si="1"/>
        <v>7.322878970647366</v>
      </c>
      <c r="P29" s="9"/>
    </row>
    <row r="30" spans="1:16" ht="15">
      <c r="A30" s="12"/>
      <c r="B30" s="25">
        <v>335.12</v>
      </c>
      <c r="C30" s="20" t="s">
        <v>31</v>
      </c>
      <c r="D30" s="46">
        <v>1955109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1955109</v>
      </c>
      <c r="O30" s="47">
        <f t="shared" si="1"/>
        <v>32.75547848813832</v>
      </c>
      <c r="P30" s="9"/>
    </row>
    <row r="31" spans="1:16" ht="15">
      <c r="A31" s="12"/>
      <c r="B31" s="25">
        <v>335.14</v>
      </c>
      <c r="C31" s="20" t="s">
        <v>32</v>
      </c>
      <c r="D31" s="46">
        <v>1280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1280</v>
      </c>
      <c r="O31" s="47">
        <f t="shared" si="1"/>
        <v>0.021444846535316982</v>
      </c>
      <c r="P31" s="9"/>
    </row>
    <row r="32" spans="1:16" ht="15">
      <c r="A32" s="12"/>
      <c r="B32" s="25">
        <v>335.15</v>
      </c>
      <c r="C32" s="20" t="s">
        <v>33</v>
      </c>
      <c r="D32" s="46">
        <v>16736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16736</v>
      </c>
      <c r="O32" s="47">
        <f t="shared" si="1"/>
        <v>0.28039136844926954</v>
      </c>
      <c r="P32" s="9"/>
    </row>
    <row r="33" spans="1:16" ht="15">
      <c r="A33" s="12"/>
      <c r="B33" s="25">
        <v>335.18</v>
      </c>
      <c r="C33" s="20" t="s">
        <v>34</v>
      </c>
      <c r="D33" s="46">
        <v>3798714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3798714</v>
      </c>
      <c r="O33" s="47">
        <f t="shared" si="1"/>
        <v>63.64284278246884</v>
      </c>
      <c r="P33" s="9"/>
    </row>
    <row r="34" spans="1:16" ht="15">
      <c r="A34" s="12"/>
      <c r="B34" s="25">
        <v>335.29</v>
      </c>
      <c r="C34" s="20" t="s">
        <v>35</v>
      </c>
      <c r="D34" s="46">
        <v>0</v>
      </c>
      <c r="E34" s="46">
        <v>15109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15109</v>
      </c>
      <c r="O34" s="47">
        <f t="shared" si="1"/>
        <v>0.253132958048519</v>
      </c>
      <c r="P34" s="9"/>
    </row>
    <row r="35" spans="1:16" ht="15">
      <c r="A35" s="12"/>
      <c r="B35" s="25">
        <v>337.2</v>
      </c>
      <c r="C35" s="20" t="s">
        <v>93</v>
      </c>
      <c r="D35" s="46">
        <v>57905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1">SUM(D35:M35)</f>
        <v>57905</v>
      </c>
      <c r="O35" s="47">
        <f t="shared" si="1"/>
        <v>0.9701279989277577</v>
      </c>
      <c r="P35" s="9"/>
    </row>
    <row r="36" spans="1:16" ht="15">
      <c r="A36" s="12"/>
      <c r="B36" s="25">
        <v>337.4</v>
      </c>
      <c r="C36" s="20" t="s">
        <v>36</v>
      </c>
      <c r="D36" s="46">
        <v>27360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27360</v>
      </c>
      <c r="O36" s="47">
        <f t="shared" si="1"/>
        <v>0.4583835946924005</v>
      </c>
      <c r="P36" s="9"/>
    </row>
    <row r="37" spans="1:16" ht="15">
      <c r="A37" s="12"/>
      <c r="B37" s="25">
        <v>337.7</v>
      </c>
      <c r="C37" s="20" t="s">
        <v>37</v>
      </c>
      <c r="D37" s="46">
        <v>0</v>
      </c>
      <c r="E37" s="46">
        <v>0</v>
      </c>
      <c r="F37" s="46">
        <v>0</v>
      </c>
      <c r="G37" s="46">
        <v>343735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343735</v>
      </c>
      <c r="O37" s="47">
        <f aca="true" t="shared" si="8" ref="O37:O68">(N37/O$81)</f>
        <v>5.758862752982174</v>
      </c>
      <c r="P37" s="9"/>
    </row>
    <row r="38" spans="1:16" ht="15">
      <c r="A38" s="12"/>
      <c r="B38" s="25">
        <v>338</v>
      </c>
      <c r="C38" s="20" t="s">
        <v>38</v>
      </c>
      <c r="D38" s="46">
        <v>88221</v>
      </c>
      <c r="E38" s="46">
        <v>312473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400694</v>
      </c>
      <c r="O38" s="47">
        <f t="shared" si="8"/>
        <v>6.713141670017424</v>
      </c>
      <c r="P38" s="9"/>
    </row>
    <row r="39" spans="1:16" ht="15.75">
      <c r="A39" s="29" t="s">
        <v>43</v>
      </c>
      <c r="B39" s="30"/>
      <c r="C39" s="31"/>
      <c r="D39" s="32">
        <f aca="true" t="shared" si="9" ref="D39:M39">SUM(D40:D53)</f>
        <v>835374</v>
      </c>
      <c r="E39" s="32">
        <f t="shared" si="9"/>
        <v>1371832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35022887</v>
      </c>
      <c r="J39" s="32">
        <f t="shared" si="9"/>
        <v>4668136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41898229</v>
      </c>
      <c r="O39" s="45">
        <f t="shared" si="8"/>
        <v>701.9539773488808</v>
      </c>
      <c r="P39" s="10"/>
    </row>
    <row r="40" spans="1:16" ht="15">
      <c r="A40" s="12"/>
      <c r="B40" s="25">
        <v>341.1</v>
      </c>
      <c r="C40" s="20" t="s">
        <v>89</v>
      </c>
      <c r="D40" s="46">
        <v>5390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5390</v>
      </c>
      <c r="O40" s="47">
        <f t="shared" si="8"/>
        <v>0.09030290845731136</v>
      </c>
      <c r="P40" s="9"/>
    </row>
    <row r="41" spans="1:16" ht="15">
      <c r="A41" s="12"/>
      <c r="B41" s="25">
        <v>341.2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4668136</v>
      </c>
      <c r="K41" s="46">
        <v>0</v>
      </c>
      <c r="L41" s="46">
        <v>0</v>
      </c>
      <c r="M41" s="46">
        <v>0</v>
      </c>
      <c r="N41" s="46">
        <f t="shared" si="7"/>
        <v>4668136</v>
      </c>
      <c r="O41" s="47">
        <f t="shared" si="8"/>
        <v>78.2089532234285</v>
      </c>
      <c r="P41" s="9"/>
    </row>
    <row r="42" spans="1:16" ht="15">
      <c r="A42" s="12"/>
      <c r="B42" s="25">
        <v>341.3</v>
      </c>
      <c r="C42" s="20" t="s">
        <v>47</v>
      </c>
      <c r="D42" s="46">
        <v>36305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6">SUM(D42:M42)</f>
        <v>36305</v>
      </c>
      <c r="O42" s="47">
        <f t="shared" si="8"/>
        <v>0.6082462136442837</v>
      </c>
      <c r="P42" s="9"/>
    </row>
    <row r="43" spans="1:16" ht="15">
      <c r="A43" s="12"/>
      <c r="B43" s="25">
        <v>341.9</v>
      </c>
      <c r="C43" s="20" t="s">
        <v>48</v>
      </c>
      <c r="D43" s="46">
        <v>58517</v>
      </c>
      <c r="E43" s="46">
        <v>1334332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1392849</v>
      </c>
      <c r="O43" s="47">
        <f t="shared" si="8"/>
        <v>23.33549457177322</v>
      </c>
      <c r="P43" s="9"/>
    </row>
    <row r="44" spans="1:16" ht="15">
      <c r="A44" s="12"/>
      <c r="B44" s="25">
        <v>342.1</v>
      </c>
      <c r="C44" s="20" t="s">
        <v>49</v>
      </c>
      <c r="D44" s="46">
        <v>296806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296806</v>
      </c>
      <c r="O44" s="47">
        <f t="shared" si="8"/>
        <v>4.97262431309476</v>
      </c>
      <c r="P44" s="9"/>
    </row>
    <row r="45" spans="1:16" ht="15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12782186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12782186</v>
      </c>
      <c r="O45" s="47">
        <f t="shared" si="8"/>
        <v>214.15001340302908</v>
      </c>
      <c r="P45" s="9"/>
    </row>
    <row r="46" spans="1:16" ht="15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6398202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6398202</v>
      </c>
      <c r="O46" s="47">
        <f t="shared" si="8"/>
        <v>107.19410936871733</v>
      </c>
      <c r="P46" s="9"/>
    </row>
    <row r="47" spans="1:16" ht="15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11711994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11711994</v>
      </c>
      <c r="O47" s="47">
        <f t="shared" si="8"/>
        <v>196.22024527543223</v>
      </c>
      <c r="P47" s="9"/>
    </row>
    <row r="48" spans="1:16" ht="15">
      <c r="A48" s="12"/>
      <c r="B48" s="25">
        <v>343.6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1855214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1855214</v>
      </c>
      <c r="O48" s="47">
        <f t="shared" si="8"/>
        <v>31.08185900013403</v>
      </c>
      <c r="P48" s="9"/>
    </row>
    <row r="49" spans="1:16" ht="15">
      <c r="A49" s="12"/>
      <c r="B49" s="25">
        <v>343.9</v>
      </c>
      <c r="C49" s="20" t="s">
        <v>54</v>
      </c>
      <c r="D49" s="46">
        <v>29642</v>
      </c>
      <c r="E49" s="46">
        <v>0</v>
      </c>
      <c r="F49" s="46">
        <v>0</v>
      </c>
      <c r="G49" s="46">
        <v>0</v>
      </c>
      <c r="H49" s="46">
        <v>0</v>
      </c>
      <c r="I49" s="46">
        <v>2275291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2304933</v>
      </c>
      <c r="O49" s="47">
        <f t="shared" si="8"/>
        <v>38.61635504624045</v>
      </c>
      <c r="P49" s="9"/>
    </row>
    <row r="50" spans="1:16" ht="15">
      <c r="A50" s="12"/>
      <c r="B50" s="25">
        <v>344.9</v>
      </c>
      <c r="C50" s="20" t="s">
        <v>55</v>
      </c>
      <c r="D50" s="46">
        <v>0</v>
      </c>
      <c r="E50" s="46">
        <v>37500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37500</v>
      </c>
      <c r="O50" s="47">
        <f t="shared" si="8"/>
        <v>0.6282669883393647</v>
      </c>
      <c r="P50" s="9"/>
    </row>
    <row r="51" spans="1:16" ht="15">
      <c r="A51" s="12"/>
      <c r="B51" s="25">
        <v>347.1</v>
      </c>
      <c r="C51" s="20" t="s">
        <v>56</v>
      </c>
      <c r="D51" s="46">
        <v>1245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1245</v>
      </c>
      <c r="O51" s="47">
        <f t="shared" si="8"/>
        <v>0.02085846401286691</v>
      </c>
      <c r="P51" s="9"/>
    </row>
    <row r="52" spans="1:16" ht="15">
      <c r="A52" s="12"/>
      <c r="B52" s="25">
        <v>347.2</v>
      </c>
      <c r="C52" s="20" t="s">
        <v>57</v>
      </c>
      <c r="D52" s="46">
        <v>254751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254751</v>
      </c>
      <c r="O52" s="47">
        <f t="shared" si="8"/>
        <v>4.268043827905107</v>
      </c>
      <c r="P52" s="9"/>
    </row>
    <row r="53" spans="1:16" ht="15">
      <c r="A53" s="12"/>
      <c r="B53" s="25">
        <v>347.5</v>
      </c>
      <c r="C53" s="20" t="s">
        <v>58</v>
      </c>
      <c r="D53" s="46">
        <v>152718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152718</v>
      </c>
      <c r="O53" s="47">
        <f t="shared" si="8"/>
        <v>2.558604744672296</v>
      </c>
      <c r="P53" s="9"/>
    </row>
    <row r="54" spans="1:16" ht="15.75">
      <c r="A54" s="29" t="s">
        <v>44</v>
      </c>
      <c r="B54" s="30"/>
      <c r="C54" s="31"/>
      <c r="D54" s="32">
        <f aca="true" t="shared" si="11" ref="D54:M54">SUM(D55:D58)</f>
        <v>510799</v>
      </c>
      <c r="E54" s="32">
        <f t="shared" si="11"/>
        <v>280171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790970</v>
      </c>
      <c r="O54" s="45">
        <f t="shared" si="8"/>
        <v>13.251742393780994</v>
      </c>
      <c r="P54" s="10"/>
    </row>
    <row r="55" spans="1:16" ht="15">
      <c r="A55" s="13"/>
      <c r="B55" s="39">
        <v>351.5</v>
      </c>
      <c r="C55" s="21" t="s">
        <v>61</v>
      </c>
      <c r="D55" s="46">
        <v>171357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171357</v>
      </c>
      <c r="O55" s="47">
        <f t="shared" si="8"/>
        <v>2.8708785685564937</v>
      </c>
      <c r="P55" s="9"/>
    </row>
    <row r="56" spans="1:16" ht="15">
      <c r="A56" s="13"/>
      <c r="B56" s="39">
        <v>352</v>
      </c>
      <c r="C56" s="21" t="s">
        <v>62</v>
      </c>
      <c r="D56" s="46">
        <v>17105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17105</v>
      </c>
      <c r="O56" s="47">
        <f t="shared" si="8"/>
        <v>0.2865735156145289</v>
      </c>
      <c r="P56" s="9"/>
    </row>
    <row r="57" spans="1:16" ht="15">
      <c r="A57" s="13"/>
      <c r="B57" s="39">
        <v>354</v>
      </c>
      <c r="C57" s="21" t="s">
        <v>63</v>
      </c>
      <c r="D57" s="46">
        <v>242908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242908</v>
      </c>
      <c r="O57" s="47">
        <f t="shared" si="8"/>
        <v>4.069628736094358</v>
      </c>
      <c r="P57" s="9"/>
    </row>
    <row r="58" spans="1:16" ht="15">
      <c r="A58" s="13"/>
      <c r="B58" s="39">
        <v>359</v>
      </c>
      <c r="C58" s="21" t="s">
        <v>65</v>
      </c>
      <c r="D58" s="46">
        <v>79429</v>
      </c>
      <c r="E58" s="46">
        <v>280171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359600</v>
      </c>
      <c r="O58" s="47">
        <f t="shared" si="8"/>
        <v>6.024661573515615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SUM(D60:D67)</f>
        <v>2901776</v>
      </c>
      <c r="E59" s="32">
        <f t="shared" si="12"/>
        <v>1418607</v>
      </c>
      <c r="F59" s="32">
        <f t="shared" si="12"/>
        <v>0</v>
      </c>
      <c r="G59" s="32">
        <f t="shared" si="12"/>
        <v>293274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-278494</v>
      </c>
      <c r="L59" s="32">
        <f t="shared" si="12"/>
        <v>0</v>
      </c>
      <c r="M59" s="32">
        <f t="shared" si="12"/>
        <v>0</v>
      </c>
      <c r="N59" s="32">
        <f>SUM(D59:M59)</f>
        <v>4335163</v>
      </c>
      <c r="O59" s="45">
        <f t="shared" si="8"/>
        <v>72.63039471920654</v>
      </c>
      <c r="P59" s="10"/>
    </row>
    <row r="60" spans="1:16" ht="15">
      <c r="A60" s="12"/>
      <c r="B60" s="25">
        <v>361.1</v>
      </c>
      <c r="C60" s="20" t="s">
        <v>66</v>
      </c>
      <c r="D60" s="46">
        <v>360918</v>
      </c>
      <c r="E60" s="46">
        <v>1293335</v>
      </c>
      <c r="F60" s="46">
        <v>0</v>
      </c>
      <c r="G60" s="46">
        <v>27205</v>
      </c>
      <c r="H60" s="46">
        <v>0</v>
      </c>
      <c r="I60" s="46">
        <v>0</v>
      </c>
      <c r="J60" s="46">
        <v>0</v>
      </c>
      <c r="K60" s="46">
        <v>2016745</v>
      </c>
      <c r="L60" s="46">
        <v>0</v>
      </c>
      <c r="M60" s="46">
        <v>0</v>
      </c>
      <c r="N60" s="46">
        <f>SUM(D60:M60)</f>
        <v>3698203</v>
      </c>
      <c r="O60" s="47">
        <f t="shared" si="8"/>
        <v>61.95890296206943</v>
      </c>
      <c r="P60" s="9"/>
    </row>
    <row r="61" spans="1:16" ht="15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1052815</v>
      </c>
      <c r="L61" s="46">
        <v>0</v>
      </c>
      <c r="M61" s="46">
        <v>0</v>
      </c>
      <c r="N61" s="46">
        <f aca="true" t="shared" si="13" ref="N61:N67">SUM(D61:M61)</f>
        <v>1052815</v>
      </c>
      <c r="O61" s="47">
        <f t="shared" si="8"/>
        <v>17.638637582093555</v>
      </c>
      <c r="P61" s="9"/>
    </row>
    <row r="62" spans="1:16" ht="15">
      <c r="A62" s="12"/>
      <c r="B62" s="25">
        <v>361.4</v>
      </c>
      <c r="C62" s="20" t="s">
        <v>110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-11664222</v>
      </c>
      <c r="L62" s="46">
        <v>0</v>
      </c>
      <c r="M62" s="46">
        <v>0</v>
      </c>
      <c r="N62" s="46">
        <f t="shared" si="13"/>
        <v>-11664222</v>
      </c>
      <c r="O62" s="47">
        <f t="shared" si="8"/>
        <v>-195.41988339364696</v>
      </c>
      <c r="P62" s="9"/>
    </row>
    <row r="63" spans="1:16" ht="15">
      <c r="A63" s="12"/>
      <c r="B63" s="25">
        <v>362</v>
      </c>
      <c r="C63" s="20" t="s">
        <v>69</v>
      </c>
      <c r="D63" s="46">
        <v>1269493</v>
      </c>
      <c r="E63" s="46">
        <v>0</v>
      </c>
      <c r="F63" s="46">
        <v>0</v>
      </c>
      <c r="G63" s="46">
        <v>86054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1355547</v>
      </c>
      <c r="O63" s="47">
        <f t="shared" si="8"/>
        <v>22.71054483313229</v>
      </c>
      <c r="P63" s="9"/>
    </row>
    <row r="64" spans="1:16" ht="15">
      <c r="A64" s="12"/>
      <c r="B64" s="25">
        <v>364</v>
      </c>
      <c r="C64" s="20" t="s">
        <v>70</v>
      </c>
      <c r="D64" s="46">
        <v>1744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1744</v>
      </c>
      <c r="O64" s="47">
        <f t="shared" si="8"/>
        <v>0.029218603404369388</v>
      </c>
      <c r="P64" s="9"/>
    </row>
    <row r="65" spans="1:16" ht="15">
      <c r="A65" s="12"/>
      <c r="B65" s="25">
        <v>366</v>
      </c>
      <c r="C65" s="20" t="s">
        <v>71</v>
      </c>
      <c r="D65" s="46">
        <v>49921</v>
      </c>
      <c r="E65" s="46">
        <v>0</v>
      </c>
      <c r="F65" s="46">
        <v>0</v>
      </c>
      <c r="G65" s="46">
        <v>180015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229936</v>
      </c>
      <c r="O65" s="47">
        <f t="shared" si="8"/>
        <v>3.8522986194880042</v>
      </c>
      <c r="P65" s="9"/>
    </row>
    <row r="66" spans="1:16" ht="15">
      <c r="A66" s="12"/>
      <c r="B66" s="25">
        <v>368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8316168</v>
      </c>
      <c r="L66" s="46">
        <v>0</v>
      </c>
      <c r="M66" s="46">
        <v>0</v>
      </c>
      <c r="N66" s="46">
        <f t="shared" si="13"/>
        <v>8316168</v>
      </c>
      <c r="O66" s="47">
        <f t="shared" si="8"/>
        <v>139.3273019702453</v>
      </c>
      <c r="P66" s="9"/>
    </row>
    <row r="67" spans="1:16" ht="15">
      <c r="A67" s="12"/>
      <c r="B67" s="25">
        <v>369.9</v>
      </c>
      <c r="C67" s="20" t="s">
        <v>73</v>
      </c>
      <c r="D67" s="46">
        <v>1219700</v>
      </c>
      <c r="E67" s="46">
        <v>125272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1344972</v>
      </c>
      <c r="O67" s="47">
        <f t="shared" si="8"/>
        <v>22.533373542420588</v>
      </c>
      <c r="P67" s="9"/>
    </row>
    <row r="68" spans="1:16" ht="15.75">
      <c r="A68" s="29" t="s">
        <v>45</v>
      </c>
      <c r="B68" s="30"/>
      <c r="C68" s="31"/>
      <c r="D68" s="32">
        <f aca="true" t="shared" si="14" ref="D68:M68">SUM(D69:D78)</f>
        <v>6977592</v>
      </c>
      <c r="E68" s="32">
        <f t="shared" si="14"/>
        <v>4668354</v>
      </c>
      <c r="F68" s="32">
        <f t="shared" si="14"/>
        <v>1455379</v>
      </c>
      <c r="G68" s="32">
        <f t="shared" si="14"/>
        <v>10305677</v>
      </c>
      <c r="H68" s="32">
        <f t="shared" si="14"/>
        <v>0</v>
      </c>
      <c r="I68" s="32">
        <f t="shared" si="14"/>
        <v>4105793</v>
      </c>
      <c r="J68" s="32">
        <f t="shared" si="14"/>
        <v>619837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28132632</v>
      </c>
      <c r="O68" s="45">
        <f t="shared" si="8"/>
        <v>471.32810615199037</v>
      </c>
      <c r="P68" s="9"/>
    </row>
    <row r="69" spans="1:16" ht="15">
      <c r="A69" s="12"/>
      <c r="B69" s="25">
        <v>381</v>
      </c>
      <c r="C69" s="20" t="s">
        <v>74</v>
      </c>
      <c r="D69" s="46">
        <v>540210</v>
      </c>
      <c r="E69" s="46">
        <v>4668354</v>
      </c>
      <c r="F69" s="46">
        <v>1455379</v>
      </c>
      <c r="G69" s="46">
        <v>5030677</v>
      </c>
      <c r="H69" s="46">
        <v>0</v>
      </c>
      <c r="I69" s="46">
        <v>216016</v>
      </c>
      <c r="J69" s="46">
        <v>29593</v>
      </c>
      <c r="K69" s="46">
        <v>0</v>
      </c>
      <c r="L69" s="46">
        <v>0</v>
      </c>
      <c r="M69" s="46">
        <v>0</v>
      </c>
      <c r="N69" s="46">
        <f>SUM(D69:M69)</f>
        <v>11940229</v>
      </c>
      <c r="O69" s="47">
        <f aca="true" t="shared" si="15" ref="O69:O79">(N69/O$81)</f>
        <v>200.04404570432916</v>
      </c>
      <c r="P69" s="9"/>
    </row>
    <row r="70" spans="1:16" ht="15">
      <c r="A70" s="12"/>
      <c r="B70" s="25">
        <v>382</v>
      </c>
      <c r="C70" s="20" t="s">
        <v>88</v>
      </c>
      <c r="D70" s="46">
        <v>6222689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6" ref="N70:N78">SUM(D70:M70)</f>
        <v>6222689</v>
      </c>
      <c r="O70" s="47">
        <f t="shared" si="15"/>
        <v>104.25360206406648</v>
      </c>
      <c r="P70" s="9"/>
    </row>
    <row r="71" spans="1:16" ht="15">
      <c r="A71" s="12"/>
      <c r="B71" s="25">
        <v>383</v>
      </c>
      <c r="C71" s="20" t="s">
        <v>75</v>
      </c>
      <c r="D71" s="46">
        <v>214693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214693</v>
      </c>
      <c r="O71" s="47">
        <f t="shared" si="15"/>
        <v>3.5969206540678194</v>
      </c>
      <c r="P71" s="9"/>
    </row>
    <row r="72" spans="1:16" ht="15">
      <c r="A72" s="12"/>
      <c r="B72" s="25">
        <v>384</v>
      </c>
      <c r="C72" s="20" t="s">
        <v>111</v>
      </c>
      <c r="D72" s="46">
        <v>0</v>
      </c>
      <c r="E72" s="46">
        <v>0</v>
      </c>
      <c r="F72" s="46">
        <v>0</v>
      </c>
      <c r="G72" s="46">
        <v>5275000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5275000</v>
      </c>
      <c r="O72" s="47">
        <f t="shared" si="15"/>
        <v>88.37622302640396</v>
      </c>
      <c r="P72" s="9"/>
    </row>
    <row r="73" spans="1:16" ht="15">
      <c r="A73" s="12"/>
      <c r="B73" s="25">
        <v>389.1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197977</v>
      </c>
      <c r="J73" s="46">
        <v>166831</v>
      </c>
      <c r="K73" s="46">
        <v>0</v>
      </c>
      <c r="L73" s="46">
        <v>0</v>
      </c>
      <c r="M73" s="46">
        <v>0</v>
      </c>
      <c r="N73" s="46">
        <f t="shared" si="16"/>
        <v>364808</v>
      </c>
      <c r="O73" s="47">
        <f t="shared" si="15"/>
        <v>6.111915292856185</v>
      </c>
      <c r="P73" s="9"/>
    </row>
    <row r="74" spans="1:16" ht="15">
      <c r="A74" s="12"/>
      <c r="B74" s="25">
        <v>389.2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813018</v>
      </c>
      <c r="J74" s="46">
        <v>8801</v>
      </c>
      <c r="K74" s="46">
        <v>0</v>
      </c>
      <c r="L74" s="46">
        <v>0</v>
      </c>
      <c r="M74" s="46">
        <v>0</v>
      </c>
      <c r="N74" s="46">
        <f t="shared" si="16"/>
        <v>821819</v>
      </c>
      <c r="O74" s="47">
        <f t="shared" si="15"/>
        <v>13.76857994906849</v>
      </c>
      <c r="P74" s="9"/>
    </row>
    <row r="75" spans="1:16" ht="15">
      <c r="A75" s="12"/>
      <c r="B75" s="25">
        <v>389.3</v>
      </c>
      <c r="C75" s="20" t="s">
        <v>95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900636</v>
      </c>
      <c r="J75" s="46">
        <v>1467</v>
      </c>
      <c r="K75" s="46">
        <v>0</v>
      </c>
      <c r="L75" s="46">
        <v>0</v>
      </c>
      <c r="M75" s="46">
        <v>0</v>
      </c>
      <c r="N75" s="46">
        <f t="shared" si="16"/>
        <v>902103</v>
      </c>
      <c r="O75" s="47">
        <f t="shared" si="15"/>
        <v>15.113640932850824</v>
      </c>
      <c r="P75" s="9"/>
    </row>
    <row r="76" spans="1:16" ht="15">
      <c r="A76" s="12"/>
      <c r="B76" s="25">
        <v>389.4</v>
      </c>
      <c r="C76" s="20" t="s">
        <v>96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815808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815808</v>
      </c>
      <c r="O76" s="47">
        <f t="shared" si="15"/>
        <v>13.667872939284278</v>
      </c>
      <c r="P76" s="9"/>
    </row>
    <row r="77" spans="1:16" ht="15">
      <c r="A77" s="12"/>
      <c r="B77" s="25">
        <v>389.8</v>
      </c>
      <c r="C77" s="20" t="s">
        <v>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780407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780407</v>
      </c>
      <c r="O77" s="47">
        <f t="shared" si="15"/>
        <v>13.074772148505563</v>
      </c>
      <c r="P77" s="9"/>
    </row>
    <row r="78" spans="1:16" ht="15.75" thickBot="1">
      <c r="A78" s="12"/>
      <c r="B78" s="25">
        <v>389.9</v>
      </c>
      <c r="C78" s="20" t="s">
        <v>79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381931</v>
      </c>
      <c r="J78" s="46">
        <v>413145</v>
      </c>
      <c r="K78" s="46">
        <v>0</v>
      </c>
      <c r="L78" s="46">
        <v>0</v>
      </c>
      <c r="M78" s="46">
        <v>0</v>
      </c>
      <c r="N78" s="46">
        <f t="shared" si="16"/>
        <v>795076</v>
      </c>
      <c r="O78" s="47">
        <f t="shared" si="15"/>
        <v>13.320533440557567</v>
      </c>
      <c r="P78" s="9"/>
    </row>
    <row r="79" spans="1:119" ht="16.5" thickBot="1">
      <c r="A79" s="14" t="s">
        <v>59</v>
      </c>
      <c r="B79" s="23"/>
      <c r="C79" s="22"/>
      <c r="D79" s="15">
        <f aca="true" t="shared" si="17" ref="D79:M79">SUM(D5,D16,D23,D39,D54,D59,D68)</f>
        <v>46783449</v>
      </c>
      <c r="E79" s="15">
        <f t="shared" si="17"/>
        <v>18403043</v>
      </c>
      <c r="F79" s="15">
        <f t="shared" si="17"/>
        <v>1889598</v>
      </c>
      <c r="G79" s="15">
        <f t="shared" si="17"/>
        <v>11259677</v>
      </c>
      <c r="H79" s="15">
        <f t="shared" si="17"/>
        <v>0</v>
      </c>
      <c r="I79" s="15">
        <f t="shared" si="17"/>
        <v>39128680</v>
      </c>
      <c r="J79" s="15">
        <f t="shared" si="17"/>
        <v>5287973</v>
      </c>
      <c r="K79" s="15">
        <f t="shared" si="17"/>
        <v>-278494</v>
      </c>
      <c r="L79" s="15">
        <f t="shared" si="17"/>
        <v>0</v>
      </c>
      <c r="M79" s="15">
        <f t="shared" si="17"/>
        <v>0</v>
      </c>
      <c r="N79" s="15">
        <f>SUM(D79:M79)</f>
        <v>122473926</v>
      </c>
      <c r="O79" s="38">
        <f t="shared" si="15"/>
        <v>2051.9019903498192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112</v>
      </c>
      <c r="M81" s="51"/>
      <c r="N81" s="51"/>
      <c r="O81" s="43">
        <v>59688</v>
      </c>
    </row>
    <row r="82" spans="1:15" ht="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98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24990726</v>
      </c>
      <c r="E5" s="27">
        <f t="shared" si="0"/>
        <v>7768560</v>
      </c>
      <c r="F5" s="27">
        <f t="shared" si="0"/>
        <v>0</v>
      </c>
      <c r="G5" s="27">
        <f t="shared" si="0"/>
        <v>264017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33023303</v>
      </c>
      <c r="O5" s="33">
        <f>(N5/O$67)</f>
        <v>507.3561277635238</v>
      </c>
      <c r="P5" s="6"/>
    </row>
    <row r="6" spans="1:16" ht="15">
      <c r="A6" s="12"/>
      <c r="B6" s="25">
        <v>311</v>
      </c>
      <c r="C6" s="20" t="s">
        <v>2</v>
      </c>
      <c r="D6" s="46">
        <v>19660883</v>
      </c>
      <c r="E6" s="46">
        <v>5409656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25070539</v>
      </c>
      <c r="O6" s="47">
        <f>(N6/O$67)</f>
        <v>385.1732089907665</v>
      </c>
      <c r="P6" s="9"/>
    </row>
    <row r="7" spans="1:16" ht="15">
      <c r="A7" s="12"/>
      <c r="B7" s="25">
        <v>312.41</v>
      </c>
      <c r="C7" s="20" t="s">
        <v>10</v>
      </c>
      <c r="D7" s="46">
        <v>679602</v>
      </c>
      <c r="E7" s="46">
        <v>2358904</v>
      </c>
      <c r="F7" s="46">
        <v>0</v>
      </c>
      <c r="G7" s="46">
        <v>264017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3302523</v>
      </c>
      <c r="O7" s="47">
        <f>(N7/O$67)</f>
        <v>50.73857333804483</v>
      </c>
      <c r="P7" s="9"/>
    </row>
    <row r="8" spans="1:16" ht="15">
      <c r="A8" s="12"/>
      <c r="B8" s="25">
        <v>314.1</v>
      </c>
      <c r="C8" s="20" t="s">
        <v>12</v>
      </c>
      <c r="D8" s="46">
        <v>3618231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3618231</v>
      </c>
      <c r="O8" s="47">
        <f>(N8/O$67)</f>
        <v>55.5889781683541</v>
      </c>
      <c r="P8" s="9"/>
    </row>
    <row r="9" spans="1:16" ht="15">
      <c r="A9" s="12"/>
      <c r="B9" s="25">
        <v>315</v>
      </c>
      <c r="C9" s="20" t="s">
        <v>116</v>
      </c>
      <c r="D9" s="46">
        <v>1032010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1032010</v>
      </c>
      <c r="O9" s="47">
        <f>(N9/O$67)</f>
        <v>15.855367266358371</v>
      </c>
      <c r="P9" s="9"/>
    </row>
    <row r="10" spans="1:16" ht="15.75">
      <c r="A10" s="29" t="s">
        <v>18</v>
      </c>
      <c r="B10" s="30"/>
      <c r="C10" s="31"/>
      <c r="D10" s="32">
        <f aca="true" t="shared" si="2" ref="D10:M10">SUM(D11:D21)</f>
        <v>6775201</v>
      </c>
      <c r="E10" s="32">
        <f t="shared" si="2"/>
        <v>89503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44">
        <f t="shared" si="1"/>
        <v>6864704</v>
      </c>
      <c r="O10" s="45">
        <f>(N10/O$67)</f>
        <v>105.46642289787829</v>
      </c>
      <c r="P10" s="10"/>
    </row>
    <row r="11" spans="1:16" ht="15">
      <c r="A11" s="12"/>
      <c r="B11" s="25">
        <v>322</v>
      </c>
      <c r="C11" s="20" t="s">
        <v>0</v>
      </c>
      <c r="D11" s="46">
        <v>2222421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2222421</v>
      </c>
      <c r="O11" s="47">
        <f>(N11/O$67)</f>
        <v>34.14434082563874</v>
      </c>
      <c r="P11" s="9"/>
    </row>
    <row r="12" spans="1:16" ht="15">
      <c r="A12" s="12"/>
      <c r="B12" s="25">
        <v>323.4</v>
      </c>
      <c r="C12" s="20" t="s">
        <v>20</v>
      </c>
      <c r="D12" s="46">
        <v>3165573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3" ref="N12:N20">SUM(D12:M12)</f>
        <v>3165573</v>
      </c>
      <c r="O12" s="47">
        <f>(N12/O$67)</f>
        <v>48.63453118038378</v>
      </c>
      <c r="P12" s="9"/>
    </row>
    <row r="13" spans="1:16" ht="15">
      <c r="A13" s="12"/>
      <c r="B13" s="25">
        <v>323.7</v>
      </c>
      <c r="C13" s="20" t="s">
        <v>21</v>
      </c>
      <c r="D13" s="46">
        <v>1019750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3"/>
        <v>1019750</v>
      </c>
      <c r="O13" s="47">
        <f>(N13/O$67)</f>
        <v>15.667009786599886</v>
      </c>
      <c r="P13" s="9"/>
    </row>
    <row r="14" spans="1:16" ht="15">
      <c r="A14" s="12"/>
      <c r="B14" s="25">
        <v>323.9</v>
      </c>
      <c r="C14" s="20" t="s">
        <v>22</v>
      </c>
      <c r="D14" s="46">
        <v>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3"/>
        <v>7700</v>
      </c>
      <c r="O14" s="47">
        <f>(N14/O$67)</f>
        <v>0.11829955906527985</v>
      </c>
      <c r="P14" s="9"/>
    </row>
    <row r="15" spans="1:16" ht="15">
      <c r="A15" s="12"/>
      <c r="B15" s="25">
        <v>324.11</v>
      </c>
      <c r="C15" s="20" t="s">
        <v>100</v>
      </c>
      <c r="D15" s="46">
        <v>0</v>
      </c>
      <c r="E15" s="46">
        <v>37947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3"/>
        <v>37947</v>
      </c>
      <c r="O15" s="47">
        <f>(N15/O$67)</f>
        <v>0.5830017360844383</v>
      </c>
      <c r="P15" s="9"/>
    </row>
    <row r="16" spans="1:16" ht="15">
      <c r="A16" s="12"/>
      <c r="B16" s="25">
        <v>324.31</v>
      </c>
      <c r="C16" s="20" t="s">
        <v>101</v>
      </c>
      <c r="D16" s="46">
        <v>0</v>
      </c>
      <c r="E16" s="46">
        <v>610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3"/>
        <v>610</v>
      </c>
      <c r="O16" s="47">
        <f>(N16/O$67)</f>
        <v>0.009371783250626067</v>
      </c>
      <c r="P16" s="9"/>
    </row>
    <row r="17" spans="1:16" ht="15">
      <c r="A17" s="12"/>
      <c r="B17" s="25">
        <v>324.32</v>
      </c>
      <c r="C17" s="20" t="s">
        <v>141</v>
      </c>
      <c r="D17" s="46">
        <v>0</v>
      </c>
      <c r="E17" s="46">
        <v>4758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3"/>
        <v>4758</v>
      </c>
      <c r="O17" s="47">
        <f>(N17/O$67)</f>
        <v>0.07309990935488331</v>
      </c>
      <c r="P17" s="9"/>
    </row>
    <row r="18" spans="1:16" ht="15">
      <c r="A18" s="12"/>
      <c r="B18" s="25">
        <v>324.61</v>
      </c>
      <c r="C18" s="20" t="s">
        <v>120</v>
      </c>
      <c r="D18" s="46">
        <v>0</v>
      </c>
      <c r="E18" s="46">
        <v>19883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3"/>
        <v>19883</v>
      </c>
      <c r="O18" s="47">
        <f>(N18/O$67)</f>
        <v>0.30547404323311156</v>
      </c>
      <c r="P18" s="9"/>
    </row>
    <row r="19" spans="1:16" ht="15">
      <c r="A19" s="12"/>
      <c r="B19" s="25">
        <v>324.91</v>
      </c>
      <c r="C19" s="20" t="s">
        <v>102</v>
      </c>
      <c r="D19" s="46">
        <v>0</v>
      </c>
      <c r="E19" s="46">
        <v>2794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3"/>
        <v>2794</v>
      </c>
      <c r="O19" s="47">
        <f>(N19/O$67)</f>
        <v>0.04292584000368726</v>
      </c>
      <c r="P19" s="9"/>
    </row>
    <row r="20" spans="1:16" ht="15">
      <c r="A20" s="12"/>
      <c r="B20" s="25">
        <v>324.92</v>
      </c>
      <c r="C20" s="20" t="s">
        <v>142</v>
      </c>
      <c r="D20" s="46">
        <v>0</v>
      </c>
      <c r="E20" s="46">
        <v>23511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3"/>
        <v>23511</v>
      </c>
      <c r="O20" s="47">
        <f>(N20/O$67)</f>
        <v>0.3612131082056876</v>
      </c>
      <c r="P20" s="9"/>
    </row>
    <row r="21" spans="1:16" ht="15">
      <c r="A21" s="12"/>
      <c r="B21" s="25">
        <v>329</v>
      </c>
      <c r="C21" s="20" t="s">
        <v>23</v>
      </c>
      <c r="D21" s="46">
        <v>359757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359757</v>
      </c>
      <c r="O21" s="47">
        <f>(N21/O$67)</f>
        <v>5.527155126058166</v>
      </c>
      <c r="P21" s="9"/>
    </row>
    <row r="22" spans="1:16" ht="15.75">
      <c r="A22" s="29" t="s">
        <v>25</v>
      </c>
      <c r="B22" s="30"/>
      <c r="C22" s="31"/>
      <c r="D22" s="32">
        <f aca="true" t="shared" si="4" ref="D22:M22">SUM(D23:D36)</f>
        <v>7022734</v>
      </c>
      <c r="E22" s="32">
        <f t="shared" si="4"/>
        <v>5384930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1062715</v>
      </c>
      <c r="J22" s="32">
        <f t="shared" si="4"/>
        <v>34008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44">
        <f>SUM(D22:M22)</f>
        <v>13504387</v>
      </c>
      <c r="O22" s="45">
        <f>(N22/O$67)</f>
        <v>207.47571786323343</v>
      </c>
      <c r="P22" s="10"/>
    </row>
    <row r="23" spans="1:16" ht="15">
      <c r="A23" s="12"/>
      <c r="B23" s="25">
        <v>331.2</v>
      </c>
      <c r="C23" s="20" t="s">
        <v>24</v>
      </c>
      <c r="D23" s="46">
        <v>0</v>
      </c>
      <c r="E23" s="46">
        <v>331728</v>
      </c>
      <c r="F23" s="46">
        <v>0</v>
      </c>
      <c r="G23" s="46">
        <v>0</v>
      </c>
      <c r="H23" s="46">
        <v>0</v>
      </c>
      <c r="I23" s="46">
        <v>159478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491206</v>
      </c>
      <c r="O23" s="47">
        <f>(N23/O$67)</f>
        <v>7.5466822350934875</v>
      </c>
      <c r="P23" s="9"/>
    </row>
    <row r="24" spans="1:16" ht="15">
      <c r="A24" s="12"/>
      <c r="B24" s="25">
        <v>331.62</v>
      </c>
      <c r="C24" s="20" t="s">
        <v>145</v>
      </c>
      <c r="D24" s="46">
        <v>0</v>
      </c>
      <c r="E24" s="46">
        <v>4942617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4942617</v>
      </c>
      <c r="O24" s="47">
        <f>(N24/O$67)</f>
        <v>75.93628723747484</v>
      </c>
      <c r="P24" s="9"/>
    </row>
    <row r="25" spans="1:16" ht="15">
      <c r="A25" s="12"/>
      <c r="B25" s="25">
        <v>334.36</v>
      </c>
      <c r="C25" s="20" t="s">
        <v>169</v>
      </c>
      <c r="D25" s="46">
        <v>0</v>
      </c>
      <c r="E25" s="46">
        <v>50000</v>
      </c>
      <c r="F25" s="46">
        <v>0</v>
      </c>
      <c r="G25" s="46">
        <v>0</v>
      </c>
      <c r="H25" s="46">
        <v>0</v>
      </c>
      <c r="I25" s="46">
        <v>646750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3">SUM(D25:M25)</f>
        <v>696750</v>
      </c>
      <c r="O25" s="47">
        <f>(N25/O$67)</f>
        <v>10.704573737497887</v>
      </c>
      <c r="P25" s="9"/>
    </row>
    <row r="26" spans="1:16" ht="15">
      <c r="A26" s="12"/>
      <c r="B26" s="25">
        <v>334.49</v>
      </c>
      <c r="C26" s="20" t="s">
        <v>170</v>
      </c>
      <c r="D26" s="46">
        <v>0</v>
      </c>
      <c r="E26" s="46">
        <v>13815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13815</v>
      </c>
      <c r="O26" s="47">
        <f>(N26/O$67)</f>
        <v>0.2122478452580313</v>
      </c>
      <c r="P26" s="9"/>
    </row>
    <row r="27" spans="1:16" ht="15">
      <c r="A27" s="12"/>
      <c r="B27" s="25">
        <v>334.62</v>
      </c>
      <c r="C27" s="20" t="s">
        <v>146</v>
      </c>
      <c r="D27" s="46">
        <v>0</v>
      </c>
      <c r="E27" s="46">
        <v>39735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39735</v>
      </c>
      <c r="O27" s="47">
        <f>(N27/O$67)</f>
        <v>0.6104718155141422</v>
      </c>
      <c r="P27" s="9"/>
    </row>
    <row r="28" spans="1:16" ht="15">
      <c r="A28" s="12"/>
      <c r="B28" s="25">
        <v>335.12</v>
      </c>
      <c r="C28" s="20" t="s">
        <v>147</v>
      </c>
      <c r="D28" s="46">
        <v>2505257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2505257</v>
      </c>
      <c r="O28" s="47">
        <f>(N28/O$67)</f>
        <v>38.48971408379296</v>
      </c>
      <c r="P28" s="9"/>
    </row>
    <row r="29" spans="1:16" ht="15">
      <c r="A29" s="12"/>
      <c r="B29" s="25">
        <v>335.14</v>
      </c>
      <c r="C29" s="20" t="s">
        <v>148</v>
      </c>
      <c r="D29" s="46">
        <v>629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629</v>
      </c>
      <c r="O29" s="47">
        <f>(N29/O$67)</f>
        <v>0.009663691253514418</v>
      </c>
      <c r="P29" s="9"/>
    </row>
    <row r="30" spans="1:16" ht="15">
      <c r="A30" s="12"/>
      <c r="B30" s="25">
        <v>335.15</v>
      </c>
      <c r="C30" s="20" t="s">
        <v>124</v>
      </c>
      <c r="D30" s="46">
        <v>20699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20699</v>
      </c>
      <c r="O30" s="47">
        <f>(N30/O$67)</f>
        <v>0.3180107237782114</v>
      </c>
      <c r="P30" s="9"/>
    </row>
    <row r="31" spans="1:16" ht="15">
      <c r="A31" s="12"/>
      <c r="B31" s="25">
        <v>335.18</v>
      </c>
      <c r="C31" s="20" t="s">
        <v>126</v>
      </c>
      <c r="D31" s="46">
        <v>4400143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4400143</v>
      </c>
      <c r="O31" s="47">
        <f>(N31/O$67)</f>
        <v>67.60194502911398</v>
      </c>
      <c r="P31" s="9"/>
    </row>
    <row r="32" spans="1:16" ht="15">
      <c r="A32" s="12"/>
      <c r="B32" s="25">
        <v>335.29</v>
      </c>
      <c r="C32" s="20" t="s">
        <v>35</v>
      </c>
      <c r="D32" s="46">
        <v>0</v>
      </c>
      <c r="E32" s="46">
        <v>7035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7035</v>
      </c>
      <c r="O32" s="47">
        <f>(N32/O$67)</f>
        <v>0.1080827789641875</v>
      </c>
      <c r="P32" s="9"/>
    </row>
    <row r="33" spans="1:16" ht="15">
      <c r="A33" s="12"/>
      <c r="B33" s="25">
        <v>335.49</v>
      </c>
      <c r="C33" s="20" t="s">
        <v>127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34008</v>
      </c>
      <c r="K33" s="46">
        <v>0</v>
      </c>
      <c r="L33" s="46">
        <v>0</v>
      </c>
      <c r="M33" s="46">
        <v>0</v>
      </c>
      <c r="N33" s="46">
        <f t="shared" si="5"/>
        <v>34008</v>
      </c>
      <c r="O33" s="47">
        <f>(N33/O$67)</f>
        <v>0.5224845980119529</v>
      </c>
      <c r="P33" s="9"/>
    </row>
    <row r="34" spans="1:16" ht="15">
      <c r="A34" s="12"/>
      <c r="B34" s="25">
        <v>337.3</v>
      </c>
      <c r="C34" s="20" t="s">
        <v>162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256487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256487</v>
      </c>
      <c r="O34" s="47">
        <f>(N34/O$67)</f>
        <v>3.940558312464472</v>
      </c>
      <c r="P34" s="9"/>
    </row>
    <row r="35" spans="1:16" ht="15">
      <c r="A35" s="12"/>
      <c r="B35" s="25">
        <v>337.7</v>
      </c>
      <c r="C35" s="20" t="s">
        <v>37</v>
      </c>
      <c r="D35" s="46">
        <v>17980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17980</v>
      </c>
      <c r="O35" s="47">
        <f>(N35/O$67)</f>
        <v>0.27623715220697814</v>
      </c>
      <c r="P35" s="9"/>
    </row>
    <row r="36" spans="1:16" ht="15">
      <c r="A36" s="12"/>
      <c r="B36" s="25">
        <v>338</v>
      </c>
      <c r="C36" s="20" t="s">
        <v>38</v>
      </c>
      <c r="D36" s="46">
        <v>78026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78026</v>
      </c>
      <c r="O36" s="47">
        <f>(N36/O$67)</f>
        <v>1.1987586228087694</v>
      </c>
      <c r="P36" s="9"/>
    </row>
    <row r="37" spans="1:16" ht="15.75">
      <c r="A37" s="29" t="s">
        <v>43</v>
      </c>
      <c r="B37" s="30"/>
      <c r="C37" s="31"/>
      <c r="D37" s="32">
        <f aca="true" t="shared" si="6" ref="D37:M37">SUM(D38:D48)</f>
        <v>4992217</v>
      </c>
      <c r="E37" s="32">
        <f t="shared" si="6"/>
        <v>40072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33572803</v>
      </c>
      <c r="J37" s="32">
        <f t="shared" si="6"/>
        <v>-5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38605087</v>
      </c>
      <c r="O37" s="45">
        <f aca="true" t="shared" si="7" ref="O37:O65">(N37/O$67)</f>
        <v>593.1123077632166</v>
      </c>
      <c r="P37" s="10"/>
    </row>
    <row r="38" spans="1:16" ht="15">
      <c r="A38" s="12"/>
      <c r="B38" s="25">
        <v>341.1</v>
      </c>
      <c r="C38" s="20" t="s">
        <v>129</v>
      </c>
      <c r="D38" s="46">
        <v>464546</v>
      </c>
      <c r="E38" s="46">
        <v>37337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501883</v>
      </c>
      <c r="O38" s="47">
        <f t="shared" si="7"/>
        <v>7.710719169137643</v>
      </c>
      <c r="P38" s="9"/>
    </row>
    <row r="39" spans="1:16" ht="15">
      <c r="A39" s="12"/>
      <c r="B39" s="25">
        <v>341.3</v>
      </c>
      <c r="C39" s="20" t="s">
        <v>131</v>
      </c>
      <c r="D39" s="46">
        <v>0</v>
      </c>
      <c r="E39" s="46">
        <v>2735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8">SUM(D39:M39)</f>
        <v>2735</v>
      </c>
      <c r="O39" s="47">
        <f t="shared" si="7"/>
        <v>0.04201938883682343</v>
      </c>
      <c r="P39" s="9"/>
    </row>
    <row r="40" spans="1:16" ht="15">
      <c r="A40" s="12"/>
      <c r="B40" s="25">
        <v>341.9</v>
      </c>
      <c r="C40" s="20" t="s">
        <v>132</v>
      </c>
      <c r="D40" s="46">
        <v>83020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83020</v>
      </c>
      <c r="O40" s="47">
        <f t="shared" si="7"/>
        <v>1.2754843368311082</v>
      </c>
      <c r="P40" s="9"/>
    </row>
    <row r="41" spans="1:16" ht="15">
      <c r="A41" s="12"/>
      <c r="B41" s="25">
        <v>342.1</v>
      </c>
      <c r="C41" s="20" t="s">
        <v>49</v>
      </c>
      <c r="D41" s="46">
        <v>1604407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1604407</v>
      </c>
      <c r="O41" s="47">
        <f t="shared" si="7"/>
        <v>24.64943385211019</v>
      </c>
      <c r="P41" s="9"/>
    </row>
    <row r="42" spans="1:16" ht="15">
      <c r="A42" s="12"/>
      <c r="B42" s="25">
        <v>342.9</v>
      </c>
      <c r="C42" s="20" t="s">
        <v>133</v>
      </c>
      <c r="D42" s="46">
        <v>41150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41150</v>
      </c>
      <c r="O42" s="47">
        <f t="shared" si="7"/>
        <v>0.6322112799397748</v>
      </c>
      <c r="P42" s="9"/>
    </row>
    <row r="43" spans="1:16" ht="15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13568269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13568269</v>
      </c>
      <c r="O43" s="47">
        <f t="shared" si="7"/>
        <v>208.45717402326045</v>
      </c>
      <c r="P43" s="9"/>
    </row>
    <row r="44" spans="1:16" ht="15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17531545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17531545</v>
      </c>
      <c r="O44" s="47">
        <f t="shared" si="7"/>
        <v>269.3472783419625</v>
      </c>
      <c r="P44" s="9"/>
    </row>
    <row r="45" spans="1:16" ht="15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69863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69863</v>
      </c>
      <c r="O45" s="47">
        <f t="shared" si="7"/>
        <v>1.0733457266204736</v>
      </c>
      <c r="P45" s="9"/>
    </row>
    <row r="46" spans="1:16" ht="15">
      <c r="A46" s="12"/>
      <c r="B46" s="25">
        <v>343.9</v>
      </c>
      <c r="C46" s="20" t="s">
        <v>54</v>
      </c>
      <c r="D46" s="46">
        <v>2404904</v>
      </c>
      <c r="E46" s="46">
        <v>0</v>
      </c>
      <c r="F46" s="46">
        <v>0</v>
      </c>
      <c r="G46" s="46">
        <v>0</v>
      </c>
      <c r="H46" s="46">
        <v>0</v>
      </c>
      <c r="I46" s="46">
        <v>2403126</v>
      </c>
      <c r="J46" s="46">
        <v>-5</v>
      </c>
      <c r="K46" s="46">
        <v>0</v>
      </c>
      <c r="L46" s="46">
        <v>0</v>
      </c>
      <c r="M46" s="46">
        <v>0</v>
      </c>
      <c r="N46" s="46">
        <f t="shared" si="8"/>
        <v>4808025</v>
      </c>
      <c r="O46" s="47">
        <f t="shared" si="7"/>
        <v>73.86847239933014</v>
      </c>
      <c r="P46" s="9"/>
    </row>
    <row r="47" spans="1:16" ht="15">
      <c r="A47" s="12"/>
      <c r="B47" s="25">
        <v>347.2</v>
      </c>
      <c r="C47" s="20" t="s">
        <v>57</v>
      </c>
      <c r="D47" s="46">
        <v>333394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333394</v>
      </c>
      <c r="O47" s="47">
        <f t="shared" si="7"/>
        <v>5.122125090261028</v>
      </c>
      <c r="P47" s="9"/>
    </row>
    <row r="48" spans="1:16" ht="15">
      <c r="A48" s="12"/>
      <c r="B48" s="25">
        <v>347.5</v>
      </c>
      <c r="C48" s="20" t="s">
        <v>58</v>
      </c>
      <c r="D48" s="46">
        <v>60796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60796</v>
      </c>
      <c r="O48" s="47">
        <f t="shared" si="7"/>
        <v>0.9340441549263316</v>
      </c>
      <c r="P48" s="9"/>
    </row>
    <row r="49" spans="1:16" ht="15.75">
      <c r="A49" s="29" t="s">
        <v>44</v>
      </c>
      <c r="B49" s="30"/>
      <c r="C49" s="31"/>
      <c r="D49" s="32">
        <f aca="true" t="shared" si="9" ref="D49:M49">SUM(D50:D53)</f>
        <v>527272</v>
      </c>
      <c r="E49" s="32">
        <f t="shared" si="9"/>
        <v>314239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aca="true" t="shared" si="10" ref="N49:N65">SUM(D49:M49)</f>
        <v>841511</v>
      </c>
      <c r="O49" s="45">
        <f t="shared" si="7"/>
        <v>12.928620811504247</v>
      </c>
      <c r="P49" s="10"/>
    </row>
    <row r="50" spans="1:16" ht="15">
      <c r="A50" s="13"/>
      <c r="B50" s="39">
        <v>351.1</v>
      </c>
      <c r="C50" s="21" t="s">
        <v>163</v>
      </c>
      <c r="D50" s="46">
        <v>350379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350379</v>
      </c>
      <c r="O50" s="47">
        <f t="shared" si="7"/>
        <v>5.3830754812641155</v>
      </c>
      <c r="P50" s="9"/>
    </row>
    <row r="51" spans="1:16" ht="15">
      <c r="A51" s="13"/>
      <c r="B51" s="39">
        <v>352</v>
      </c>
      <c r="C51" s="21" t="s">
        <v>62</v>
      </c>
      <c r="D51" s="46">
        <v>912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912</v>
      </c>
      <c r="O51" s="47">
        <f t="shared" si="7"/>
        <v>0.014011584138640938</v>
      </c>
      <c r="P51" s="9"/>
    </row>
    <row r="52" spans="1:16" ht="15">
      <c r="A52" s="13"/>
      <c r="B52" s="39">
        <v>354</v>
      </c>
      <c r="C52" s="21" t="s">
        <v>63</v>
      </c>
      <c r="D52" s="46">
        <v>98863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98863</v>
      </c>
      <c r="O52" s="47">
        <f t="shared" si="7"/>
        <v>1.5188895205026962</v>
      </c>
      <c r="P52" s="9"/>
    </row>
    <row r="53" spans="1:16" ht="15">
      <c r="A53" s="13"/>
      <c r="B53" s="39">
        <v>359</v>
      </c>
      <c r="C53" s="21" t="s">
        <v>65</v>
      </c>
      <c r="D53" s="46">
        <v>77118</v>
      </c>
      <c r="E53" s="46">
        <v>314239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391357</v>
      </c>
      <c r="O53" s="47">
        <f t="shared" si="7"/>
        <v>6.0126442255987955</v>
      </c>
      <c r="P53" s="9"/>
    </row>
    <row r="54" spans="1:16" ht="15.75">
      <c r="A54" s="29" t="s">
        <v>3</v>
      </c>
      <c r="B54" s="30"/>
      <c r="C54" s="31"/>
      <c r="D54" s="32">
        <f aca="true" t="shared" si="11" ref="D54:M54">SUM(D55:D60)</f>
        <v>33530756</v>
      </c>
      <c r="E54" s="32">
        <f t="shared" si="11"/>
        <v>2729332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118650</v>
      </c>
      <c r="J54" s="32">
        <f t="shared" si="11"/>
        <v>198460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36577198</v>
      </c>
      <c r="O54" s="45">
        <f t="shared" si="7"/>
        <v>561.9566747069397</v>
      </c>
      <c r="P54" s="10"/>
    </row>
    <row r="55" spans="1:16" ht="15">
      <c r="A55" s="12"/>
      <c r="B55" s="25">
        <v>361.1</v>
      </c>
      <c r="C55" s="20" t="s">
        <v>66</v>
      </c>
      <c r="D55" s="46">
        <v>472946</v>
      </c>
      <c r="E55" s="46">
        <v>149645</v>
      </c>
      <c r="F55" s="46">
        <v>0</v>
      </c>
      <c r="G55" s="46">
        <v>0</v>
      </c>
      <c r="H55" s="46">
        <v>0</v>
      </c>
      <c r="I55" s="46">
        <v>92281</v>
      </c>
      <c r="J55" s="46">
        <v>15836</v>
      </c>
      <c r="K55" s="46">
        <v>0</v>
      </c>
      <c r="L55" s="46">
        <v>0</v>
      </c>
      <c r="M55" s="46">
        <v>0</v>
      </c>
      <c r="N55" s="46">
        <f t="shared" si="10"/>
        <v>730708</v>
      </c>
      <c r="O55" s="47">
        <f t="shared" si="7"/>
        <v>11.226290156554871</v>
      </c>
      <c r="P55" s="9"/>
    </row>
    <row r="56" spans="1:16" ht="15">
      <c r="A56" s="12"/>
      <c r="B56" s="25">
        <v>362</v>
      </c>
      <c r="C56" s="20" t="s">
        <v>69</v>
      </c>
      <c r="D56" s="46">
        <v>4159850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4159850</v>
      </c>
      <c r="O56" s="47">
        <f t="shared" si="7"/>
        <v>63.910184516584984</v>
      </c>
      <c r="P56" s="9"/>
    </row>
    <row r="57" spans="1:16" ht="15">
      <c r="A57" s="12"/>
      <c r="B57" s="25">
        <v>364</v>
      </c>
      <c r="C57" s="20" t="s">
        <v>152</v>
      </c>
      <c r="D57" s="46">
        <v>20000400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38602</v>
      </c>
      <c r="K57" s="46">
        <v>0</v>
      </c>
      <c r="L57" s="46">
        <v>0</v>
      </c>
      <c r="M57" s="46">
        <v>0</v>
      </c>
      <c r="N57" s="46">
        <f t="shared" si="10"/>
        <v>20039002</v>
      </c>
      <c r="O57" s="47">
        <f t="shared" si="7"/>
        <v>307.87079229977417</v>
      </c>
      <c r="P57" s="9"/>
    </row>
    <row r="58" spans="1:16" ht="15">
      <c r="A58" s="12"/>
      <c r="B58" s="25">
        <v>366</v>
      </c>
      <c r="C58" s="20" t="s">
        <v>71</v>
      </c>
      <c r="D58" s="46">
        <v>52277</v>
      </c>
      <c r="E58" s="46">
        <v>-12600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39677</v>
      </c>
      <c r="O58" s="47">
        <f t="shared" si="7"/>
        <v>0.6095807279263777</v>
      </c>
      <c r="P58" s="9"/>
    </row>
    <row r="59" spans="1:16" ht="15">
      <c r="A59" s="12"/>
      <c r="B59" s="25">
        <v>369.3</v>
      </c>
      <c r="C59" s="20" t="s">
        <v>137</v>
      </c>
      <c r="D59" s="46">
        <v>8832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32096</v>
      </c>
      <c r="K59" s="46">
        <v>0</v>
      </c>
      <c r="L59" s="46">
        <v>0</v>
      </c>
      <c r="M59" s="46">
        <v>0</v>
      </c>
      <c r="N59" s="46">
        <f t="shared" si="10"/>
        <v>40928</v>
      </c>
      <c r="O59" s="47">
        <f t="shared" si="7"/>
        <v>0.6288005653797109</v>
      </c>
      <c r="P59" s="9"/>
    </row>
    <row r="60" spans="1:16" ht="15">
      <c r="A60" s="12"/>
      <c r="B60" s="25">
        <v>369.9</v>
      </c>
      <c r="C60" s="20" t="s">
        <v>73</v>
      </c>
      <c r="D60" s="46">
        <v>8836451</v>
      </c>
      <c r="E60" s="46">
        <v>2592287</v>
      </c>
      <c r="F60" s="46">
        <v>0</v>
      </c>
      <c r="G60" s="46">
        <v>0</v>
      </c>
      <c r="H60" s="46">
        <v>0</v>
      </c>
      <c r="I60" s="46">
        <v>26369</v>
      </c>
      <c r="J60" s="46">
        <v>111926</v>
      </c>
      <c r="K60" s="46">
        <v>0</v>
      </c>
      <c r="L60" s="46">
        <v>0</v>
      </c>
      <c r="M60" s="46">
        <v>0</v>
      </c>
      <c r="N60" s="46">
        <f t="shared" si="10"/>
        <v>11567033</v>
      </c>
      <c r="O60" s="47">
        <f t="shared" si="7"/>
        <v>177.71102644071962</v>
      </c>
      <c r="P60" s="9"/>
    </row>
    <row r="61" spans="1:16" ht="15.75">
      <c r="A61" s="29" t="s">
        <v>45</v>
      </c>
      <c r="B61" s="30"/>
      <c r="C61" s="31"/>
      <c r="D61" s="32">
        <f aca="true" t="shared" si="12" ref="D61:M61">SUM(D62:D64)</f>
        <v>253543</v>
      </c>
      <c r="E61" s="32">
        <f t="shared" si="12"/>
        <v>0</v>
      </c>
      <c r="F61" s="32">
        <f t="shared" si="12"/>
        <v>1784369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6495677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0"/>
        <v>8533589</v>
      </c>
      <c r="O61" s="45">
        <f t="shared" si="7"/>
        <v>131.10646960315876</v>
      </c>
      <c r="P61" s="9"/>
    </row>
    <row r="62" spans="1:16" ht="15">
      <c r="A62" s="12"/>
      <c r="B62" s="25">
        <v>381</v>
      </c>
      <c r="C62" s="20" t="s">
        <v>74</v>
      </c>
      <c r="D62" s="46">
        <v>0</v>
      </c>
      <c r="E62" s="46">
        <v>0</v>
      </c>
      <c r="F62" s="46">
        <v>1784369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1784369</v>
      </c>
      <c r="O62" s="47">
        <f t="shared" si="7"/>
        <v>27.41429427399407</v>
      </c>
      <c r="P62" s="9"/>
    </row>
    <row r="63" spans="1:16" ht="15">
      <c r="A63" s="12"/>
      <c r="B63" s="25">
        <v>383</v>
      </c>
      <c r="C63" s="20" t="s">
        <v>75</v>
      </c>
      <c r="D63" s="46">
        <v>253543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54195</v>
      </c>
      <c r="K63" s="46">
        <v>0</v>
      </c>
      <c r="L63" s="46">
        <v>0</v>
      </c>
      <c r="M63" s="46">
        <v>0</v>
      </c>
      <c r="N63" s="46">
        <f t="shared" si="10"/>
        <v>307738</v>
      </c>
      <c r="O63" s="47">
        <f t="shared" si="7"/>
        <v>4.727957104887155</v>
      </c>
      <c r="P63" s="9"/>
    </row>
    <row r="64" spans="1:16" ht="15.75" thickBot="1">
      <c r="A64" s="12"/>
      <c r="B64" s="25">
        <v>389.9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6441482</v>
      </c>
      <c r="K64" s="46">
        <v>0</v>
      </c>
      <c r="L64" s="46">
        <v>0</v>
      </c>
      <c r="M64" s="46">
        <v>0</v>
      </c>
      <c r="N64" s="46">
        <f t="shared" si="10"/>
        <v>6441482</v>
      </c>
      <c r="O64" s="47">
        <f t="shared" si="7"/>
        <v>98.96421822427753</v>
      </c>
      <c r="P64" s="9"/>
    </row>
    <row r="65" spans="1:119" ht="16.5" thickBot="1">
      <c r="A65" s="14" t="s">
        <v>59</v>
      </c>
      <c r="B65" s="23"/>
      <c r="C65" s="22"/>
      <c r="D65" s="15">
        <f aca="true" t="shared" si="13" ref="D65:M65">SUM(D5,D10,D22,D37,D49,D54,D61)</f>
        <v>78092449</v>
      </c>
      <c r="E65" s="15">
        <f t="shared" si="13"/>
        <v>16326636</v>
      </c>
      <c r="F65" s="15">
        <f t="shared" si="13"/>
        <v>1784369</v>
      </c>
      <c r="G65" s="15">
        <f t="shared" si="13"/>
        <v>264017</v>
      </c>
      <c r="H65" s="15">
        <f t="shared" si="13"/>
        <v>0</v>
      </c>
      <c r="I65" s="15">
        <f t="shared" si="13"/>
        <v>34754168</v>
      </c>
      <c r="J65" s="15">
        <f t="shared" si="13"/>
        <v>6728140</v>
      </c>
      <c r="K65" s="15">
        <f t="shared" si="13"/>
        <v>0</v>
      </c>
      <c r="L65" s="15">
        <f t="shared" si="13"/>
        <v>0</v>
      </c>
      <c r="M65" s="15">
        <f t="shared" si="13"/>
        <v>0</v>
      </c>
      <c r="N65" s="15">
        <f t="shared" si="10"/>
        <v>137949779</v>
      </c>
      <c r="O65" s="38">
        <f t="shared" si="7"/>
        <v>2119.402341409455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171</v>
      </c>
      <c r="M67" s="51"/>
      <c r="N67" s="51"/>
      <c r="O67" s="43">
        <v>65089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98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24239995</v>
      </c>
      <c r="E5" s="27">
        <f t="shared" si="0"/>
        <v>6858682</v>
      </c>
      <c r="F5" s="27">
        <f t="shared" si="0"/>
        <v>0</v>
      </c>
      <c r="G5" s="27">
        <f t="shared" si="0"/>
        <v>301146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31399823</v>
      </c>
      <c r="O5" s="33">
        <f aca="true" t="shared" si="2" ref="O5:O36">(N5/O$67)</f>
        <v>482.2654778909214</v>
      </c>
      <c r="P5" s="6"/>
    </row>
    <row r="6" spans="1:16" ht="15">
      <c r="A6" s="12"/>
      <c r="B6" s="25">
        <v>311</v>
      </c>
      <c r="C6" s="20" t="s">
        <v>2</v>
      </c>
      <c r="D6" s="46">
        <v>18765259</v>
      </c>
      <c r="E6" s="46">
        <v>3974530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22739789</v>
      </c>
      <c r="O6" s="47">
        <f t="shared" si="2"/>
        <v>349.2572301832312</v>
      </c>
      <c r="P6" s="9"/>
    </row>
    <row r="7" spans="1:16" ht="15">
      <c r="A7" s="12"/>
      <c r="B7" s="25">
        <v>312.1</v>
      </c>
      <c r="C7" s="20" t="s">
        <v>114</v>
      </c>
      <c r="D7" s="46">
        <v>784648</v>
      </c>
      <c r="E7" s="46">
        <v>2884152</v>
      </c>
      <c r="F7" s="46">
        <v>0</v>
      </c>
      <c r="G7" s="46">
        <v>301146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3969946</v>
      </c>
      <c r="O7" s="47">
        <f t="shared" si="2"/>
        <v>60.973843861831696</v>
      </c>
      <c r="P7" s="9"/>
    </row>
    <row r="8" spans="1:16" ht="15">
      <c r="A8" s="12"/>
      <c r="B8" s="25">
        <v>314.1</v>
      </c>
      <c r="C8" s="20" t="s">
        <v>12</v>
      </c>
      <c r="D8" s="46">
        <v>3616857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3616857</v>
      </c>
      <c r="O8" s="47">
        <f t="shared" si="2"/>
        <v>55.550799428650414</v>
      </c>
      <c r="P8" s="9"/>
    </row>
    <row r="9" spans="1:16" ht="15">
      <c r="A9" s="12"/>
      <c r="B9" s="25">
        <v>315</v>
      </c>
      <c r="C9" s="20" t="s">
        <v>116</v>
      </c>
      <c r="D9" s="46">
        <v>1073231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1073231</v>
      </c>
      <c r="O9" s="47">
        <f t="shared" si="2"/>
        <v>16.483604417208067</v>
      </c>
      <c r="P9" s="9"/>
    </row>
    <row r="10" spans="1:16" ht="15.75">
      <c r="A10" s="29" t="s">
        <v>18</v>
      </c>
      <c r="B10" s="30"/>
      <c r="C10" s="31"/>
      <c r="D10" s="32">
        <f aca="true" t="shared" si="3" ref="D10:M10">SUM(D11:D21)</f>
        <v>7168557</v>
      </c>
      <c r="E10" s="32">
        <f t="shared" si="3"/>
        <v>15418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7183975</v>
      </c>
      <c r="O10" s="45">
        <f t="shared" si="2"/>
        <v>110.33766453178517</v>
      </c>
      <c r="P10" s="10"/>
    </row>
    <row r="11" spans="1:16" ht="15">
      <c r="A11" s="12"/>
      <c r="B11" s="25">
        <v>322</v>
      </c>
      <c r="C11" s="20" t="s">
        <v>0</v>
      </c>
      <c r="D11" s="46">
        <v>2748962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2748962</v>
      </c>
      <c r="O11" s="47">
        <f t="shared" si="2"/>
        <v>42.22092183876269</v>
      </c>
      <c r="P11" s="9"/>
    </row>
    <row r="12" spans="1:16" ht="15">
      <c r="A12" s="12"/>
      <c r="B12" s="25">
        <v>323.4</v>
      </c>
      <c r="C12" s="20" t="s">
        <v>20</v>
      </c>
      <c r="D12" s="46">
        <v>2931557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0">SUM(D12:M12)</f>
        <v>2931557</v>
      </c>
      <c r="O12" s="47">
        <f t="shared" si="2"/>
        <v>45.025372836320635</v>
      </c>
      <c r="P12" s="9"/>
    </row>
    <row r="13" spans="1:16" ht="15">
      <c r="A13" s="12"/>
      <c r="B13" s="25">
        <v>323.7</v>
      </c>
      <c r="C13" s="20" t="s">
        <v>21</v>
      </c>
      <c r="D13" s="46">
        <v>1132730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1132730</v>
      </c>
      <c r="O13" s="47">
        <f t="shared" si="2"/>
        <v>17.397441213964274</v>
      </c>
      <c r="P13" s="9"/>
    </row>
    <row r="14" spans="1:16" ht="15">
      <c r="A14" s="12"/>
      <c r="B14" s="25">
        <v>323.9</v>
      </c>
      <c r="C14" s="20" t="s">
        <v>22</v>
      </c>
      <c r="D14" s="46">
        <v>19954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19954</v>
      </c>
      <c r="O14" s="47">
        <f t="shared" si="2"/>
        <v>0.30647068761615137</v>
      </c>
      <c r="P14" s="9"/>
    </row>
    <row r="15" spans="1:16" ht="15">
      <c r="A15" s="12"/>
      <c r="B15" s="25">
        <v>324.11</v>
      </c>
      <c r="C15" s="20" t="s">
        <v>100</v>
      </c>
      <c r="D15" s="46">
        <v>0</v>
      </c>
      <c r="E15" s="46">
        <v>1818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1818</v>
      </c>
      <c r="O15" s="47">
        <f t="shared" si="2"/>
        <v>0.027922407040501314</v>
      </c>
      <c r="P15" s="9"/>
    </row>
    <row r="16" spans="1:16" ht="15">
      <c r="A16" s="12"/>
      <c r="B16" s="25">
        <v>324.31</v>
      </c>
      <c r="C16" s="20" t="s">
        <v>101</v>
      </c>
      <c r="D16" s="46">
        <v>0</v>
      </c>
      <c r="E16" s="46">
        <v>347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</v>
      </c>
      <c r="O16" s="47">
        <f t="shared" si="2"/>
        <v>0.005329524336113287</v>
      </c>
      <c r="P16" s="9"/>
    </row>
    <row r="17" spans="1:16" ht="15">
      <c r="A17" s="12"/>
      <c r="B17" s="25">
        <v>324.32</v>
      </c>
      <c r="C17" s="20" t="s">
        <v>141</v>
      </c>
      <c r="D17" s="46">
        <v>0</v>
      </c>
      <c r="E17" s="46">
        <v>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</v>
      </c>
      <c r="O17" s="47">
        <f t="shared" si="2"/>
        <v>0.0012133499209018722</v>
      </c>
      <c r="P17" s="9"/>
    </row>
    <row r="18" spans="1:16" ht="15">
      <c r="A18" s="12"/>
      <c r="B18" s="25">
        <v>324.61</v>
      </c>
      <c r="C18" s="20" t="s">
        <v>120</v>
      </c>
      <c r="D18" s="46">
        <v>0</v>
      </c>
      <c r="E18" s="46">
        <v>11239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11239</v>
      </c>
      <c r="O18" s="47">
        <f t="shared" si="2"/>
        <v>0.17261822482298914</v>
      </c>
      <c r="P18" s="9"/>
    </row>
    <row r="19" spans="1:16" ht="15">
      <c r="A19" s="12"/>
      <c r="B19" s="25">
        <v>324.71</v>
      </c>
      <c r="C19" s="20" t="s">
        <v>102</v>
      </c>
      <c r="D19" s="46">
        <v>0</v>
      </c>
      <c r="E19" s="46">
        <v>1528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1528</v>
      </c>
      <c r="O19" s="47">
        <f t="shared" si="2"/>
        <v>0.023468337710608366</v>
      </c>
      <c r="P19" s="9"/>
    </row>
    <row r="20" spans="1:16" ht="15">
      <c r="A20" s="12"/>
      <c r="B20" s="25">
        <v>324.72</v>
      </c>
      <c r="C20" s="20" t="s">
        <v>142</v>
      </c>
      <c r="D20" s="46">
        <v>0</v>
      </c>
      <c r="E20" s="46">
        <v>407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</v>
      </c>
      <c r="O20" s="47">
        <f t="shared" si="2"/>
        <v>0.00625105592160838</v>
      </c>
      <c r="P20" s="9"/>
    </row>
    <row r="21" spans="1:16" ht="15">
      <c r="A21" s="12"/>
      <c r="B21" s="25">
        <v>329</v>
      </c>
      <c r="C21" s="20" t="s">
        <v>23</v>
      </c>
      <c r="D21" s="46">
        <v>335354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335354</v>
      </c>
      <c r="O21" s="47">
        <f t="shared" si="2"/>
        <v>5.15065505536869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SUM(D23:D36)</f>
        <v>7975412</v>
      </c>
      <c r="E22" s="32">
        <f t="shared" si="5"/>
        <v>2136655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828269</v>
      </c>
      <c r="J22" s="32">
        <f t="shared" si="5"/>
        <v>51671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10992007</v>
      </c>
      <c r="O22" s="45">
        <f t="shared" si="2"/>
        <v>168.8246939747193</v>
      </c>
      <c r="P22" s="10"/>
    </row>
    <row r="23" spans="1:16" ht="15">
      <c r="A23" s="12"/>
      <c r="B23" s="25">
        <v>331.2</v>
      </c>
      <c r="C23" s="20" t="s">
        <v>24</v>
      </c>
      <c r="D23" s="46">
        <v>0</v>
      </c>
      <c r="E23" s="46">
        <v>89640</v>
      </c>
      <c r="F23" s="46">
        <v>0</v>
      </c>
      <c r="G23" s="46">
        <v>0</v>
      </c>
      <c r="H23" s="46">
        <v>0</v>
      </c>
      <c r="I23" s="46">
        <v>468176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557816</v>
      </c>
      <c r="O23" s="47">
        <f t="shared" si="2"/>
        <v>8.567417714908846</v>
      </c>
      <c r="P23" s="9"/>
    </row>
    <row r="24" spans="1:16" ht="15">
      <c r="A24" s="12"/>
      <c r="B24" s="25">
        <v>331.62</v>
      </c>
      <c r="C24" s="20" t="s">
        <v>145</v>
      </c>
      <c r="D24" s="46">
        <v>0</v>
      </c>
      <c r="E24" s="46">
        <v>1663686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1663686</v>
      </c>
      <c r="O24" s="47">
        <f t="shared" si="2"/>
        <v>25.552319955766485</v>
      </c>
      <c r="P24" s="9"/>
    </row>
    <row r="25" spans="1:16" ht="15">
      <c r="A25" s="12"/>
      <c r="B25" s="25">
        <v>334.62</v>
      </c>
      <c r="C25" s="20" t="s">
        <v>146</v>
      </c>
      <c r="D25" s="46">
        <v>25125</v>
      </c>
      <c r="E25" s="46">
        <v>325999</v>
      </c>
      <c r="F25" s="46">
        <v>0</v>
      </c>
      <c r="G25" s="46">
        <v>0</v>
      </c>
      <c r="H25" s="46">
        <v>0</v>
      </c>
      <c r="I25" s="46">
        <v>225000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576124</v>
      </c>
      <c r="O25" s="47">
        <f t="shared" si="2"/>
        <v>8.848607719362915</v>
      </c>
      <c r="P25" s="9"/>
    </row>
    <row r="26" spans="1:16" ht="15">
      <c r="A26" s="12"/>
      <c r="B26" s="25">
        <v>335.12</v>
      </c>
      <c r="C26" s="20" t="s">
        <v>147</v>
      </c>
      <c r="D26" s="46">
        <v>2771907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2771907</v>
      </c>
      <c r="O26" s="47">
        <f t="shared" si="2"/>
        <v>42.57333087591577</v>
      </c>
      <c r="P26" s="9"/>
    </row>
    <row r="27" spans="1:16" ht="15">
      <c r="A27" s="12"/>
      <c r="B27" s="25">
        <v>335.14</v>
      </c>
      <c r="C27" s="20" t="s">
        <v>148</v>
      </c>
      <c r="D27" s="46">
        <v>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535</v>
      </c>
      <c r="O27" s="47">
        <f t="shared" si="2"/>
        <v>0.008216989970664577</v>
      </c>
      <c r="P27" s="9"/>
    </row>
    <row r="28" spans="1:16" ht="15">
      <c r="A28" s="12"/>
      <c r="B28" s="25">
        <v>335.15</v>
      </c>
      <c r="C28" s="20" t="s">
        <v>124</v>
      </c>
      <c r="D28" s="46">
        <v>18497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18497</v>
      </c>
      <c r="O28" s="47">
        <f t="shared" si="2"/>
        <v>0.2840928289483789</v>
      </c>
      <c r="P28" s="9"/>
    </row>
    <row r="29" spans="1:16" ht="15">
      <c r="A29" s="12"/>
      <c r="B29" s="25">
        <v>335.18</v>
      </c>
      <c r="C29" s="20" t="s">
        <v>126</v>
      </c>
      <c r="D29" s="46">
        <v>5068891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5068891</v>
      </c>
      <c r="O29" s="47">
        <f t="shared" si="2"/>
        <v>77.85238599886344</v>
      </c>
      <c r="P29" s="9"/>
    </row>
    <row r="30" spans="1:16" ht="15">
      <c r="A30" s="12"/>
      <c r="B30" s="25">
        <v>335.29</v>
      </c>
      <c r="C30" s="20" t="s">
        <v>35</v>
      </c>
      <c r="D30" s="46">
        <v>0</v>
      </c>
      <c r="E30" s="46">
        <v>9770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9770</v>
      </c>
      <c r="O30" s="47">
        <f t="shared" si="2"/>
        <v>0.15005605983811762</v>
      </c>
      <c r="P30" s="9"/>
    </row>
    <row r="31" spans="1:16" ht="15">
      <c r="A31" s="12"/>
      <c r="B31" s="25">
        <v>335.49</v>
      </c>
      <c r="C31" s="20" t="s">
        <v>127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51671</v>
      </c>
      <c r="K31" s="46">
        <v>0</v>
      </c>
      <c r="L31" s="46">
        <v>0</v>
      </c>
      <c r="M31" s="46">
        <v>0</v>
      </c>
      <c r="N31" s="46">
        <f t="shared" si="6"/>
        <v>51671</v>
      </c>
      <c r="O31" s="47">
        <f t="shared" si="2"/>
        <v>0.7936076425686157</v>
      </c>
      <c r="P31" s="9"/>
    </row>
    <row r="32" spans="1:16" ht="15">
      <c r="A32" s="12"/>
      <c r="B32" s="25">
        <v>337.1</v>
      </c>
      <c r="C32" s="20" t="s">
        <v>149</v>
      </c>
      <c r="D32" s="46">
        <v>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500</v>
      </c>
      <c r="O32" s="47">
        <f t="shared" si="2"/>
        <v>0.007679429879125774</v>
      </c>
      <c r="P32" s="9"/>
    </row>
    <row r="33" spans="1:16" ht="15">
      <c r="A33" s="12"/>
      <c r="B33" s="25">
        <v>337.3</v>
      </c>
      <c r="C33" s="20" t="s">
        <v>162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135093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135093</v>
      </c>
      <c r="O33" s="47">
        <f t="shared" si="2"/>
        <v>2.074874441321476</v>
      </c>
      <c r="P33" s="9"/>
    </row>
    <row r="34" spans="1:16" ht="15">
      <c r="A34" s="12"/>
      <c r="B34" s="25">
        <v>337.7</v>
      </c>
      <c r="C34" s="20" t="s">
        <v>37</v>
      </c>
      <c r="D34" s="46">
        <v>0</v>
      </c>
      <c r="E34" s="46">
        <v>47560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47560</v>
      </c>
      <c r="O34" s="47">
        <f t="shared" si="2"/>
        <v>0.7304673701024436</v>
      </c>
      <c r="P34" s="9"/>
    </row>
    <row r="35" spans="1:16" ht="15">
      <c r="A35" s="12"/>
      <c r="B35" s="25">
        <v>337.9</v>
      </c>
      <c r="C35" s="20" t="s">
        <v>150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1500</v>
      </c>
      <c r="O35" s="47">
        <f t="shared" si="2"/>
        <v>0.02303828963737732</v>
      </c>
      <c r="P35" s="9"/>
    </row>
    <row r="36" spans="1:16" ht="15">
      <c r="A36" s="12"/>
      <c r="B36" s="25">
        <v>338</v>
      </c>
      <c r="C36" s="20" t="s">
        <v>38</v>
      </c>
      <c r="D36" s="46">
        <v>88457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88457</v>
      </c>
      <c r="O36" s="47">
        <f t="shared" si="2"/>
        <v>1.3585986576356572</v>
      </c>
      <c r="P36" s="9"/>
    </row>
    <row r="37" spans="1:16" ht="15.75">
      <c r="A37" s="29" t="s">
        <v>43</v>
      </c>
      <c r="B37" s="30"/>
      <c r="C37" s="31"/>
      <c r="D37" s="32">
        <f aca="true" t="shared" si="8" ref="D37:M37">SUM(D38:D48)</f>
        <v>6182959</v>
      </c>
      <c r="E37" s="32">
        <f t="shared" si="8"/>
        <v>1090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33792139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39976188</v>
      </c>
      <c r="O37" s="45">
        <f aca="true" t="shared" si="9" ref="O37:O65">(N37/O$67)</f>
        <v>613.9886651614984</v>
      </c>
      <c r="P37" s="10"/>
    </row>
    <row r="38" spans="1:16" ht="15">
      <c r="A38" s="12"/>
      <c r="B38" s="25">
        <v>341.1</v>
      </c>
      <c r="C38" s="20" t="s">
        <v>129</v>
      </c>
      <c r="D38" s="46">
        <v>514371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514371</v>
      </c>
      <c r="O38" s="47">
        <f t="shared" si="9"/>
        <v>7.900152052711607</v>
      </c>
      <c r="P38" s="9"/>
    </row>
    <row r="39" spans="1:16" ht="15">
      <c r="A39" s="12"/>
      <c r="B39" s="25">
        <v>341.3</v>
      </c>
      <c r="C39" s="20" t="s">
        <v>131</v>
      </c>
      <c r="D39" s="46">
        <v>0</v>
      </c>
      <c r="E39" s="46">
        <v>1090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48">SUM(D39:M39)</f>
        <v>1090</v>
      </c>
      <c r="O39" s="47">
        <f t="shared" si="9"/>
        <v>0.016741157136494187</v>
      </c>
      <c r="P39" s="9"/>
    </row>
    <row r="40" spans="1:16" ht="15">
      <c r="A40" s="12"/>
      <c r="B40" s="25">
        <v>341.9</v>
      </c>
      <c r="C40" s="20" t="s">
        <v>132</v>
      </c>
      <c r="D40" s="46">
        <v>204032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204032</v>
      </c>
      <c r="O40" s="47">
        <f t="shared" si="9"/>
        <v>3.13369887419558</v>
      </c>
      <c r="P40" s="9"/>
    </row>
    <row r="41" spans="1:16" ht="15">
      <c r="A41" s="12"/>
      <c r="B41" s="25">
        <v>342.1</v>
      </c>
      <c r="C41" s="20" t="s">
        <v>49</v>
      </c>
      <c r="D41" s="46">
        <v>1616278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1616278</v>
      </c>
      <c r="O41" s="47">
        <f t="shared" si="9"/>
        <v>24.824187132347294</v>
      </c>
      <c r="P41" s="9"/>
    </row>
    <row r="42" spans="1:16" ht="15">
      <c r="A42" s="12"/>
      <c r="B42" s="25">
        <v>342.9</v>
      </c>
      <c r="C42" s="20" t="s">
        <v>133</v>
      </c>
      <c r="D42" s="46">
        <v>55184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55184</v>
      </c>
      <c r="O42" s="47">
        <f t="shared" si="9"/>
        <v>0.8475633168993534</v>
      </c>
      <c r="P42" s="9"/>
    </row>
    <row r="43" spans="1:16" ht="15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13240720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13240720</v>
      </c>
      <c r="O43" s="47">
        <f t="shared" si="9"/>
        <v>203.36236157827642</v>
      </c>
      <c r="P43" s="9"/>
    </row>
    <row r="44" spans="1:16" ht="15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17810185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17810185</v>
      </c>
      <c r="O44" s="47">
        <f t="shared" si="9"/>
        <v>273.5441336835153</v>
      </c>
      <c r="P44" s="9"/>
    </row>
    <row r="45" spans="1:16" ht="15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101724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101724</v>
      </c>
      <c r="O45" s="47">
        <f t="shared" si="9"/>
        <v>1.5623646500483803</v>
      </c>
      <c r="P45" s="9"/>
    </row>
    <row r="46" spans="1:16" ht="15">
      <c r="A46" s="12"/>
      <c r="B46" s="25">
        <v>343.9</v>
      </c>
      <c r="C46" s="20" t="s">
        <v>54</v>
      </c>
      <c r="D46" s="46">
        <v>2936158</v>
      </c>
      <c r="E46" s="46">
        <v>0</v>
      </c>
      <c r="F46" s="46">
        <v>0</v>
      </c>
      <c r="G46" s="46">
        <v>0</v>
      </c>
      <c r="H46" s="46">
        <v>0</v>
      </c>
      <c r="I46" s="46">
        <v>2639510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5575668</v>
      </c>
      <c r="O46" s="47">
        <f t="shared" si="9"/>
        <v>85.63590287057089</v>
      </c>
      <c r="P46" s="9"/>
    </row>
    <row r="47" spans="1:16" ht="15">
      <c r="A47" s="12"/>
      <c r="B47" s="25">
        <v>347.2</v>
      </c>
      <c r="C47" s="20" t="s">
        <v>57</v>
      </c>
      <c r="D47" s="46">
        <v>721179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721179</v>
      </c>
      <c r="O47" s="47">
        <f t="shared" si="9"/>
        <v>11.076487121596093</v>
      </c>
      <c r="P47" s="9"/>
    </row>
    <row r="48" spans="1:16" ht="15">
      <c r="A48" s="12"/>
      <c r="B48" s="25">
        <v>347.5</v>
      </c>
      <c r="C48" s="20" t="s">
        <v>58</v>
      </c>
      <c r="D48" s="46">
        <v>135757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135757</v>
      </c>
      <c r="O48" s="47">
        <f t="shared" si="9"/>
        <v>2.0850727242009555</v>
      </c>
      <c r="P48" s="9"/>
    </row>
    <row r="49" spans="1:16" ht="15.75">
      <c r="A49" s="29" t="s">
        <v>44</v>
      </c>
      <c r="B49" s="30"/>
      <c r="C49" s="31"/>
      <c r="D49" s="32">
        <f aca="true" t="shared" si="11" ref="D49:M49">SUM(D50:D53)</f>
        <v>682350</v>
      </c>
      <c r="E49" s="32">
        <f t="shared" si="11"/>
        <v>96876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aca="true" t="shared" si="12" ref="N49:N65">SUM(D49:M49)</f>
        <v>779226</v>
      </c>
      <c r="O49" s="45">
        <f t="shared" si="9"/>
        <v>11.96802285398332</v>
      </c>
      <c r="P49" s="10"/>
    </row>
    <row r="50" spans="1:16" ht="15">
      <c r="A50" s="13"/>
      <c r="B50" s="39">
        <v>351.1</v>
      </c>
      <c r="C50" s="21" t="s">
        <v>163</v>
      </c>
      <c r="D50" s="46">
        <v>425746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425746</v>
      </c>
      <c r="O50" s="47">
        <f t="shared" si="9"/>
        <v>6.538973106636563</v>
      </c>
      <c r="P50" s="9"/>
    </row>
    <row r="51" spans="1:16" ht="15">
      <c r="A51" s="13"/>
      <c r="B51" s="39">
        <v>352</v>
      </c>
      <c r="C51" s="21" t="s">
        <v>62</v>
      </c>
      <c r="D51" s="46">
        <v>2849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2849</v>
      </c>
      <c r="O51" s="47">
        <f t="shared" si="9"/>
        <v>0.043757391451258655</v>
      </c>
      <c r="P51" s="9"/>
    </row>
    <row r="52" spans="1:16" ht="15">
      <c r="A52" s="13"/>
      <c r="B52" s="39">
        <v>354</v>
      </c>
      <c r="C52" s="21" t="s">
        <v>63</v>
      </c>
      <c r="D52" s="46">
        <v>154622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154622</v>
      </c>
      <c r="O52" s="47">
        <f t="shared" si="9"/>
        <v>2.3748176135403707</v>
      </c>
      <c r="P52" s="9"/>
    </row>
    <row r="53" spans="1:16" ht="15">
      <c r="A53" s="13"/>
      <c r="B53" s="39">
        <v>359</v>
      </c>
      <c r="C53" s="21" t="s">
        <v>65</v>
      </c>
      <c r="D53" s="46">
        <v>99133</v>
      </c>
      <c r="E53" s="46">
        <v>96876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196009</v>
      </c>
      <c r="O53" s="47">
        <f t="shared" si="9"/>
        <v>3.0104747423551275</v>
      </c>
      <c r="P53" s="9"/>
    </row>
    <row r="54" spans="1:16" ht="15.75">
      <c r="A54" s="29" t="s">
        <v>3</v>
      </c>
      <c r="B54" s="30"/>
      <c r="C54" s="31"/>
      <c r="D54" s="32">
        <f aca="true" t="shared" si="13" ref="D54:M54">SUM(D55:D60)</f>
        <v>14529057</v>
      </c>
      <c r="E54" s="32">
        <f t="shared" si="13"/>
        <v>4131877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461671</v>
      </c>
      <c r="J54" s="32">
        <f t="shared" si="13"/>
        <v>1801150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2"/>
        <v>20923755</v>
      </c>
      <c r="O54" s="45">
        <f t="shared" si="9"/>
        <v>321.36501866101463</v>
      </c>
      <c r="P54" s="10"/>
    </row>
    <row r="55" spans="1:16" ht="15">
      <c r="A55" s="12"/>
      <c r="B55" s="25">
        <v>361.1</v>
      </c>
      <c r="C55" s="20" t="s">
        <v>66</v>
      </c>
      <c r="D55" s="46">
        <v>548188</v>
      </c>
      <c r="E55" s="46">
        <v>178557</v>
      </c>
      <c r="F55" s="46">
        <v>0</v>
      </c>
      <c r="G55" s="46">
        <v>0</v>
      </c>
      <c r="H55" s="46">
        <v>0</v>
      </c>
      <c r="I55" s="46">
        <v>181813</v>
      </c>
      <c r="J55" s="46">
        <v>33230</v>
      </c>
      <c r="K55" s="46">
        <v>0</v>
      </c>
      <c r="L55" s="46">
        <v>0</v>
      </c>
      <c r="M55" s="46">
        <v>0</v>
      </c>
      <c r="N55" s="46">
        <f t="shared" si="12"/>
        <v>941788</v>
      </c>
      <c r="O55" s="47">
        <f t="shared" si="9"/>
        <v>14.464789814004208</v>
      </c>
      <c r="P55" s="9"/>
    </row>
    <row r="56" spans="1:16" ht="15">
      <c r="A56" s="12"/>
      <c r="B56" s="25">
        <v>362</v>
      </c>
      <c r="C56" s="20" t="s">
        <v>69</v>
      </c>
      <c r="D56" s="46">
        <v>2355868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2355868</v>
      </c>
      <c r="O56" s="47">
        <f t="shared" si="9"/>
        <v>36.183446220952554</v>
      </c>
      <c r="P56" s="9"/>
    </row>
    <row r="57" spans="1:16" ht="15">
      <c r="A57" s="12"/>
      <c r="B57" s="25">
        <v>364</v>
      </c>
      <c r="C57" s="20" t="s">
        <v>152</v>
      </c>
      <c r="D57" s="46">
        <v>1756545</v>
      </c>
      <c r="E57" s="46">
        <v>0</v>
      </c>
      <c r="F57" s="46">
        <v>0</v>
      </c>
      <c r="G57" s="46">
        <v>0</v>
      </c>
      <c r="H57" s="46">
        <v>0</v>
      </c>
      <c r="I57" s="46">
        <v>22725</v>
      </c>
      <c r="J57" s="46">
        <v>18300</v>
      </c>
      <c r="K57" s="46">
        <v>0</v>
      </c>
      <c r="L57" s="46">
        <v>0</v>
      </c>
      <c r="M57" s="46">
        <v>0</v>
      </c>
      <c r="N57" s="46">
        <f t="shared" si="12"/>
        <v>1797570</v>
      </c>
      <c r="O57" s="47">
        <f t="shared" si="9"/>
        <v>27.608625535640233</v>
      </c>
      <c r="P57" s="9"/>
    </row>
    <row r="58" spans="1:16" ht="15">
      <c r="A58" s="12"/>
      <c r="B58" s="25">
        <v>366</v>
      </c>
      <c r="C58" s="20" t="s">
        <v>71</v>
      </c>
      <c r="D58" s="46">
        <v>67506</v>
      </c>
      <c r="E58" s="46">
        <v>58241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125747</v>
      </c>
      <c r="O58" s="47">
        <f t="shared" si="9"/>
        <v>1.9313305380208574</v>
      </c>
      <c r="P58" s="9"/>
    </row>
    <row r="59" spans="1:16" ht="15">
      <c r="A59" s="12"/>
      <c r="B59" s="25">
        <v>369.3</v>
      </c>
      <c r="C59" s="20" t="s">
        <v>137</v>
      </c>
      <c r="D59" s="46">
        <v>22329</v>
      </c>
      <c r="E59" s="46">
        <v>0</v>
      </c>
      <c r="F59" s="46">
        <v>0</v>
      </c>
      <c r="G59" s="46">
        <v>0</v>
      </c>
      <c r="H59" s="46">
        <v>0</v>
      </c>
      <c r="I59" s="46">
        <v>1556</v>
      </c>
      <c r="J59" s="46">
        <v>31718</v>
      </c>
      <c r="K59" s="46">
        <v>0</v>
      </c>
      <c r="L59" s="46">
        <v>0</v>
      </c>
      <c r="M59" s="46">
        <v>0</v>
      </c>
      <c r="N59" s="46">
        <f t="shared" si="12"/>
        <v>55603</v>
      </c>
      <c r="O59" s="47">
        <f t="shared" si="9"/>
        <v>0.8539986791380608</v>
      </c>
      <c r="P59" s="9"/>
    </row>
    <row r="60" spans="1:16" ht="15">
      <c r="A60" s="12"/>
      <c r="B60" s="25">
        <v>369.9</v>
      </c>
      <c r="C60" s="20" t="s">
        <v>73</v>
      </c>
      <c r="D60" s="46">
        <v>9778621</v>
      </c>
      <c r="E60" s="46">
        <v>3895079</v>
      </c>
      <c r="F60" s="46">
        <v>0</v>
      </c>
      <c r="G60" s="46">
        <v>0</v>
      </c>
      <c r="H60" s="46">
        <v>0</v>
      </c>
      <c r="I60" s="46">
        <v>255577</v>
      </c>
      <c r="J60" s="46">
        <v>1717902</v>
      </c>
      <c r="K60" s="46">
        <v>0</v>
      </c>
      <c r="L60" s="46">
        <v>0</v>
      </c>
      <c r="M60" s="46">
        <v>0</v>
      </c>
      <c r="N60" s="46">
        <f t="shared" si="12"/>
        <v>15647179</v>
      </c>
      <c r="O60" s="47">
        <f t="shared" si="9"/>
        <v>240.3228278732587</v>
      </c>
      <c r="P60" s="9"/>
    </row>
    <row r="61" spans="1:16" ht="15.75">
      <c r="A61" s="29" t="s">
        <v>45</v>
      </c>
      <c r="B61" s="30"/>
      <c r="C61" s="31"/>
      <c r="D61" s="32">
        <f aca="true" t="shared" si="14" ref="D61:M61">SUM(D62:D64)</f>
        <v>1409032</v>
      </c>
      <c r="E61" s="32">
        <f t="shared" si="14"/>
        <v>65040</v>
      </c>
      <c r="F61" s="32">
        <f t="shared" si="14"/>
        <v>1789538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3079109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2"/>
        <v>6342719</v>
      </c>
      <c r="O61" s="45">
        <f t="shared" si="9"/>
        <v>97.4169316069975</v>
      </c>
      <c r="P61" s="9"/>
    </row>
    <row r="62" spans="1:16" ht="15">
      <c r="A62" s="12"/>
      <c r="B62" s="25">
        <v>381</v>
      </c>
      <c r="C62" s="20" t="s">
        <v>74</v>
      </c>
      <c r="D62" s="46">
        <v>859592</v>
      </c>
      <c r="E62" s="46">
        <v>65040</v>
      </c>
      <c r="F62" s="46">
        <v>1789538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2714170</v>
      </c>
      <c r="O62" s="47">
        <f t="shared" si="9"/>
        <v>41.6865563900536</v>
      </c>
      <c r="P62" s="9"/>
    </row>
    <row r="63" spans="1:16" ht="15">
      <c r="A63" s="12"/>
      <c r="B63" s="25">
        <v>389.9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3079109</v>
      </c>
      <c r="K63" s="46">
        <v>0</v>
      </c>
      <c r="L63" s="46">
        <v>0</v>
      </c>
      <c r="M63" s="46">
        <v>0</v>
      </c>
      <c r="N63" s="46">
        <f t="shared" si="12"/>
        <v>3079109</v>
      </c>
      <c r="O63" s="47">
        <f t="shared" si="9"/>
        <v>47.29160331137017</v>
      </c>
      <c r="P63" s="9"/>
    </row>
    <row r="64" spans="1:16" ht="15.75" thickBot="1">
      <c r="A64" s="48"/>
      <c r="B64" s="49">
        <v>393</v>
      </c>
      <c r="C64" s="50" t="s">
        <v>164</v>
      </c>
      <c r="D64" s="46">
        <v>549440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549440</v>
      </c>
      <c r="O64" s="47">
        <f t="shared" si="9"/>
        <v>8.43877190557373</v>
      </c>
      <c r="P64" s="9"/>
    </row>
    <row r="65" spans="1:119" ht="16.5" thickBot="1">
      <c r="A65" s="14" t="s">
        <v>59</v>
      </c>
      <c r="B65" s="23"/>
      <c r="C65" s="22"/>
      <c r="D65" s="15">
        <f aca="true" t="shared" si="15" ref="D65:M65">SUM(D5,D10,D22,D37,D49,D54,D61)</f>
        <v>62187362</v>
      </c>
      <c r="E65" s="15">
        <f t="shared" si="15"/>
        <v>13305638</v>
      </c>
      <c r="F65" s="15">
        <f t="shared" si="15"/>
        <v>1789538</v>
      </c>
      <c r="G65" s="15">
        <f t="shared" si="15"/>
        <v>301146</v>
      </c>
      <c r="H65" s="15">
        <f t="shared" si="15"/>
        <v>0</v>
      </c>
      <c r="I65" s="15">
        <f t="shared" si="15"/>
        <v>35082079</v>
      </c>
      <c r="J65" s="15">
        <f t="shared" si="15"/>
        <v>4931930</v>
      </c>
      <c r="K65" s="15">
        <f t="shared" si="15"/>
        <v>0</v>
      </c>
      <c r="L65" s="15">
        <f t="shared" si="15"/>
        <v>0</v>
      </c>
      <c r="M65" s="15">
        <f t="shared" si="15"/>
        <v>0</v>
      </c>
      <c r="N65" s="15">
        <f t="shared" si="12"/>
        <v>117597693</v>
      </c>
      <c r="O65" s="38">
        <f t="shared" si="9"/>
        <v>1806.1664746809197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167</v>
      </c>
      <c r="M67" s="51"/>
      <c r="N67" s="51"/>
      <c r="O67" s="43">
        <v>65109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98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22549453</v>
      </c>
      <c r="E5" s="27">
        <f t="shared" si="0"/>
        <v>5927272</v>
      </c>
      <c r="F5" s="27">
        <f t="shared" si="0"/>
        <v>0</v>
      </c>
      <c r="G5" s="27">
        <f t="shared" si="0"/>
        <v>300960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28777685</v>
      </c>
      <c r="O5" s="33">
        <f aca="true" t="shared" si="2" ref="O5:O36">(N5/O$68)</f>
        <v>453.07059527370626</v>
      </c>
      <c r="P5" s="6"/>
    </row>
    <row r="6" spans="1:16" ht="15">
      <c r="A6" s="12"/>
      <c r="B6" s="25">
        <v>311</v>
      </c>
      <c r="C6" s="20" t="s">
        <v>2</v>
      </c>
      <c r="D6" s="46">
        <v>17343676</v>
      </c>
      <c r="E6" s="46">
        <v>3302615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20646291</v>
      </c>
      <c r="O6" s="47">
        <f t="shared" si="2"/>
        <v>325.05141930506795</v>
      </c>
      <c r="P6" s="9"/>
    </row>
    <row r="7" spans="1:16" ht="15">
      <c r="A7" s="12"/>
      <c r="B7" s="25">
        <v>312.1</v>
      </c>
      <c r="C7" s="20" t="s">
        <v>114</v>
      </c>
      <c r="D7" s="46">
        <v>784910</v>
      </c>
      <c r="E7" s="46">
        <v>2624657</v>
      </c>
      <c r="F7" s="46">
        <v>0</v>
      </c>
      <c r="G7" s="46">
        <v>300960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3710527</v>
      </c>
      <c r="O7" s="47">
        <f t="shared" si="2"/>
        <v>58.417856636805894</v>
      </c>
      <c r="P7" s="9"/>
    </row>
    <row r="8" spans="1:16" ht="15">
      <c r="A8" s="12"/>
      <c r="B8" s="25">
        <v>314.1</v>
      </c>
      <c r="C8" s="20" t="s">
        <v>12</v>
      </c>
      <c r="D8" s="46">
        <v>3217405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3217405</v>
      </c>
      <c r="O8" s="47">
        <f t="shared" si="2"/>
        <v>50.65423429947888</v>
      </c>
      <c r="P8" s="9"/>
    </row>
    <row r="9" spans="1:16" ht="15">
      <c r="A9" s="12"/>
      <c r="B9" s="25">
        <v>315</v>
      </c>
      <c r="C9" s="20" t="s">
        <v>116</v>
      </c>
      <c r="D9" s="46">
        <v>1203462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1203462</v>
      </c>
      <c r="O9" s="47">
        <f t="shared" si="2"/>
        <v>18.94708503235354</v>
      </c>
      <c r="P9" s="9"/>
    </row>
    <row r="10" spans="1:16" ht="15.75">
      <c r="A10" s="29" t="s">
        <v>18</v>
      </c>
      <c r="B10" s="30"/>
      <c r="C10" s="31"/>
      <c r="D10" s="32">
        <f aca="true" t="shared" si="3" ref="D10:M10">SUM(D11:D22)</f>
        <v>7741908</v>
      </c>
      <c r="E10" s="32">
        <f t="shared" si="3"/>
        <v>239359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7981267</v>
      </c>
      <c r="O10" s="45">
        <f t="shared" si="2"/>
        <v>125.65560401152447</v>
      </c>
      <c r="P10" s="10"/>
    </row>
    <row r="11" spans="1:16" ht="15">
      <c r="A11" s="12"/>
      <c r="B11" s="25">
        <v>322</v>
      </c>
      <c r="C11" s="20" t="s">
        <v>0</v>
      </c>
      <c r="D11" s="46">
        <v>3376246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3376246</v>
      </c>
      <c r="O11" s="47">
        <f t="shared" si="2"/>
        <v>53.15499787458476</v>
      </c>
      <c r="P11" s="9"/>
    </row>
    <row r="12" spans="1:16" ht="15">
      <c r="A12" s="12"/>
      <c r="B12" s="25">
        <v>323.1</v>
      </c>
      <c r="C12" s="20" t="s">
        <v>19</v>
      </c>
      <c r="D12" s="46">
        <v>2757752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1">SUM(D12:M12)</f>
        <v>2757752</v>
      </c>
      <c r="O12" s="47">
        <f t="shared" si="2"/>
        <v>43.417541760473576</v>
      </c>
      <c r="P12" s="9"/>
    </row>
    <row r="13" spans="1:16" ht="15">
      <c r="A13" s="12"/>
      <c r="B13" s="25">
        <v>323.4</v>
      </c>
      <c r="C13" s="20" t="s">
        <v>20</v>
      </c>
      <c r="D13" s="46">
        <v>67339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67339</v>
      </c>
      <c r="O13" s="47">
        <f t="shared" si="2"/>
        <v>1.0601728671064439</v>
      </c>
      <c r="P13" s="9"/>
    </row>
    <row r="14" spans="1:16" ht="15">
      <c r="A14" s="12"/>
      <c r="B14" s="25">
        <v>323.7</v>
      </c>
      <c r="C14" s="20" t="s">
        <v>21</v>
      </c>
      <c r="D14" s="46">
        <v>1146885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1146885</v>
      </c>
      <c r="O14" s="47">
        <f t="shared" si="2"/>
        <v>18.05634711966875</v>
      </c>
      <c r="P14" s="9"/>
    </row>
    <row r="15" spans="1:16" ht="15">
      <c r="A15" s="12"/>
      <c r="B15" s="25">
        <v>323.9</v>
      </c>
      <c r="C15" s="20" t="s">
        <v>22</v>
      </c>
      <c r="D15" s="46">
        <v>20123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20123</v>
      </c>
      <c r="O15" s="47">
        <f t="shared" si="2"/>
        <v>0.3168128217642521</v>
      </c>
      <c r="P15" s="9"/>
    </row>
    <row r="16" spans="1:16" ht="15">
      <c r="A16" s="12"/>
      <c r="B16" s="25">
        <v>324.11</v>
      </c>
      <c r="C16" s="20" t="s">
        <v>100</v>
      </c>
      <c r="D16" s="46">
        <v>0</v>
      </c>
      <c r="E16" s="46">
        <v>114894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114894</v>
      </c>
      <c r="O16" s="47">
        <f t="shared" si="2"/>
        <v>1.8088700662814678</v>
      </c>
      <c r="P16" s="9"/>
    </row>
    <row r="17" spans="1:16" ht="15">
      <c r="A17" s="12"/>
      <c r="B17" s="25">
        <v>324.31</v>
      </c>
      <c r="C17" s="20" t="s">
        <v>101</v>
      </c>
      <c r="D17" s="46">
        <v>0</v>
      </c>
      <c r="E17" s="46">
        <v>1896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1896</v>
      </c>
      <c r="O17" s="47">
        <f t="shared" si="2"/>
        <v>0.029850276303981613</v>
      </c>
      <c r="P17" s="9"/>
    </row>
    <row r="18" spans="1:16" ht="15">
      <c r="A18" s="12"/>
      <c r="B18" s="25">
        <v>324.32</v>
      </c>
      <c r="C18" s="20" t="s">
        <v>141</v>
      </c>
      <c r="D18" s="46">
        <v>0</v>
      </c>
      <c r="E18" s="46">
        <v>8336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8336</v>
      </c>
      <c r="O18" s="47">
        <f t="shared" si="2"/>
        <v>0.13124045531117653</v>
      </c>
      <c r="P18" s="9"/>
    </row>
    <row r="19" spans="1:16" ht="15">
      <c r="A19" s="12"/>
      <c r="B19" s="25">
        <v>324.61</v>
      </c>
      <c r="C19" s="20" t="s">
        <v>120</v>
      </c>
      <c r="D19" s="46">
        <v>0</v>
      </c>
      <c r="E19" s="46">
        <v>61976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61976</v>
      </c>
      <c r="O19" s="47">
        <f t="shared" si="2"/>
        <v>0.9757387785947069</v>
      </c>
      <c r="P19" s="9"/>
    </row>
    <row r="20" spans="1:16" ht="15">
      <c r="A20" s="12"/>
      <c r="B20" s="25">
        <v>324.71</v>
      </c>
      <c r="C20" s="20" t="s">
        <v>102</v>
      </c>
      <c r="D20" s="46">
        <v>0</v>
      </c>
      <c r="E20" s="46">
        <v>8788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8788</v>
      </c>
      <c r="O20" s="47">
        <f t="shared" si="2"/>
        <v>0.1383566604216194</v>
      </c>
      <c r="P20" s="9"/>
    </row>
    <row r="21" spans="1:16" ht="15">
      <c r="A21" s="12"/>
      <c r="B21" s="25">
        <v>324.72</v>
      </c>
      <c r="C21" s="20" t="s">
        <v>142</v>
      </c>
      <c r="D21" s="46">
        <v>0</v>
      </c>
      <c r="E21" s="46">
        <v>43469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43469</v>
      </c>
      <c r="O21" s="47">
        <f t="shared" si="2"/>
        <v>0.6843679644819497</v>
      </c>
      <c r="P21" s="9"/>
    </row>
    <row r="22" spans="1:16" ht="15">
      <c r="A22" s="12"/>
      <c r="B22" s="25">
        <v>329</v>
      </c>
      <c r="C22" s="20" t="s">
        <v>23</v>
      </c>
      <c r="D22" s="46">
        <v>373563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373563</v>
      </c>
      <c r="O22" s="47">
        <f t="shared" si="2"/>
        <v>5.881307366531795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SUM(D24:D37)</f>
        <v>7821427</v>
      </c>
      <c r="E23" s="32">
        <f t="shared" si="5"/>
        <v>1684574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96407</v>
      </c>
      <c r="J23" s="32">
        <f t="shared" si="5"/>
        <v>15368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9617776</v>
      </c>
      <c r="O23" s="45">
        <f t="shared" si="2"/>
        <v>151.4205015979974</v>
      </c>
      <c r="P23" s="10"/>
    </row>
    <row r="24" spans="1:16" ht="15">
      <c r="A24" s="12"/>
      <c r="B24" s="25">
        <v>331.2</v>
      </c>
      <c r="C24" s="20" t="s">
        <v>24</v>
      </c>
      <c r="D24" s="46">
        <v>0</v>
      </c>
      <c r="E24" s="46">
        <v>158689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158689</v>
      </c>
      <c r="O24" s="47">
        <f t="shared" si="2"/>
        <v>2.4983705149802415</v>
      </c>
      <c r="P24" s="9"/>
    </row>
    <row r="25" spans="1:16" ht="15">
      <c r="A25" s="12"/>
      <c r="B25" s="25">
        <v>331.62</v>
      </c>
      <c r="C25" s="20" t="s">
        <v>145</v>
      </c>
      <c r="D25" s="46">
        <v>0</v>
      </c>
      <c r="E25" s="46">
        <v>900076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900076</v>
      </c>
      <c r="O25" s="47">
        <f t="shared" si="2"/>
        <v>14.170631484484469</v>
      </c>
      <c r="P25" s="9"/>
    </row>
    <row r="26" spans="1:16" ht="15">
      <c r="A26" s="12"/>
      <c r="B26" s="25">
        <v>334.62</v>
      </c>
      <c r="C26" s="20" t="s">
        <v>146</v>
      </c>
      <c r="D26" s="46">
        <v>0</v>
      </c>
      <c r="E26" s="46">
        <v>161632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161632</v>
      </c>
      <c r="O26" s="47">
        <f t="shared" si="2"/>
        <v>2.5447045672812</v>
      </c>
      <c r="P26" s="9"/>
    </row>
    <row r="27" spans="1:16" ht="15">
      <c r="A27" s="12"/>
      <c r="B27" s="25">
        <v>335.12</v>
      </c>
      <c r="C27" s="20" t="s">
        <v>147</v>
      </c>
      <c r="D27" s="46">
        <v>2699645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2699645</v>
      </c>
      <c r="O27" s="47">
        <f t="shared" si="2"/>
        <v>42.50271580836626</v>
      </c>
      <c r="P27" s="9"/>
    </row>
    <row r="28" spans="1:16" ht="15">
      <c r="A28" s="12"/>
      <c r="B28" s="25">
        <v>335.14</v>
      </c>
      <c r="C28" s="20" t="s">
        <v>148</v>
      </c>
      <c r="D28" s="46">
        <v>609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609</v>
      </c>
      <c r="O28" s="47">
        <f t="shared" si="2"/>
        <v>0.00958798431915865</v>
      </c>
      <c r="P28" s="9"/>
    </row>
    <row r="29" spans="1:16" ht="15">
      <c r="A29" s="12"/>
      <c r="B29" s="25">
        <v>335.15</v>
      </c>
      <c r="C29" s="20" t="s">
        <v>124</v>
      </c>
      <c r="D29" s="46">
        <v>17643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17643</v>
      </c>
      <c r="O29" s="47">
        <f t="shared" si="2"/>
        <v>0.27776815655651244</v>
      </c>
      <c r="P29" s="9"/>
    </row>
    <row r="30" spans="1:16" ht="15">
      <c r="A30" s="12"/>
      <c r="B30" s="25">
        <v>335.18</v>
      </c>
      <c r="C30" s="20" t="s">
        <v>126</v>
      </c>
      <c r="D30" s="46">
        <v>5009706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5009706</v>
      </c>
      <c r="O30" s="47">
        <f t="shared" si="2"/>
        <v>78.8718925641954</v>
      </c>
      <c r="P30" s="9"/>
    </row>
    <row r="31" spans="1:16" ht="15">
      <c r="A31" s="12"/>
      <c r="B31" s="25">
        <v>335.29</v>
      </c>
      <c r="C31" s="20" t="s">
        <v>35</v>
      </c>
      <c r="D31" s="46">
        <v>0</v>
      </c>
      <c r="E31" s="46">
        <v>7966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7966</v>
      </c>
      <c r="O31" s="47">
        <f t="shared" si="2"/>
        <v>0.12541524316324765</v>
      </c>
      <c r="P31" s="9"/>
    </row>
    <row r="32" spans="1:16" ht="15">
      <c r="A32" s="12"/>
      <c r="B32" s="25">
        <v>335.49</v>
      </c>
      <c r="C32" s="20" t="s">
        <v>127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15368</v>
      </c>
      <c r="K32" s="46">
        <v>0</v>
      </c>
      <c r="L32" s="46">
        <v>0</v>
      </c>
      <c r="M32" s="46">
        <v>0</v>
      </c>
      <c r="N32" s="46">
        <f t="shared" si="6"/>
        <v>15368</v>
      </c>
      <c r="O32" s="47">
        <f t="shared" si="2"/>
        <v>0.2419509737550577</v>
      </c>
      <c r="P32" s="9"/>
    </row>
    <row r="33" spans="1:16" ht="15">
      <c r="A33" s="12"/>
      <c r="B33" s="25">
        <v>337.1</v>
      </c>
      <c r="C33" s="20" t="s">
        <v>149</v>
      </c>
      <c r="D33" s="46">
        <v>4500</v>
      </c>
      <c r="E33" s="46">
        <v>391134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9">SUM(D33:M33)</f>
        <v>395634</v>
      </c>
      <c r="O33" s="47">
        <f t="shared" si="2"/>
        <v>6.228789143064062</v>
      </c>
      <c r="P33" s="9"/>
    </row>
    <row r="34" spans="1:16" ht="15">
      <c r="A34" s="12"/>
      <c r="B34" s="25">
        <v>337.3</v>
      </c>
      <c r="C34" s="20" t="s">
        <v>162</v>
      </c>
      <c r="D34" s="46">
        <v>0</v>
      </c>
      <c r="E34" s="46">
        <v>17000</v>
      </c>
      <c r="F34" s="46">
        <v>0</v>
      </c>
      <c r="G34" s="46">
        <v>0</v>
      </c>
      <c r="H34" s="46">
        <v>0</v>
      </c>
      <c r="I34" s="46">
        <v>96407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113407</v>
      </c>
      <c r="O34" s="47">
        <f t="shared" si="2"/>
        <v>1.7854590109734403</v>
      </c>
      <c r="P34" s="9"/>
    </row>
    <row r="35" spans="1:16" ht="15">
      <c r="A35" s="12"/>
      <c r="B35" s="25">
        <v>337.7</v>
      </c>
      <c r="C35" s="20" t="s">
        <v>37</v>
      </c>
      <c r="D35" s="46">
        <v>0</v>
      </c>
      <c r="E35" s="46">
        <v>48077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48077</v>
      </c>
      <c r="O35" s="47">
        <f t="shared" si="2"/>
        <v>0.7569154714485886</v>
      </c>
      <c r="P35" s="9"/>
    </row>
    <row r="36" spans="1:16" ht="15">
      <c r="A36" s="12"/>
      <c r="B36" s="25">
        <v>337.9</v>
      </c>
      <c r="C36" s="20" t="s">
        <v>150</v>
      </c>
      <c r="D36" s="46">
        <v>2126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2126</v>
      </c>
      <c r="O36" s="47">
        <f t="shared" si="2"/>
        <v>0.033471354125667145</v>
      </c>
      <c r="P36" s="9"/>
    </row>
    <row r="37" spans="1:16" ht="15">
      <c r="A37" s="12"/>
      <c r="B37" s="25">
        <v>338</v>
      </c>
      <c r="C37" s="20" t="s">
        <v>38</v>
      </c>
      <c r="D37" s="46">
        <v>87198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87198</v>
      </c>
      <c r="O37" s="47">
        <f aca="true" t="shared" si="8" ref="O37:O66">(N37/O$68)</f>
        <v>1.3728293212840657</v>
      </c>
      <c r="P37" s="9"/>
    </row>
    <row r="38" spans="1:16" ht="15.75">
      <c r="A38" s="29" t="s">
        <v>43</v>
      </c>
      <c r="B38" s="30"/>
      <c r="C38" s="31"/>
      <c r="D38" s="32">
        <f aca="true" t="shared" si="9" ref="D38:M38">SUM(D39:D49)</f>
        <v>5038679</v>
      </c>
      <c r="E38" s="32">
        <f t="shared" si="9"/>
        <v>102628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36140857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41282164</v>
      </c>
      <c r="O38" s="45">
        <f t="shared" si="8"/>
        <v>649.9388195286301</v>
      </c>
      <c r="P38" s="10"/>
    </row>
    <row r="39" spans="1:16" ht="15">
      <c r="A39" s="12"/>
      <c r="B39" s="25">
        <v>341.1</v>
      </c>
      <c r="C39" s="20" t="s">
        <v>129</v>
      </c>
      <c r="D39" s="46">
        <v>429720</v>
      </c>
      <c r="E39" s="46">
        <v>95447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525167</v>
      </c>
      <c r="O39" s="47">
        <f t="shared" si="8"/>
        <v>8.268132940787506</v>
      </c>
      <c r="P39" s="9"/>
    </row>
    <row r="40" spans="1:16" ht="15">
      <c r="A40" s="12"/>
      <c r="B40" s="25">
        <v>341.3</v>
      </c>
      <c r="C40" s="20" t="s">
        <v>131</v>
      </c>
      <c r="D40" s="46">
        <v>0</v>
      </c>
      <c r="E40" s="46">
        <v>7181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9">SUM(D40:M40)</f>
        <v>7181</v>
      </c>
      <c r="O40" s="47">
        <f t="shared" si="8"/>
        <v>0.11305634711966875</v>
      </c>
      <c r="P40" s="9"/>
    </row>
    <row r="41" spans="1:16" ht="15">
      <c r="A41" s="12"/>
      <c r="B41" s="25">
        <v>341.9</v>
      </c>
      <c r="C41" s="20" t="s">
        <v>132</v>
      </c>
      <c r="D41" s="46">
        <v>187775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187775</v>
      </c>
      <c r="O41" s="47">
        <f t="shared" si="8"/>
        <v>2.956295165073917</v>
      </c>
      <c r="P41" s="9"/>
    </row>
    <row r="42" spans="1:16" ht="15">
      <c r="A42" s="12"/>
      <c r="B42" s="25">
        <v>342.1</v>
      </c>
      <c r="C42" s="20" t="s">
        <v>49</v>
      </c>
      <c r="D42" s="46">
        <v>1171684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1171684</v>
      </c>
      <c r="O42" s="47">
        <f t="shared" si="8"/>
        <v>18.44677802792953</v>
      </c>
      <c r="P42" s="9"/>
    </row>
    <row r="43" spans="1:16" ht="15">
      <c r="A43" s="12"/>
      <c r="B43" s="25">
        <v>342.9</v>
      </c>
      <c r="C43" s="20" t="s">
        <v>133</v>
      </c>
      <c r="D43" s="46">
        <v>127675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127675</v>
      </c>
      <c r="O43" s="47">
        <f t="shared" si="8"/>
        <v>2.0100917864508716</v>
      </c>
      <c r="P43" s="9"/>
    </row>
    <row r="44" spans="1:16" ht="15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15171366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15171366</v>
      </c>
      <c r="O44" s="47">
        <f t="shared" si="8"/>
        <v>238.85520411858244</v>
      </c>
      <c r="P44" s="9"/>
    </row>
    <row r="45" spans="1:16" ht="15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18314673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18314673</v>
      </c>
      <c r="O45" s="47">
        <f t="shared" si="8"/>
        <v>288.34285309444715</v>
      </c>
      <c r="P45" s="9"/>
    </row>
    <row r="46" spans="1:16" ht="15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101841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101841</v>
      </c>
      <c r="O46" s="47">
        <f t="shared" si="8"/>
        <v>1.603366027992506</v>
      </c>
      <c r="P46" s="9"/>
    </row>
    <row r="47" spans="1:16" ht="15">
      <c r="A47" s="12"/>
      <c r="B47" s="25">
        <v>343.9</v>
      </c>
      <c r="C47" s="20" t="s">
        <v>54</v>
      </c>
      <c r="D47" s="46">
        <v>2337434</v>
      </c>
      <c r="E47" s="46">
        <v>0</v>
      </c>
      <c r="F47" s="46">
        <v>0</v>
      </c>
      <c r="G47" s="46">
        <v>0</v>
      </c>
      <c r="H47" s="46">
        <v>0</v>
      </c>
      <c r="I47" s="46">
        <v>2552977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4890411</v>
      </c>
      <c r="O47" s="47">
        <f t="shared" si="8"/>
        <v>76.99373396098682</v>
      </c>
      <c r="P47" s="9"/>
    </row>
    <row r="48" spans="1:16" ht="15">
      <c r="A48" s="12"/>
      <c r="B48" s="25">
        <v>347.2</v>
      </c>
      <c r="C48" s="20" t="s">
        <v>57</v>
      </c>
      <c r="D48" s="46">
        <v>609999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609999</v>
      </c>
      <c r="O48" s="47">
        <f t="shared" si="8"/>
        <v>9.603712391958059</v>
      </c>
      <c r="P48" s="9"/>
    </row>
    <row r="49" spans="1:16" ht="15">
      <c r="A49" s="12"/>
      <c r="B49" s="25">
        <v>347.5</v>
      </c>
      <c r="C49" s="20" t="s">
        <v>58</v>
      </c>
      <c r="D49" s="46">
        <v>174392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174392</v>
      </c>
      <c r="O49" s="47">
        <f t="shared" si="8"/>
        <v>2.7455956673016675</v>
      </c>
      <c r="P49" s="9"/>
    </row>
    <row r="50" spans="1:16" ht="15.75">
      <c r="A50" s="29" t="s">
        <v>44</v>
      </c>
      <c r="B50" s="30"/>
      <c r="C50" s="31"/>
      <c r="D50" s="32">
        <f aca="true" t="shared" si="11" ref="D50:M50">SUM(D51:D54)</f>
        <v>899712</v>
      </c>
      <c r="E50" s="32">
        <f t="shared" si="11"/>
        <v>92262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aca="true" t="shared" si="12" ref="N50:N66">SUM(D50:M50)</f>
        <v>991974</v>
      </c>
      <c r="O50" s="45">
        <f t="shared" si="8"/>
        <v>15.617456743863848</v>
      </c>
      <c r="P50" s="10"/>
    </row>
    <row r="51" spans="1:16" ht="15">
      <c r="A51" s="13"/>
      <c r="B51" s="39">
        <v>351.1</v>
      </c>
      <c r="C51" s="21" t="s">
        <v>163</v>
      </c>
      <c r="D51" s="46">
        <v>689133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689133</v>
      </c>
      <c r="O51" s="47">
        <f t="shared" si="8"/>
        <v>10.849583576050506</v>
      </c>
      <c r="P51" s="9"/>
    </row>
    <row r="52" spans="1:16" ht="15">
      <c r="A52" s="13"/>
      <c r="B52" s="39">
        <v>352</v>
      </c>
      <c r="C52" s="21" t="s">
        <v>62</v>
      </c>
      <c r="D52" s="46">
        <v>3054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3054</v>
      </c>
      <c r="O52" s="47">
        <f t="shared" si="8"/>
        <v>0.04808161594533747</v>
      </c>
      <c r="P52" s="9"/>
    </row>
    <row r="53" spans="1:16" ht="15">
      <c r="A53" s="13"/>
      <c r="B53" s="39">
        <v>354</v>
      </c>
      <c r="C53" s="21" t="s">
        <v>63</v>
      </c>
      <c r="D53" s="46">
        <v>103512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103512</v>
      </c>
      <c r="O53" s="47">
        <f t="shared" si="8"/>
        <v>1.6296739455578821</v>
      </c>
      <c r="P53" s="9"/>
    </row>
    <row r="54" spans="1:16" ht="15">
      <c r="A54" s="13"/>
      <c r="B54" s="39">
        <v>359</v>
      </c>
      <c r="C54" s="21" t="s">
        <v>65</v>
      </c>
      <c r="D54" s="46">
        <v>104013</v>
      </c>
      <c r="E54" s="46">
        <v>92262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196275</v>
      </c>
      <c r="O54" s="47">
        <f t="shared" si="8"/>
        <v>3.090117606310122</v>
      </c>
      <c r="P54" s="9"/>
    </row>
    <row r="55" spans="1:16" ht="15.75">
      <c r="A55" s="29" t="s">
        <v>3</v>
      </c>
      <c r="B55" s="30"/>
      <c r="C55" s="31"/>
      <c r="D55" s="32">
        <f aca="true" t="shared" si="13" ref="D55:M55">SUM(D56:D61)</f>
        <v>13680886</v>
      </c>
      <c r="E55" s="32">
        <f t="shared" si="13"/>
        <v>1874646</v>
      </c>
      <c r="F55" s="32">
        <f t="shared" si="13"/>
        <v>0</v>
      </c>
      <c r="G55" s="32">
        <f t="shared" si="13"/>
        <v>24</v>
      </c>
      <c r="H55" s="32">
        <f t="shared" si="13"/>
        <v>0</v>
      </c>
      <c r="I55" s="32">
        <f t="shared" si="13"/>
        <v>266335</v>
      </c>
      <c r="J55" s="32">
        <f t="shared" si="13"/>
        <v>260413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2"/>
        <v>16082304</v>
      </c>
      <c r="O55" s="45">
        <f t="shared" si="8"/>
        <v>253.19684493915014</v>
      </c>
      <c r="P55" s="10"/>
    </row>
    <row r="56" spans="1:16" ht="15">
      <c r="A56" s="12"/>
      <c r="B56" s="25">
        <v>361.1</v>
      </c>
      <c r="C56" s="20" t="s">
        <v>66</v>
      </c>
      <c r="D56" s="46">
        <v>620277</v>
      </c>
      <c r="E56" s="46">
        <v>103861</v>
      </c>
      <c r="F56" s="46">
        <v>0</v>
      </c>
      <c r="G56" s="46">
        <v>0</v>
      </c>
      <c r="H56" s="46">
        <v>0</v>
      </c>
      <c r="I56" s="46">
        <v>186505</v>
      </c>
      <c r="J56" s="46">
        <v>24496</v>
      </c>
      <c r="K56" s="46">
        <v>0</v>
      </c>
      <c r="L56" s="46">
        <v>0</v>
      </c>
      <c r="M56" s="46">
        <v>0</v>
      </c>
      <c r="N56" s="46">
        <f t="shared" si="12"/>
        <v>935139</v>
      </c>
      <c r="O56" s="47">
        <f t="shared" si="8"/>
        <v>14.722656926492121</v>
      </c>
      <c r="P56" s="9"/>
    </row>
    <row r="57" spans="1:16" ht="15">
      <c r="A57" s="12"/>
      <c r="B57" s="25">
        <v>362</v>
      </c>
      <c r="C57" s="20" t="s">
        <v>69</v>
      </c>
      <c r="D57" s="46">
        <v>2767899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2767899</v>
      </c>
      <c r="O57" s="47">
        <f t="shared" si="8"/>
        <v>43.57729426767637</v>
      </c>
      <c r="P57" s="9"/>
    </row>
    <row r="58" spans="1:16" ht="15">
      <c r="A58" s="12"/>
      <c r="B58" s="25">
        <v>364</v>
      </c>
      <c r="C58" s="20" t="s">
        <v>152</v>
      </c>
      <c r="D58" s="46">
        <v>1750400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1750400</v>
      </c>
      <c r="O58" s="47">
        <f t="shared" si="8"/>
        <v>27.55797660468851</v>
      </c>
      <c r="P58" s="9"/>
    </row>
    <row r="59" spans="1:16" ht="15">
      <c r="A59" s="12"/>
      <c r="B59" s="25">
        <v>366</v>
      </c>
      <c r="C59" s="20" t="s">
        <v>71</v>
      </c>
      <c r="D59" s="46">
        <v>87537</v>
      </c>
      <c r="E59" s="46">
        <v>41858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129395</v>
      </c>
      <c r="O59" s="47">
        <f t="shared" si="8"/>
        <v>2.037171151030433</v>
      </c>
      <c r="P59" s="9"/>
    </row>
    <row r="60" spans="1:16" ht="15">
      <c r="A60" s="12"/>
      <c r="B60" s="25">
        <v>369.3</v>
      </c>
      <c r="C60" s="20" t="s">
        <v>137</v>
      </c>
      <c r="D60" s="46">
        <v>39160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21717</v>
      </c>
      <c r="K60" s="46">
        <v>0</v>
      </c>
      <c r="L60" s="46">
        <v>0</v>
      </c>
      <c r="M60" s="46">
        <v>0</v>
      </c>
      <c r="N60" s="46">
        <f t="shared" si="12"/>
        <v>60877</v>
      </c>
      <c r="O60" s="47">
        <f t="shared" si="8"/>
        <v>0.9584363241336965</v>
      </c>
      <c r="P60" s="9"/>
    </row>
    <row r="61" spans="1:16" ht="15">
      <c r="A61" s="12"/>
      <c r="B61" s="25">
        <v>369.9</v>
      </c>
      <c r="C61" s="20" t="s">
        <v>73</v>
      </c>
      <c r="D61" s="46">
        <v>8415613</v>
      </c>
      <c r="E61" s="46">
        <v>1728927</v>
      </c>
      <c r="F61" s="46">
        <v>0</v>
      </c>
      <c r="G61" s="46">
        <v>24</v>
      </c>
      <c r="H61" s="46">
        <v>0</v>
      </c>
      <c r="I61" s="46">
        <v>79830</v>
      </c>
      <c r="J61" s="46">
        <v>214200</v>
      </c>
      <c r="K61" s="46">
        <v>0</v>
      </c>
      <c r="L61" s="46">
        <v>0</v>
      </c>
      <c r="M61" s="46">
        <v>0</v>
      </c>
      <c r="N61" s="46">
        <f t="shared" si="12"/>
        <v>10438594</v>
      </c>
      <c r="O61" s="47">
        <f t="shared" si="8"/>
        <v>164.34330966512903</v>
      </c>
      <c r="P61" s="9"/>
    </row>
    <row r="62" spans="1:16" ht="15.75">
      <c r="A62" s="29" t="s">
        <v>45</v>
      </c>
      <c r="B62" s="30"/>
      <c r="C62" s="31"/>
      <c r="D62" s="32">
        <f aca="true" t="shared" si="14" ref="D62:M62">SUM(D63:D65)</f>
        <v>1190000</v>
      </c>
      <c r="E62" s="32">
        <f t="shared" si="14"/>
        <v>0</v>
      </c>
      <c r="F62" s="32">
        <f t="shared" si="14"/>
        <v>1530102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3835934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6556036</v>
      </c>
      <c r="O62" s="45">
        <f t="shared" si="8"/>
        <v>103.2170285120519</v>
      </c>
      <c r="P62" s="9"/>
    </row>
    <row r="63" spans="1:16" ht="15">
      <c r="A63" s="12"/>
      <c r="B63" s="25">
        <v>381</v>
      </c>
      <c r="C63" s="20" t="s">
        <v>74</v>
      </c>
      <c r="D63" s="46">
        <v>0</v>
      </c>
      <c r="E63" s="46">
        <v>0</v>
      </c>
      <c r="F63" s="46">
        <v>1530102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1530102</v>
      </c>
      <c r="O63" s="47">
        <f t="shared" si="8"/>
        <v>24.089645291811642</v>
      </c>
      <c r="P63" s="9"/>
    </row>
    <row r="64" spans="1:16" ht="15">
      <c r="A64" s="12"/>
      <c r="B64" s="25">
        <v>389.9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3835934</v>
      </c>
      <c r="K64" s="46">
        <v>0</v>
      </c>
      <c r="L64" s="46">
        <v>0</v>
      </c>
      <c r="M64" s="46">
        <v>0</v>
      </c>
      <c r="N64" s="46">
        <f t="shared" si="12"/>
        <v>3835934</v>
      </c>
      <c r="O64" s="47">
        <f t="shared" si="8"/>
        <v>60.39224144717162</v>
      </c>
      <c r="P64" s="9"/>
    </row>
    <row r="65" spans="1:16" ht="15.75" thickBot="1">
      <c r="A65" s="48"/>
      <c r="B65" s="49">
        <v>393</v>
      </c>
      <c r="C65" s="50" t="s">
        <v>164</v>
      </c>
      <c r="D65" s="46">
        <v>1190000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1190000</v>
      </c>
      <c r="O65" s="47">
        <f t="shared" si="8"/>
        <v>18.735141773068626</v>
      </c>
      <c r="P65" s="9"/>
    </row>
    <row r="66" spans="1:119" ht="16.5" thickBot="1">
      <c r="A66" s="14" t="s">
        <v>59</v>
      </c>
      <c r="B66" s="23"/>
      <c r="C66" s="22"/>
      <c r="D66" s="15">
        <f aca="true" t="shared" si="15" ref="D66:M66">SUM(D5,D10,D23,D38,D50,D55,D62)</f>
        <v>58922065</v>
      </c>
      <c r="E66" s="15">
        <f t="shared" si="15"/>
        <v>9920741</v>
      </c>
      <c r="F66" s="15">
        <f t="shared" si="15"/>
        <v>1530102</v>
      </c>
      <c r="G66" s="15">
        <f t="shared" si="15"/>
        <v>300984</v>
      </c>
      <c r="H66" s="15">
        <f t="shared" si="15"/>
        <v>0</v>
      </c>
      <c r="I66" s="15">
        <f t="shared" si="15"/>
        <v>36503599</v>
      </c>
      <c r="J66" s="15">
        <f t="shared" si="15"/>
        <v>4111715</v>
      </c>
      <c r="K66" s="15">
        <f t="shared" si="15"/>
        <v>0</v>
      </c>
      <c r="L66" s="15">
        <f t="shared" si="15"/>
        <v>0</v>
      </c>
      <c r="M66" s="15">
        <f t="shared" si="15"/>
        <v>0</v>
      </c>
      <c r="N66" s="15">
        <f t="shared" si="12"/>
        <v>111289206</v>
      </c>
      <c r="O66" s="38">
        <f t="shared" si="8"/>
        <v>1752.1168506069241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165</v>
      </c>
      <c r="M68" s="51"/>
      <c r="N68" s="51"/>
      <c r="O68" s="43">
        <v>63517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98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22462258</v>
      </c>
      <c r="E5" s="27">
        <f t="shared" si="0"/>
        <v>4771438</v>
      </c>
      <c r="F5" s="27">
        <f t="shared" si="0"/>
        <v>0</v>
      </c>
      <c r="G5" s="27">
        <f t="shared" si="0"/>
        <v>320841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27554537</v>
      </c>
      <c r="O5" s="33">
        <f aca="true" t="shared" si="2" ref="O5:O36">(N5/O$66)</f>
        <v>432.0247256193164</v>
      </c>
      <c r="P5" s="6"/>
    </row>
    <row r="6" spans="1:16" ht="15">
      <c r="A6" s="12"/>
      <c r="B6" s="25">
        <v>311</v>
      </c>
      <c r="C6" s="20" t="s">
        <v>2</v>
      </c>
      <c r="D6" s="46">
        <v>16907030</v>
      </c>
      <c r="E6" s="46">
        <v>2287641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19194671</v>
      </c>
      <c r="O6" s="47">
        <f t="shared" si="2"/>
        <v>300.95125431169646</v>
      </c>
      <c r="P6" s="9"/>
    </row>
    <row r="7" spans="1:16" ht="15">
      <c r="A7" s="12"/>
      <c r="B7" s="25">
        <v>312.41</v>
      </c>
      <c r="C7" s="20" t="s">
        <v>10</v>
      </c>
      <c r="D7" s="46">
        <v>826941</v>
      </c>
      <c r="E7" s="46">
        <v>2483797</v>
      </c>
      <c r="F7" s="46">
        <v>0</v>
      </c>
      <c r="G7" s="46">
        <v>320841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3631579</v>
      </c>
      <c r="O7" s="47">
        <f t="shared" si="2"/>
        <v>56.93915020382565</v>
      </c>
      <c r="P7" s="9"/>
    </row>
    <row r="8" spans="1:16" ht="15">
      <c r="A8" s="12"/>
      <c r="B8" s="25">
        <v>314.1</v>
      </c>
      <c r="C8" s="20" t="s">
        <v>12</v>
      </c>
      <c r="D8" s="46">
        <v>3516154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3516154</v>
      </c>
      <c r="O8" s="47">
        <f t="shared" si="2"/>
        <v>55.129413609281904</v>
      </c>
      <c r="P8" s="9"/>
    </row>
    <row r="9" spans="1:16" ht="15">
      <c r="A9" s="12"/>
      <c r="B9" s="25">
        <v>315</v>
      </c>
      <c r="C9" s="20" t="s">
        <v>116</v>
      </c>
      <c r="D9" s="46">
        <v>1212133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1212133</v>
      </c>
      <c r="O9" s="47">
        <f t="shared" si="2"/>
        <v>19.004907494512388</v>
      </c>
      <c r="P9" s="9"/>
    </row>
    <row r="10" spans="1:16" ht="15.75">
      <c r="A10" s="29" t="s">
        <v>18</v>
      </c>
      <c r="B10" s="30"/>
      <c r="C10" s="31"/>
      <c r="D10" s="32">
        <f aca="true" t="shared" si="3" ref="D10:M10">SUM(D11:D24)</f>
        <v>7953366</v>
      </c>
      <c r="E10" s="32">
        <f t="shared" si="3"/>
        <v>179912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8133278</v>
      </c>
      <c r="O10" s="45">
        <f t="shared" si="2"/>
        <v>127.52082157416118</v>
      </c>
      <c r="P10" s="10"/>
    </row>
    <row r="11" spans="1:16" ht="15">
      <c r="A11" s="12"/>
      <c r="B11" s="25">
        <v>322</v>
      </c>
      <c r="C11" s="20" t="s">
        <v>0</v>
      </c>
      <c r="D11" s="46">
        <v>3451924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3451924</v>
      </c>
      <c r="O11" s="47">
        <f t="shared" si="2"/>
        <v>54.122358105989335</v>
      </c>
      <c r="P11" s="9"/>
    </row>
    <row r="12" spans="1:16" ht="15">
      <c r="A12" s="12"/>
      <c r="B12" s="25">
        <v>323.1</v>
      </c>
      <c r="C12" s="20" t="s">
        <v>19</v>
      </c>
      <c r="D12" s="46">
        <v>2788249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2">SUM(D12:M12)</f>
        <v>2788249</v>
      </c>
      <c r="O12" s="47">
        <f t="shared" si="2"/>
        <v>43.71666666666667</v>
      </c>
      <c r="P12" s="9"/>
    </row>
    <row r="13" spans="1:16" ht="15">
      <c r="A13" s="12"/>
      <c r="B13" s="25">
        <v>323.4</v>
      </c>
      <c r="C13" s="20" t="s">
        <v>20</v>
      </c>
      <c r="D13" s="46">
        <v>83910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83910</v>
      </c>
      <c r="O13" s="47">
        <f t="shared" si="2"/>
        <v>1.3156161806208844</v>
      </c>
      <c r="P13" s="9"/>
    </row>
    <row r="14" spans="1:16" ht="15">
      <c r="A14" s="12"/>
      <c r="B14" s="25">
        <v>323.7</v>
      </c>
      <c r="C14" s="20" t="s">
        <v>21</v>
      </c>
      <c r="D14" s="46">
        <v>1184285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1184285</v>
      </c>
      <c r="O14" s="47">
        <f t="shared" si="2"/>
        <v>18.568281592975854</v>
      </c>
      <c r="P14" s="9"/>
    </row>
    <row r="15" spans="1:16" ht="15">
      <c r="A15" s="12"/>
      <c r="B15" s="25">
        <v>323.9</v>
      </c>
      <c r="C15" s="20" t="s">
        <v>22</v>
      </c>
      <c r="D15" s="46">
        <v>24192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24192</v>
      </c>
      <c r="O15" s="47">
        <f t="shared" si="2"/>
        <v>0.3793038570084666</v>
      </c>
      <c r="P15" s="9"/>
    </row>
    <row r="16" spans="1:16" ht="15">
      <c r="A16" s="12"/>
      <c r="B16" s="25">
        <v>324.11</v>
      </c>
      <c r="C16" s="20" t="s">
        <v>100</v>
      </c>
      <c r="D16" s="46">
        <v>0</v>
      </c>
      <c r="E16" s="46">
        <v>8649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8649</v>
      </c>
      <c r="O16" s="47">
        <f t="shared" si="2"/>
        <v>0.13560677328316087</v>
      </c>
      <c r="P16" s="9"/>
    </row>
    <row r="17" spans="1:16" ht="15">
      <c r="A17" s="12"/>
      <c r="B17" s="25">
        <v>324.12</v>
      </c>
      <c r="C17" s="20" t="s">
        <v>117</v>
      </c>
      <c r="D17" s="46">
        <v>0</v>
      </c>
      <c r="E17" s="46">
        <v>8262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8262</v>
      </c>
      <c r="O17" s="47">
        <f t="shared" si="2"/>
        <v>0.1295390404515522</v>
      </c>
      <c r="P17" s="9"/>
    </row>
    <row r="18" spans="1:16" ht="15">
      <c r="A18" s="12"/>
      <c r="B18" s="25">
        <v>324.31</v>
      </c>
      <c r="C18" s="20" t="s">
        <v>101</v>
      </c>
      <c r="D18" s="46">
        <v>0</v>
      </c>
      <c r="E18" s="46">
        <v>3815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3815</v>
      </c>
      <c r="O18" s="47">
        <f t="shared" si="2"/>
        <v>0.059814989024772655</v>
      </c>
      <c r="P18" s="9"/>
    </row>
    <row r="19" spans="1:16" ht="15">
      <c r="A19" s="12"/>
      <c r="B19" s="25">
        <v>324.32</v>
      </c>
      <c r="C19" s="20" t="s">
        <v>141</v>
      </c>
      <c r="D19" s="46">
        <v>0</v>
      </c>
      <c r="E19" s="46">
        <v>3048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3048</v>
      </c>
      <c r="O19" s="47">
        <f t="shared" si="2"/>
        <v>0.0477892756349953</v>
      </c>
      <c r="P19" s="9"/>
    </row>
    <row r="20" spans="1:16" ht="15">
      <c r="A20" s="12"/>
      <c r="B20" s="25">
        <v>324.61</v>
      </c>
      <c r="C20" s="20" t="s">
        <v>120</v>
      </c>
      <c r="D20" s="46">
        <v>0</v>
      </c>
      <c r="E20" s="46">
        <v>123903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123903</v>
      </c>
      <c r="O20" s="47">
        <f t="shared" si="2"/>
        <v>1.942662276575729</v>
      </c>
      <c r="P20" s="9"/>
    </row>
    <row r="21" spans="1:16" ht="15">
      <c r="A21" s="12"/>
      <c r="B21" s="25">
        <v>324.71</v>
      </c>
      <c r="C21" s="20" t="s">
        <v>102</v>
      </c>
      <c r="D21" s="46">
        <v>0</v>
      </c>
      <c r="E21" s="46">
        <v>17754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17754</v>
      </c>
      <c r="O21" s="47">
        <f t="shared" si="2"/>
        <v>0.27836312323612417</v>
      </c>
      <c r="P21" s="9"/>
    </row>
    <row r="22" spans="1:16" ht="15">
      <c r="A22" s="12"/>
      <c r="B22" s="25">
        <v>324.72</v>
      </c>
      <c r="C22" s="20" t="s">
        <v>142</v>
      </c>
      <c r="D22" s="46">
        <v>0</v>
      </c>
      <c r="E22" s="46">
        <v>14481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14481</v>
      </c>
      <c r="O22" s="47">
        <f t="shared" si="2"/>
        <v>0.2270460959548448</v>
      </c>
      <c r="P22" s="9"/>
    </row>
    <row r="23" spans="1:16" ht="15">
      <c r="A23" s="12"/>
      <c r="B23" s="25">
        <v>329</v>
      </c>
      <c r="C23" s="20" t="s">
        <v>23</v>
      </c>
      <c r="D23" s="46">
        <v>338267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338267</v>
      </c>
      <c r="O23" s="47">
        <f t="shared" si="2"/>
        <v>5.30365318281593</v>
      </c>
      <c r="P23" s="9"/>
    </row>
    <row r="24" spans="1:16" ht="15">
      <c r="A24" s="12"/>
      <c r="B24" s="25">
        <v>367</v>
      </c>
      <c r="C24" s="20" t="s">
        <v>121</v>
      </c>
      <c r="D24" s="46">
        <v>82539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82539</v>
      </c>
      <c r="O24" s="47">
        <f t="shared" si="2"/>
        <v>1.29412041392286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SUM(D26:D39)</f>
        <v>7418881</v>
      </c>
      <c r="E25" s="32">
        <f t="shared" si="6"/>
        <v>2066613</v>
      </c>
      <c r="F25" s="32">
        <f t="shared" si="6"/>
        <v>0</v>
      </c>
      <c r="G25" s="32">
        <f t="shared" si="6"/>
        <v>50000</v>
      </c>
      <c r="H25" s="32">
        <f t="shared" si="6"/>
        <v>0</v>
      </c>
      <c r="I25" s="32">
        <f t="shared" si="6"/>
        <v>705888</v>
      </c>
      <c r="J25" s="32">
        <f t="shared" si="6"/>
        <v>41765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10283147</v>
      </c>
      <c r="O25" s="45">
        <f t="shared" si="2"/>
        <v>161.22839448102854</v>
      </c>
      <c r="P25" s="10"/>
    </row>
    <row r="26" spans="1:16" ht="15">
      <c r="A26" s="12"/>
      <c r="B26" s="25">
        <v>331.2</v>
      </c>
      <c r="C26" s="20" t="s">
        <v>24</v>
      </c>
      <c r="D26" s="46">
        <v>0</v>
      </c>
      <c r="E26" s="46">
        <v>497323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497323</v>
      </c>
      <c r="O26" s="47">
        <f t="shared" si="2"/>
        <v>7.7974756977108814</v>
      </c>
      <c r="P26" s="9"/>
    </row>
    <row r="27" spans="1:16" ht="15">
      <c r="A27" s="12"/>
      <c r="B27" s="25">
        <v>331.62</v>
      </c>
      <c r="C27" s="20" t="s">
        <v>145</v>
      </c>
      <c r="D27" s="46">
        <v>0</v>
      </c>
      <c r="E27" s="46">
        <v>660738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660738</v>
      </c>
      <c r="O27" s="47">
        <f t="shared" si="2"/>
        <v>10.35964252116651</v>
      </c>
      <c r="P27" s="9"/>
    </row>
    <row r="28" spans="1:16" ht="15">
      <c r="A28" s="12"/>
      <c r="B28" s="25">
        <v>331.9</v>
      </c>
      <c r="C28" s="20" t="s">
        <v>122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116904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116904</v>
      </c>
      <c r="O28" s="47">
        <f t="shared" si="2"/>
        <v>1.832925682031985</v>
      </c>
      <c r="P28" s="9"/>
    </row>
    <row r="29" spans="1:16" ht="15">
      <c r="A29" s="12"/>
      <c r="B29" s="25">
        <v>334.39</v>
      </c>
      <c r="C29" s="20" t="s">
        <v>28</v>
      </c>
      <c r="D29" s="46">
        <v>0</v>
      </c>
      <c r="E29" s="46">
        <v>11717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8">SUM(D29:M29)</f>
        <v>11717</v>
      </c>
      <c r="O29" s="47">
        <f t="shared" si="2"/>
        <v>0.1837096268422703</v>
      </c>
      <c r="P29" s="9"/>
    </row>
    <row r="30" spans="1:16" ht="15">
      <c r="A30" s="12"/>
      <c r="B30" s="25">
        <v>334.5</v>
      </c>
      <c r="C30" s="20" t="s">
        <v>29</v>
      </c>
      <c r="D30" s="46">
        <v>0</v>
      </c>
      <c r="E30" s="46">
        <v>193638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193638</v>
      </c>
      <c r="O30" s="47">
        <f t="shared" si="2"/>
        <v>3.036030103480715</v>
      </c>
      <c r="P30" s="9"/>
    </row>
    <row r="31" spans="1:16" ht="15">
      <c r="A31" s="12"/>
      <c r="B31" s="25">
        <v>334.62</v>
      </c>
      <c r="C31" s="20" t="s">
        <v>146</v>
      </c>
      <c r="D31" s="46">
        <v>0</v>
      </c>
      <c r="E31" s="46">
        <v>340517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340517</v>
      </c>
      <c r="O31" s="47">
        <f t="shared" si="2"/>
        <v>5.33893069927877</v>
      </c>
      <c r="P31" s="9"/>
    </row>
    <row r="32" spans="1:16" ht="15">
      <c r="A32" s="12"/>
      <c r="B32" s="25">
        <v>334.7</v>
      </c>
      <c r="C32" s="20" t="s">
        <v>30</v>
      </c>
      <c r="D32" s="46">
        <v>0</v>
      </c>
      <c r="E32" s="46">
        <v>325107</v>
      </c>
      <c r="F32" s="46">
        <v>0</v>
      </c>
      <c r="G32" s="46">
        <v>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375107</v>
      </c>
      <c r="O32" s="47">
        <f t="shared" si="2"/>
        <v>5.88126371903418</v>
      </c>
      <c r="P32" s="9"/>
    </row>
    <row r="33" spans="1:16" ht="15">
      <c r="A33" s="12"/>
      <c r="B33" s="25">
        <v>335.12</v>
      </c>
      <c r="C33" s="20" t="s">
        <v>147</v>
      </c>
      <c r="D33" s="46">
        <v>2615960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2615960</v>
      </c>
      <c r="O33" s="47">
        <f t="shared" si="2"/>
        <v>41.015365318281596</v>
      </c>
      <c r="P33" s="9"/>
    </row>
    <row r="34" spans="1:16" ht="15">
      <c r="A34" s="12"/>
      <c r="B34" s="25">
        <v>335.14</v>
      </c>
      <c r="C34" s="20" t="s">
        <v>148</v>
      </c>
      <c r="D34" s="46">
        <v>988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988</v>
      </c>
      <c r="O34" s="47">
        <f t="shared" si="2"/>
        <v>0.015490749451238633</v>
      </c>
      <c r="P34" s="9"/>
    </row>
    <row r="35" spans="1:16" ht="15">
      <c r="A35" s="12"/>
      <c r="B35" s="25">
        <v>335.15</v>
      </c>
      <c r="C35" s="20" t="s">
        <v>124</v>
      </c>
      <c r="D35" s="46">
        <v>20140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20140</v>
      </c>
      <c r="O35" s="47">
        <f t="shared" si="2"/>
        <v>0.3157729695829414</v>
      </c>
      <c r="P35" s="9"/>
    </row>
    <row r="36" spans="1:16" ht="15">
      <c r="A36" s="12"/>
      <c r="B36" s="25">
        <v>335.18</v>
      </c>
      <c r="C36" s="20" t="s">
        <v>126</v>
      </c>
      <c r="D36" s="46">
        <v>4781793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4781793</v>
      </c>
      <c r="O36" s="47">
        <f t="shared" si="2"/>
        <v>74.97323612417686</v>
      </c>
      <c r="P36" s="9"/>
    </row>
    <row r="37" spans="1:16" ht="15">
      <c r="A37" s="12"/>
      <c r="B37" s="25">
        <v>335.29</v>
      </c>
      <c r="C37" s="20" t="s">
        <v>35</v>
      </c>
      <c r="D37" s="46">
        <v>0</v>
      </c>
      <c r="E37" s="46">
        <v>6818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6818</v>
      </c>
      <c r="O37" s="47">
        <f aca="true" t="shared" si="8" ref="O37:O64">(N37/O$66)</f>
        <v>0.10689871433051114</v>
      </c>
      <c r="P37" s="9"/>
    </row>
    <row r="38" spans="1:16" ht="15">
      <c r="A38" s="12"/>
      <c r="B38" s="25">
        <v>335.49</v>
      </c>
      <c r="C38" s="20" t="s">
        <v>127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41765</v>
      </c>
      <c r="K38" s="46">
        <v>0</v>
      </c>
      <c r="L38" s="46">
        <v>0</v>
      </c>
      <c r="M38" s="46">
        <v>0</v>
      </c>
      <c r="N38" s="46">
        <f t="shared" si="7"/>
        <v>41765</v>
      </c>
      <c r="O38" s="47">
        <f t="shared" si="8"/>
        <v>0.6548291000313577</v>
      </c>
      <c r="P38" s="9"/>
    </row>
    <row r="39" spans="1:16" ht="15">
      <c r="A39" s="12"/>
      <c r="B39" s="25">
        <v>337.9</v>
      </c>
      <c r="C39" s="20" t="s">
        <v>150</v>
      </c>
      <c r="D39" s="46">
        <v>0</v>
      </c>
      <c r="E39" s="46">
        <v>30755</v>
      </c>
      <c r="F39" s="46">
        <v>0</v>
      </c>
      <c r="G39" s="46">
        <v>0</v>
      </c>
      <c r="H39" s="46">
        <v>0</v>
      </c>
      <c r="I39" s="46">
        <v>588984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619739</v>
      </c>
      <c r="O39" s="47">
        <f t="shared" si="8"/>
        <v>9.716823455628724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SUM(D41:D47)</f>
        <v>4947735</v>
      </c>
      <c r="E40" s="32">
        <f t="shared" si="9"/>
        <v>55486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33527672</v>
      </c>
      <c r="J40" s="32">
        <f t="shared" si="9"/>
        <v>17421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38548314</v>
      </c>
      <c r="O40" s="45">
        <f t="shared" si="8"/>
        <v>604.3950141110066</v>
      </c>
      <c r="P40" s="10"/>
    </row>
    <row r="41" spans="1:16" ht="15">
      <c r="A41" s="12"/>
      <c r="B41" s="25">
        <v>341.3</v>
      </c>
      <c r="C41" s="20" t="s">
        <v>131</v>
      </c>
      <c r="D41" s="46">
        <v>29425</v>
      </c>
      <c r="E41" s="46">
        <v>5681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47">SUM(D41:M41)</f>
        <v>35106</v>
      </c>
      <c r="O41" s="47">
        <f t="shared" si="8"/>
        <v>0.5504233301975541</v>
      </c>
      <c r="P41" s="9"/>
    </row>
    <row r="42" spans="1:16" ht="15">
      <c r="A42" s="12"/>
      <c r="B42" s="25">
        <v>341.9</v>
      </c>
      <c r="C42" s="20" t="s">
        <v>132</v>
      </c>
      <c r="D42" s="46">
        <v>535344</v>
      </c>
      <c r="E42" s="46">
        <v>49805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585149</v>
      </c>
      <c r="O42" s="47">
        <f t="shared" si="8"/>
        <v>9.174490435873315</v>
      </c>
      <c r="P42" s="9"/>
    </row>
    <row r="43" spans="1:16" ht="15">
      <c r="A43" s="12"/>
      <c r="B43" s="25">
        <v>342.9</v>
      </c>
      <c r="C43" s="20" t="s">
        <v>133</v>
      </c>
      <c r="D43" s="46">
        <v>1329427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1329427</v>
      </c>
      <c r="O43" s="47">
        <f t="shared" si="8"/>
        <v>20.843947946064596</v>
      </c>
      <c r="P43" s="9"/>
    </row>
    <row r="44" spans="1:16" ht="15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33527672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33527672</v>
      </c>
      <c r="O44" s="47">
        <f t="shared" si="8"/>
        <v>525.6768893069927</v>
      </c>
      <c r="P44" s="9"/>
    </row>
    <row r="45" spans="1:16" ht="15">
      <c r="A45" s="12"/>
      <c r="B45" s="25">
        <v>343.4</v>
      </c>
      <c r="C45" s="20" t="s">
        <v>51</v>
      </c>
      <c r="D45" s="46">
        <v>3887943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3887943</v>
      </c>
      <c r="O45" s="47">
        <f t="shared" si="8"/>
        <v>60.95865475070555</v>
      </c>
      <c r="P45" s="9"/>
    </row>
    <row r="46" spans="1:16" ht="15">
      <c r="A46" s="12"/>
      <c r="B46" s="25">
        <v>343.9</v>
      </c>
      <c r="C46" s="20" t="s">
        <v>54</v>
      </c>
      <c r="D46" s="46">
        <v>13534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17421</v>
      </c>
      <c r="K46" s="46">
        <v>0</v>
      </c>
      <c r="L46" s="46">
        <v>0</v>
      </c>
      <c r="M46" s="46">
        <v>0</v>
      </c>
      <c r="N46" s="46">
        <f t="shared" si="10"/>
        <v>30955</v>
      </c>
      <c r="O46" s="47">
        <f t="shared" si="8"/>
        <v>0.48534023204766386</v>
      </c>
      <c r="P46" s="9"/>
    </row>
    <row r="47" spans="1:16" ht="15">
      <c r="A47" s="12"/>
      <c r="B47" s="25">
        <v>347.2</v>
      </c>
      <c r="C47" s="20" t="s">
        <v>57</v>
      </c>
      <c r="D47" s="46">
        <v>-847938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-847938</v>
      </c>
      <c r="O47" s="47">
        <f t="shared" si="8"/>
        <v>-13.294731890874882</v>
      </c>
      <c r="P47" s="9"/>
    </row>
    <row r="48" spans="1:16" ht="15.75">
      <c r="A48" s="29" t="s">
        <v>44</v>
      </c>
      <c r="B48" s="30"/>
      <c r="C48" s="31"/>
      <c r="D48" s="32">
        <f aca="true" t="shared" si="11" ref="D48:M48">SUM(D49:D52)</f>
        <v>1061091</v>
      </c>
      <c r="E48" s="32">
        <f t="shared" si="11"/>
        <v>134558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aca="true" t="shared" si="12" ref="N48:N64">SUM(D48:M48)</f>
        <v>1195649</v>
      </c>
      <c r="O48" s="45">
        <f t="shared" si="8"/>
        <v>18.74645656945751</v>
      </c>
      <c r="P48" s="10"/>
    </row>
    <row r="49" spans="1:16" ht="15">
      <c r="A49" s="13"/>
      <c r="B49" s="39">
        <v>351.9</v>
      </c>
      <c r="C49" s="21" t="s">
        <v>151</v>
      </c>
      <c r="D49" s="46">
        <v>801123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801123</v>
      </c>
      <c r="O49" s="47">
        <f t="shared" si="8"/>
        <v>12.560724365004704</v>
      </c>
      <c r="P49" s="9"/>
    </row>
    <row r="50" spans="1:16" ht="15">
      <c r="A50" s="13"/>
      <c r="B50" s="39">
        <v>352</v>
      </c>
      <c r="C50" s="21" t="s">
        <v>62</v>
      </c>
      <c r="D50" s="46">
        <v>3540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3540</v>
      </c>
      <c r="O50" s="47">
        <f t="shared" si="8"/>
        <v>0.055503292568203196</v>
      </c>
      <c r="P50" s="9"/>
    </row>
    <row r="51" spans="1:16" ht="15">
      <c r="A51" s="13"/>
      <c r="B51" s="39">
        <v>354</v>
      </c>
      <c r="C51" s="21" t="s">
        <v>63</v>
      </c>
      <c r="D51" s="46">
        <v>119324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119324</v>
      </c>
      <c r="O51" s="47">
        <f t="shared" si="8"/>
        <v>1.8708686108497963</v>
      </c>
      <c r="P51" s="9"/>
    </row>
    <row r="52" spans="1:16" ht="15">
      <c r="A52" s="13"/>
      <c r="B52" s="39">
        <v>359</v>
      </c>
      <c r="C52" s="21" t="s">
        <v>65</v>
      </c>
      <c r="D52" s="46">
        <v>137104</v>
      </c>
      <c r="E52" s="46">
        <v>134558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271662</v>
      </c>
      <c r="O52" s="47">
        <f t="shared" si="8"/>
        <v>4.259360301034807</v>
      </c>
      <c r="P52" s="9"/>
    </row>
    <row r="53" spans="1:16" ht="15.75">
      <c r="A53" s="29" t="s">
        <v>3</v>
      </c>
      <c r="B53" s="30"/>
      <c r="C53" s="31"/>
      <c r="D53" s="32">
        <f aca="true" t="shared" si="13" ref="D53:M53">SUM(D54:D59)</f>
        <v>11418240</v>
      </c>
      <c r="E53" s="32">
        <f t="shared" si="13"/>
        <v>2352079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83942</v>
      </c>
      <c r="J53" s="32">
        <f t="shared" si="13"/>
        <v>212800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2"/>
        <v>14067061</v>
      </c>
      <c r="O53" s="45">
        <f t="shared" si="8"/>
        <v>220.55598933835057</v>
      </c>
      <c r="P53" s="10"/>
    </row>
    <row r="54" spans="1:16" ht="15">
      <c r="A54" s="12"/>
      <c r="B54" s="25">
        <v>361.1</v>
      </c>
      <c r="C54" s="20" t="s">
        <v>66</v>
      </c>
      <c r="D54" s="46">
        <v>648799</v>
      </c>
      <c r="E54" s="46">
        <v>62557</v>
      </c>
      <c r="F54" s="46">
        <v>0</v>
      </c>
      <c r="G54" s="46">
        <v>0</v>
      </c>
      <c r="H54" s="46">
        <v>0</v>
      </c>
      <c r="I54" s="46">
        <v>85426</v>
      </c>
      <c r="J54" s="46">
        <v>13771</v>
      </c>
      <c r="K54" s="46">
        <v>0</v>
      </c>
      <c r="L54" s="46">
        <v>0</v>
      </c>
      <c r="M54" s="46">
        <v>0</v>
      </c>
      <c r="N54" s="46">
        <f t="shared" si="12"/>
        <v>810553</v>
      </c>
      <c r="O54" s="47">
        <f t="shared" si="8"/>
        <v>12.708576356224523</v>
      </c>
      <c r="P54" s="9"/>
    </row>
    <row r="55" spans="1:16" ht="15">
      <c r="A55" s="12"/>
      <c r="B55" s="25">
        <v>362</v>
      </c>
      <c r="C55" s="20" t="s">
        <v>69</v>
      </c>
      <c r="D55" s="46">
        <v>1669870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1669870</v>
      </c>
      <c r="O55" s="47">
        <f t="shared" si="8"/>
        <v>26.181718407024146</v>
      </c>
      <c r="P55" s="9"/>
    </row>
    <row r="56" spans="1:16" ht="15">
      <c r="A56" s="12"/>
      <c r="B56" s="25">
        <v>364</v>
      </c>
      <c r="C56" s="20" t="s">
        <v>152</v>
      </c>
      <c r="D56" s="46">
        <v>1750400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1750400</v>
      </c>
      <c r="O56" s="47">
        <f t="shared" si="8"/>
        <v>27.44433991846974</v>
      </c>
      <c r="P56" s="9"/>
    </row>
    <row r="57" spans="1:16" ht="15">
      <c r="A57" s="12"/>
      <c r="B57" s="25">
        <v>366</v>
      </c>
      <c r="C57" s="20" t="s">
        <v>71</v>
      </c>
      <c r="D57" s="46">
        <v>195814</v>
      </c>
      <c r="E57" s="46">
        <v>11124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206938</v>
      </c>
      <c r="O57" s="47">
        <f t="shared" si="8"/>
        <v>3.2445594230166197</v>
      </c>
      <c r="P57" s="9"/>
    </row>
    <row r="58" spans="1:16" ht="15">
      <c r="A58" s="12"/>
      <c r="B58" s="25">
        <v>369.3</v>
      </c>
      <c r="C58" s="20" t="s">
        <v>137</v>
      </c>
      <c r="D58" s="46">
        <v>2456</v>
      </c>
      <c r="E58" s="46">
        <v>0</v>
      </c>
      <c r="F58" s="46">
        <v>0</v>
      </c>
      <c r="G58" s="46">
        <v>0</v>
      </c>
      <c r="H58" s="46">
        <v>0</v>
      </c>
      <c r="I58" s="46">
        <v>10116</v>
      </c>
      <c r="J58" s="46">
        <v>199029</v>
      </c>
      <c r="K58" s="46">
        <v>0</v>
      </c>
      <c r="L58" s="46">
        <v>0</v>
      </c>
      <c r="M58" s="46">
        <v>0</v>
      </c>
      <c r="N58" s="46">
        <f t="shared" si="12"/>
        <v>211601</v>
      </c>
      <c r="O58" s="47">
        <f t="shared" si="8"/>
        <v>3.317670116023832</v>
      </c>
      <c r="P58" s="9"/>
    </row>
    <row r="59" spans="1:16" ht="15">
      <c r="A59" s="12"/>
      <c r="B59" s="25">
        <v>369.9</v>
      </c>
      <c r="C59" s="20" t="s">
        <v>73</v>
      </c>
      <c r="D59" s="46">
        <v>7150901</v>
      </c>
      <c r="E59" s="46">
        <v>2278398</v>
      </c>
      <c r="F59" s="46">
        <v>0</v>
      </c>
      <c r="G59" s="46">
        <v>0</v>
      </c>
      <c r="H59" s="46">
        <v>0</v>
      </c>
      <c r="I59" s="46">
        <v>-11600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9417699</v>
      </c>
      <c r="O59" s="47">
        <f t="shared" si="8"/>
        <v>147.6591251175917</v>
      </c>
      <c r="P59" s="9"/>
    </row>
    <row r="60" spans="1:16" ht="15.75">
      <c r="A60" s="29" t="s">
        <v>45</v>
      </c>
      <c r="B60" s="30"/>
      <c r="C60" s="31"/>
      <c r="D60" s="32">
        <f aca="true" t="shared" si="14" ref="D60:M60">SUM(D61:D63)</f>
        <v>329898</v>
      </c>
      <c r="E60" s="32">
        <f t="shared" si="14"/>
        <v>462350</v>
      </c>
      <c r="F60" s="32">
        <f t="shared" si="14"/>
        <v>1808769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5838361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2"/>
        <v>8439378</v>
      </c>
      <c r="O60" s="45">
        <f t="shared" si="8"/>
        <v>132.32013170272813</v>
      </c>
      <c r="P60" s="9"/>
    </row>
    <row r="61" spans="1:16" ht="15">
      <c r="A61" s="12"/>
      <c r="B61" s="25">
        <v>381</v>
      </c>
      <c r="C61" s="20" t="s">
        <v>74</v>
      </c>
      <c r="D61" s="46">
        <v>26884</v>
      </c>
      <c r="E61" s="46">
        <v>135881</v>
      </c>
      <c r="F61" s="46">
        <v>1808769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1971534</v>
      </c>
      <c r="O61" s="47">
        <f t="shared" si="8"/>
        <v>30.91147695202258</v>
      </c>
      <c r="P61" s="9"/>
    </row>
    <row r="62" spans="1:16" ht="15">
      <c r="A62" s="12"/>
      <c r="B62" s="25">
        <v>383</v>
      </c>
      <c r="C62" s="20" t="s">
        <v>75</v>
      </c>
      <c r="D62" s="46">
        <v>303014</v>
      </c>
      <c r="E62" s="46">
        <v>326469</v>
      </c>
      <c r="F62" s="46">
        <v>0</v>
      </c>
      <c r="G62" s="46">
        <v>0</v>
      </c>
      <c r="H62" s="46">
        <v>0</v>
      </c>
      <c r="I62" s="46">
        <v>0</v>
      </c>
      <c r="J62" s="46">
        <v>3193</v>
      </c>
      <c r="K62" s="46">
        <v>0</v>
      </c>
      <c r="L62" s="46">
        <v>0</v>
      </c>
      <c r="M62" s="46">
        <v>0</v>
      </c>
      <c r="N62" s="46">
        <f t="shared" si="12"/>
        <v>632676</v>
      </c>
      <c r="O62" s="47">
        <f t="shared" si="8"/>
        <v>9.919661335841957</v>
      </c>
      <c r="P62" s="9"/>
    </row>
    <row r="63" spans="1:16" ht="15.75" thickBot="1">
      <c r="A63" s="12"/>
      <c r="B63" s="25">
        <v>389.9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5835168</v>
      </c>
      <c r="K63" s="46">
        <v>0</v>
      </c>
      <c r="L63" s="46">
        <v>0</v>
      </c>
      <c r="M63" s="46">
        <v>0</v>
      </c>
      <c r="N63" s="46">
        <f t="shared" si="12"/>
        <v>5835168</v>
      </c>
      <c r="O63" s="47">
        <f t="shared" si="8"/>
        <v>91.4889934148636</v>
      </c>
      <c r="P63" s="9"/>
    </row>
    <row r="64" spans="1:119" ht="16.5" thickBot="1">
      <c r="A64" s="14" t="s">
        <v>59</v>
      </c>
      <c r="B64" s="23"/>
      <c r="C64" s="22"/>
      <c r="D64" s="15">
        <f aca="true" t="shared" si="15" ref="D64:M64">SUM(D5,D10,D25,D40,D48,D53,D60)</f>
        <v>55591469</v>
      </c>
      <c r="E64" s="15">
        <f t="shared" si="15"/>
        <v>10022436</v>
      </c>
      <c r="F64" s="15">
        <f t="shared" si="15"/>
        <v>1808769</v>
      </c>
      <c r="G64" s="15">
        <f t="shared" si="15"/>
        <v>370841</v>
      </c>
      <c r="H64" s="15">
        <f t="shared" si="15"/>
        <v>0</v>
      </c>
      <c r="I64" s="15">
        <f t="shared" si="15"/>
        <v>34317502</v>
      </c>
      <c r="J64" s="15">
        <f t="shared" si="15"/>
        <v>6110347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2"/>
        <v>108221364</v>
      </c>
      <c r="O64" s="38">
        <f t="shared" si="8"/>
        <v>1696.7915333960489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160</v>
      </c>
      <c r="M66" s="51"/>
      <c r="N66" s="51"/>
      <c r="O66" s="43">
        <v>63780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98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21821263</v>
      </c>
      <c r="E5" s="27">
        <f t="shared" si="0"/>
        <v>4600793</v>
      </c>
      <c r="F5" s="27">
        <f t="shared" si="0"/>
        <v>0</v>
      </c>
      <c r="G5" s="27">
        <f t="shared" si="0"/>
        <v>308697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26730753</v>
      </c>
      <c r="O5" s="33">
        <f aca="true" t="shared" si="2" ref="O5:O36">(N5/O$63)</f>
        <v>419.4309362790479</v>
      </c>
      <c r="P5" s="6"/>
    </row>
    <row r="6" spans="1:16" ht="15">
      <c r="A6" s="12"/>
      <c r="B6" s="25">
        <v>311</v>
      </c>
      <c r="C6" s="20" t="s">
        <v>2</v>
      </c>
      <c r="D6" s="46">
        <v>16200880</v>
      </c>
      <c r="E6" s="46">
        <v>2507311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18708191</v>
      </c>
      <c r="O6" s="47">
        <f t="shared" si="2"/>
        <v>293.5493088136072</v>
      </c>
      <c r="P6" s="9"/>
    </row>
    <row r="7" spans="1:16" ht="15">
      <c r="A7" s="12"/>
      <c r="B7" s="25">
        <v>312.41</v>
      </c>
      <c r="C7" s="20" t="s">
        <v>10</v>
      </c>
      <c r="D7" s="46">
        <v>797888</v>
      </c>
      <c r="E7" s="46">
        <v>2093482</v>
      </c>
      <c r="F7" s="46">
        <v>0</v>
      </c>
      <c r="G7" s="46">
        <v>308697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3200067</v>
      </c>
      <c r="O7" s="47">
        <f t="shared" si="2"/>
        <v>50.2120945850528</v>
      </c>
      <c r="P7" s="9"/>
    </row>
    <row r="8" spans="1:16" ht="15">
      <c r="A8" s="12"/>
      <c r="B8" s="25">
        <v>314.1</v>
      </c>
      <c r="C8" s="20" t="s">
        <v>12</v>
      </c>
      <c r="D8" s="46">
        <v>3513956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3513956</v>
      </c>
      <c r="O8" s="47">
        <f t="shared" si="2"/>
        <v>55.13731151245077</v>
      </c>
      <c r="P8" s="9"/>
    </row>
    <row r="9" spans="1:16" ht="15">
      <c r="A9" s="12"/>
      <c r="B9" s="25">
        <v>315</v>
      </c>
      <c r="C9" s="20" t="s">
        <v>116</v>
      </c>
      <c r="D9" s="46">
        <v>1308539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1308539</v>
      </c>
      <c r="O9" s="47">
        <f t="shared" si="2"/>
        <v>20.53222136793711</v>
      </c>
      <c r="P9" s="9"/>
    </row>
    <row r="10" spans="1:16" ht="15.75">
      <c r="A10" s="29" t="s">
        <v>18</v>
      </c>
      <c r="B10" s="30"/>
      <c r="C10" s="31"/>
      <c r="D10" s="32">
        <f aca="true" t="shared" si="3" ref="D10:M10">SUM(D11:D24)</f>
        <v>5565555</v>
      </c>
      <c r="E10" s="32">
        <f t="shared" si="3"/>
        <v>100847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5666402</v>
      </c>
      <c r="O10" s="45">
        <f t="shared" si="2"/>
        <v>88.91123629003154</v>
      </c>
      <c r="P10" s="10"/>
    </row>
    <row r="11" spans="1:16" ht="15">
      <c r="A11" s="12"/>
      <c r="B11" s="25">
        <v>322</v>
      </c>
      <c r="C11" s="20" t="s">
        <v>0</v>
      </c>
      <c r="D11" s="46">
        <v>1714549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1714549</v>
      </c>
      <c r="O11" s="47">
        <f t="shared" si="2"/>
        <v>26.90290439503538</v>
      </c>
      <c r="P11" s="9"/>
    </row>
    <row r="12" spans="1:16" ht="15">
      <c r="A12" s="12"/>
      <c r="B12" s="25">
        <v>323.1</v>
      </c>
      <c r="C12" s="20" t="s">
        <v>19</v>
      </c>
      <c r="D12" s="46">
        <v>2470978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2">SUM(D12:M12)</f>
        <v>2470978</v>
      </c>
      <c r="O12" s="47">
        <f t="shared" si="2"/>
        <v>38.77199479060426</v>
      </c>
      <c r="P12" s="9"/>
    </row>
    <row r="13" spans="1:16" ht="15">
      <c r="A13" s="12"/>
      <c r="B13" s="25">
        <v>323.4</v>
      </c>
      <c r="C13" s="20" t="s">
        <v>20</v>
      </c>
      <c r="D13" s="46">
        <v>11153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11153</v>
      </c>
      <c r="O13" s="47">
        <f t="shared" si="2"/>
        <v>0.17500117682132715</v>
      </c>
      <c r="P13" s="9"/>
    </row>
    <row r="14" spans="1:16" ht="15">
      <c r="A14" s="12"/>
      <c r="B14" s="25">
        <v>323.7</v>
      </c>
      <c r="C14" s="20" t="s">
        <v>21</v>
      </c>
      <c r="D14" s="46">
        <v>977833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977833</v>
      </c>
      <c r="O14" s="47">
        <f t="shared" si="2"/>
        <v>15.343129717092152</v>
      </c>
      <c r="P14" s="9"/>
    </row>
    <row r="15" spans="1:16" ht="15">
      <c r="A15" s="12"/>
      <c r="B15" s="25">
        <v>323.9</v>
      </c>
      <c r="C15" s="20" t="s">
        <v>22</v>
      </c>
      <c r="D15" s="46">
        <v>14067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14067</v>
      </c>
      <c r="O15" s="47">
        <f t="shared" si="2"/>
        <v>0.22072460811849806</v>
      </c>
      <c r="P15" s="9"/>
    </row>
    <row r="16" spans="1:16" ht="15">
      <c r="A16" s="12"/>
      <c r="B16" s="25">
        <v>324.11</v>
      </c>
      <c r="C16" s="20" t="s">
        <v>100</v>
      </c>
      <c r="D16" s="46">
        <v>0</v>
      </c>
      <c r="E16" s="46">
        <v>2400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2400</v>
      </c>
      <c r="O16" s="47">
        <f t="shared" si="2"/>
        <v>0.03765828246850041</v>
      </c>
      <c r="P16" s="9"/>
    </row>
    <row r="17" spans="1:16" ht="15">
      <c r="A17" s="12"/>
      <c r="B17" s="25">
        <v>324.12</v>
      </c>
      <c r="C17" s="20" t="s">
        <v>117</v>
      </c>
      <c r="D17" s="46">
        <v>0</v>
      </c>
      <c r="E17" s="46">
        <v>39610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39610</v>
      </c>
      <c r="O17" s="47">
        <f t="shared" si="2"/>
        <v>0.6215185702405422</v>
      </c>
      <c r="P17" s="9"/>
    </row>
    <row r="18" spans="1:16" ht="15">
      <c r="A18" s="12"/>
      <c r="B18" s="25">
        <v>324.31</v>
      </c>
      <c r="C18" s="20" t="s">
        <v>101</v>
      </c>
      <c r="D18" s="46">
        <v>0</v>
      </c>
      <c r="E18" s="46">
        <v>1061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1061</v>
      </c>
      <c r="O18" s="47">
        <f t="shared" si="2"/>
        <v>0.016648099041282893</v>
      </c>
      <c r="P18" s="9"/>
    </row>
    <row r="19" spans="1:16" ht="15">
      <c r="A19" s="12"/>
      <c r="B19" s="25">
        <v>324.32</v>
      </c>
      <c r="C19" s="20" t="s">
        <v>141</v>
      </c>
      <c r="D19" s="46">
        <v>0</v>
      </c>
      <c r="E19" s="46">
        <v>2993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2993</v>
      </c>
      <c r="O19" s="47">
        <f t="shared" si="2"/>
        <v>0.04696301642842573</v>
      </c>
      <c r="P19" s="9"/>
    </row>
    <row r="20" spans="1:16" ht="15">
      <c r="A20" s="12"/>
      <c r="B20" s="25">
        <v>324.61</v>
      </c>
      <c r="C20" s="20" t="s">
        <v>120</v>
      </c>
      <c r="D20" s="46">
        <v>0</v>
      </c>
      <c r="E20" s="46">
        <v>34638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34638</v>
      </c>
      <c r="O20" s="47">
        <f t="shared" si="2"/>
        <v>0.5435031617266323</v>
      </c>
      <c r="P20" s="9"/>
    </row>
    <row r="21" spans="1:16" ht="15">
      <c r="A21" s="12"/>
      <c r="B21" s="25">
        <v>324.71</v>
      </c>
      <c r="C21" s="20" t="s">
        <v>102</v>
      </c>
      <c r="D21" s="46">
        <v>0</v>
      </c>
      <c r="E21" s="46">
        <v>4890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4890</v>
      </c>
      <c r="O21" s="47">
        <f t="shared" si="2"/>
        <v>0.0767287505295696</v>
      </c>
      <c r="P21" s="9"/>
    </row>
    <row r="22" spans="1:16" ht="15">
      <c r="A22" s="12"/>
      <c r="B22" s="25">
        <v>324.72</v>
      </c>
      <c r="C22" s="20" t="s">
        <v>142</v>
      </c>
      <c r="D22" s="46">
        <v>0</v>
      </c>
      <c r="E22" s="46">
        <v>15255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15255</v>
      </c>
      <c r="O22" s="47">
        <f t="shared" si="2"/>
        <v>0.23936545794040576</v>
      </c>
      <c r="P22" s="9"/>
    </row>
    <row r="23" spans="1:16" ht="15">
      <c r="A23" s="12"/>
      <c r="B23" s="25">
        <v>329</v>
      </c>
      <c r="C23" s="20" t="s">
        <v>23</v>
      </c>
      <c r="D23" s="46">
        <v>300769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300769</v>
      </c>
      <c r="O23" s="47">
        <f t="shared" si="2"/>
        <v>4.7193516499035</v>
      </c>
      <c r="P23" s="9"/>
    </row>
    <row r="24" spans="1:16" ht="15">
      <c r="A24" s="12"/>
      <c r="B24" s="25">
        <v>367</v>
      </c>
      <c r="C24" s="20" t="s">
        <v>121</v>
      </c>
      <c r="D24" s="46">
        <v>76206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76206</v>
      </c>
      <c r="O24" s="47">
        <f t="shared" si="2"/>
        <v>1.1957446140810595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SUM(D26:D36)</f>
        <v>7212804</v>
      </c>
      <c r="E25" s="32">
        <f t="shared" si="5"/>
        <v>884085</v>
      </c>
      <c r="F25" s="32">
        <f t="shared" si="5"/>
        <v>0</v>
      </c>
      <c r="G25" s="32">
        <f t="shared" si="5"/>
        <v>150000</v>
      </c>
      <c r="H25" s="32">
        <f t="shared" si="5"/>
        <v>0</v>
      </c>
      <c r="I25" s="32">
        <f t="shared" si="5"/>
        <v>891393</v>
      </c>
      <c r="J25" s="32">
        <f t="shared" si="5"/>
        <v>34452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9172734</v>
      </c>
      <c r="O25" s="45">
        <f t="shared" si="2"/>
        <v>143.9289199918407</v>
      </c>
      <c r="P25" s="10"/>
    </row>
    <row r="26" spans="1:16" ht="15">
      <c r="A26" s="12"/>
      <c r="B26" s="25">
        <v>331.2</v>
      </c>
      <c r="C26" s="20" t="s">
        <v>24</v>
      </c>
      <c r="D26" s="46">
        <v>0</v>
      </c>
      <c r="E26" s="46">
        <v>133658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133658</v>
      </c>
      <c r="O26" s="47">
        <f t="shared" si="2"/>
        <v>2.0972211325728454</v>
      </c>
      <c r="P26" s="9"/>
    </row>
    <row r="27" spans="1:16" ht="15">
      <c r="A27" s="12"/>
      <c r="B27" s="25">
        <v>331.62</v>
      </c>
      <c r="C27" s="20" t="s">
        <v>145</v>
      </c>
      <c r="D27" s="46">
        <v>0</v>
      </c>
      <c r="E27" s="46">
        <v>741097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741097</v>
      </c>
      <c r="O27" s="47">
        <f t="shared" si="2"/>
        <v>11.628516734399271</v>
      </c>
      <c r="P27" s="9"/>
    </row>
    <row r="28" spans="1:16" ht="15">
      <c r="A28" s="12"/>
      <c r="B28" s="25">
        <v>334.62</v>
      </c>
      <c r="C28" s="20" t="s">
        <v>146</v>
      </c>
      <c r="D28" s="46">
        <v>0</v>
      </c>
      <c r="E28" s="46">
        <v>142979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142979</v>
      </c>
      <c r="O28" s="47">
        <f t="shared" si="2"/>
        <v>2.243476487109884</v>
      </c>
      <c r="P28" s="9"/>
    </row>
    <row r="29" spans="1:16" ht="15">
      <c r="A29" s="12"/>
      <c r="B29" s="25">
        <v>334.7</v>
      </c>
      <c r="C29" s="20" t="s">
        <v>30</v>
      </c>
      <c r="D29" s="46">
        <v>0</v>
      </c>
      <c r="E29" s="46">
        <v>-204916</v>
      </c>
      <c r="F29" s="46">
        <v>0</v>
      </c>
      <c r="G29" s="46">
        <v>150000</v>
      </c>
      <c r="H29" s="46">
        <v>0</v>
      </c>
      <c r="I29" s="46">
        <v>250000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195084</v>
      </c>
      <c r="O29" s="47">
        <f t="shared" si="2"/>
        <v>3.061053490452056</v>
      </c>
      <c r="P29" s="9"/>
    </row>
    <row r="30" spans="1:16" ht="15">
      <c r="A30" s="12"/>
      <c r="B30" s="25">
        <v>335.12</v>
      </c>
      <c r="C30" s="20" t="s">
        <v>147</v>
      </c>
      <c r="D30" s="46">
        <v>2467421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2467421</v>
      </c>
      <c r="O30" s="47">
        <f t="shared" si="2"/>
        <v>38.716182077795736</v>
      </c>
      <c r="P30" s="9"/>
    </row>
    <row r="31" spans="1:16" ht="15">
      <c r="A31" s="12"/>
      <c r="B31" s="25">
        <v>335.14</v>
      </c>
      <c r="C31" s="20" t="s">
        <v>148</v>
      </c>
      <c r="D31" s="46">
        <v>1052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1052</v>
      </c>
      <c r="O31" s="47">
        <f t="shared" si="2"/>
        <v>0.016506880482026014</v>
      </c>
      <c r="P31" s="9"/>
    </row>
    <row r="32" spans="1:16" ht="15">
      <c r="A32" s="12"/>
      <c r="B32" s="25">
        <v>335.15</v>
      </c>
      <c r="C32" s="20" t="s">
        <v>124</v>
      </c>
      <c r="D32" s="46">
        <v>18917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18917</v>
      </c>
      <c r="O32" s="47">
        <f t="shared" si="2"/>
        <v>0.29682572060692597</v>
      </c>
      <c r="P32" s="9"/>
    </row>
    <row r="33" spans="1:16" ht="15">
      <c r="A33" s="12"/>
      <c r="B33" s="25">
        <v>335.18</v>
      </c>
      <c r="C33" s="20" t="s">
        <v>126</v>
      </c>
      <c r="D33" s="46">
        <v>4725414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4725414</v>
      </c>
      <c r="O33" s="47">
        <f t="shared" si="2"/>
        <v>74.14623966358602</v>
      </c>
      <c r="P33" s="9"/>
    </row>
    <row r="34" spans="1:16" ht="15">
      <c r="A34" s="12"/>
      <c r="B34" s="25">
        <v>335.29</v>
      </c>
      <c r="C34" s="20" t="s">
        <v>35</v>
      </c>
      <c r="D34" s="46">
        <v>0</v>
      </c>
      <c r="E34" s="46">
        <v>8610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8610</v>
      </c>
      <c r="O34" s="47">
        <f t="shared" si="2"/>
        <v>0.13509908835574524</v>
      </c>
      <c r="P34" s="9"/>
    </row>
    <row r="35" spans="1:16" ht="15">
      <c r="A35" s="12"/>
      <c r="B35" s="25">
        <v>335.49</v>
      </c>
      <c r="C35" s="20" t="s">
        <v>127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34452</v>
      </c>
      <c r="K35" s="46">
        <v>0</v>
      </c>
      <c r="L35" s="46">
        <v>0</v>
      </c>
      <c r="M35" s="46">
        <v>0</v>
      </c>
      <c r="N35" s="46">
        <f t="shared" si="6"/>
        <v>34452</v>
      </c>
      <c r="O35" s="47">
        <f t="shared" si="2"/>
        <v>0.5405846448353234</v>
      </c>
      <c r="P35" s="9"/>
    </row>
    <row r="36" spans="1:16" ht="15">
      <c r="A36" s="12"/>
      <c r="B36" s="25">
        <v>337.9</v>
      </c>
      <c r="C36" s="20" t="s">
        <v>150</v>
      </c>
      <c r="D36" s="46">
        <v>0</v>
      </c>
      <c r="E36" s="46">
        <v>62657</v>
      </c>
      <c r="F36" s="46">
        <v>0</v>
      </c>
      <c r="G36" s="46">
        <v>0</v>
      </c>
      <c r="H36" s="46">
        <v>0</v>
      </c>
      <c r="I36" s="46">
        <v>641393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704050</v>
      </c>
      <c r="O36" s="47">
        <f t="shared" si="2"/>
        <v>11.047214071644882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SUM(D38:D44)</f>
        <v>4544948</v>
      </c>
      <c r="E37" s="32">
        <f t="shared" si="7"/>
        <v>71243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34276438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38892629</v>
      </c>
      <c r="O37" s="45">
        <f aca="true" t="shared" si="8" ref="O37:O61">(N37/O$63)</f>
        <v>610.2623370102461</v>
      </c>
      <c r="P37" s="10"/>
    </row>
    <row r="38" spans="1:16" ht="15">
      <c r="A38" s="12"/>
      <c r="B38" s="25">
        <v>341.3</v>
      </c>
      <c r="C38" s="20" t="s">
        <v>131</v>
      </c>
      <c r="D38" s="46">
        <v>210306</v>
      </c>
      <c r="E38" s="46">
        <v>3118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4">SUM(D38:M38)</f>
        <v>213424</v>
      </c>
      <c r="O38" s="47">
        <f t="shared" si="8"/>
        <v>3.3488255323155136</v>
      </c>
      <c r="P38" s="9"/>
    </row>
    <row r="39" spans="1:16" ht="15">
      <c r="A39" s="12"/>
      <c r="B39" s="25">
        <v>341.9</v>
      </c>
      <c r="C39" s="20" t="s">
        <v>132</v>
      </c>
      <c r="D39" s="46">
        <v>574430</v>
      </c>
      <c r="E39" s="46">
        <v>68125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642555</v>
      </c>
      <c r="O39" s="47">
        <f t="shared" si="8"/>
        <v>10.082299038144702</v>
      </c>
      <c r="P39" s="9"/>
    </row>
    <row r="40" spans="1:16" ht="15">
      <c r="A40" s="12"/>
      <c r="B40" s="25">
        <v>342.9</v>
      </c>
      <c r="C40" s="20" t="s">
        <v>133</v>
      </c>
      <c r="D40" s="46">
        <v>677810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677810</v>
      </c>
      <c r="O40" s="47">
        <f t="shared" si="8"/>
        <v>10.635483516655945</v>
      </c>
      <c r="P40" s="9"/>
    </row>
    <row r="41" spans="1:16" ht="15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34276438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34276438</v>
      </c>
      <c r="O41" s="47">
        <f t="shared" si="8"/>
        <v>537.8299100908506</v>
      </c>
      <c r="P41" s="9"/>
    </row>
    <row r="42" spans="1:16" ht="15">
      <c r="A42" s="12"/>
      <c r="B42" s="25">
        <v>343.4</v>
      </c>
      <c r="C42" s="20" t="s">
        <v>51</v>
      </c>
      <c r="D42" s="46">
        <v>2156596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2156596</v>
      </c>
      <c r="O42" s="47">
        <f t="shared" si="8"/>
        <v>33.83904222434922</v>
      </c>
      <c r="P42" s="9"/>
    </row>
    <row r="43" spans="1:16" ht="15">
      <c r="A43" s="12"/>
      <c r="B43" s="25">
        <v>343.9</v>
      </c>
      <c r="C43" s="20" t="s">
        <v>54</v>
      </c>
      <c r="D43" s="46">
        <v>34689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34689</v>
      </c>
      <c r="O43" s="47">
        <f t="shared" si="8"/>
        <v>0.5443034002290879</v>
      </c>
      <c r="P43" s="9"/>
    </row>
    <row r="44" spans="1:16" ht="15">
      <c r="A44" s="12"/>
      <c r="B44" s="25">
        <v>347.2</v>
      </c>
      <c r="C44" s="20" t="s">
        <v>57</v>
      </c>
      <c r="D44" s="46">
        <v>891117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891117</v>
      </c>
      <c r="O44" s="47">
        <f t="shared" si="8"/>
        <v>13.98247320770112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SUM(D46:D50)</f>
        <v>1249133</v>
      </c>
      <c r="E45" s="32">
        <f t="shared" si="10"/>
        <v>195723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61">SUM(D45:M45)</f>
        <v>1444856</v>
      </c>
      <c r="O45" s="45">
        <f t="shared" si="8"/>
        <v>22.67116473929485</v>
      </c>
      <c r="P45" s="10"/>
    </row>
    <row r="46" spans="1:16" ht="15">
      <c r="A46" s="13"/>
      <c r="B46" s="39">
        <v>351.5</v>
      </c>
      <c r="C46" s="21" t="s">
        <v>61</v>
      </c>
      <c r="D46" s="46">
        <v>4758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4758</v>
      </c>
      <c r="O46" s="47">
        <f t="shared" si="8"/>
        <v>0.07465754499380207</v>
      </c>
      <c r="P46" s="9"/>
    </row>
    <row r="47" spans="1:16" ht="15">
      <c r="A47" s="13"/>
      <c r="B47" s="39">
        <v>351.9</v>
      </c>
      <c r="C47" s="21" t="s">
        <v>151</v>
      </c>
      <c r="D47" s="46">
        <v>580231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580231</v>
      </c>
      <c r="O47" s="47">
        <f t="shared" si="8"/>
        <v>9.104376206241861</v>
      </c>
      <c r="P47" s="9"/>
    </row>
    <row r="48" spans="1:16" ht="15">
      <c r="A48" s="13"/>
      <c r="B48" s="39">
        <v>352</v>
      </c>
      <c r="C48" s="21" t="s">
        <v>62</v>
      </c>
      <c r="D48" s="46">
        <v>2850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2850</v>
      </c>
      <c r="O48" s="47">
        <f t="shared" si="8"/>
        <v>0.04471921043134424</v>
      </c>
      <c r="P48" s="9"/>
    </row>
    <row r="49" spans="1:16" ht="15">
      <c r="A49" s="13"/>
      <c r="B49" s="39">
        <v>354</v>
      </c>
      <c r="C49" s="21" t="s">
        <v>63</v>
      </c>
      <c r="D49" s="46">
        <v>158971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158971</v>
      </c>
      <c r="O49" s="47">
        <f t="shared" si="8"/>
        <v>2.494406175958325</v>
      </c>
      <c r="P49" s="9"/>
    </row>
    <row r="50" spans="1:16" ht="15">
      <c r="A50" s="13"/>
      <c r="B50" s="39">
        <v>359</v>
      </c>
      <c r="C50" s="21" t="s">
        <v>65</v>
      </c>
      <c r="D50" s="46">
        <v>502323</v>
      </c>
      <c r="E50" s="46">
        <v>195723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698046</v>
      </c>
      <c r="O50" s="47">
        <f t="shared" si="8"/>
        <v>10.953005601669517</v>
      </c>
      <c r="P50" s="9"/>
    </row>
    <row r="51" spans="1:16" ht="15.75">
      <c r="A51" s="29" t="s">
        <v>3</v>
      </c>
      <c r="B51" s="30"/>
      <c r="C51" s="31"/>
      <c r="D51" s="32">
        <f aca="true" t="shared" si="12" ref="D51:M51">SUM(D52:D57)</f>
        <v>16089877</v>
      </c>
      <c r="E51" s="32">
        <f t="shared" si="12"/>
        <v>2541641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-74870</v>
      </c>
      <c r="J51" s="32">
        <f t="shared" si="12"/>
        <v>475539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19032187</v>
      </c>
      <c r="O51" s="45">
        <f t="shared" si="8"/>
        <v>298.6331141830506</v>
      </c>
      <c r="P51" s="10"/>
    </row>
    <row r="52" spans="1:16" ht="15">
      <c r="A52" s="12"/>
      <c r="B52" s="25">
        <v>361.1</v>
      </c>
      <c r="C52" s="20" t="s">
        <v>66</v>
      </c>
      <c r="D52" s="46">
        <v>66403</v>
      </c>
      <c r="E52" s="46">
        <v>192737</v>
      </c>
      <c r="F52" s="46">
        <v>0</v>
      </c>
      <c r="G52" s="46">
        <v>0</v>
      </c>
      <c r="H52" s="46">
        <v>0</v>
      </c>
      <c r="I52" s="46">
        <v>49680</v>
      </c>
      <c r="J52" s="46">
        <v>6910</v>
      </c>
      <c r="K52" s="46">
        <v>0</v>
      </c>
      <c r="L52" s="46">
        <v>0</v>
      </c>
      <c r="M52" s="46">
        <v>0</v>
      </c>
      <c r="N52" s="46">
        <f t="shared" si="11"/>
        <v>315730</v>
      </c>
      <c r="O52" s="47">
        <f t="shared" si="8"/>
        <v>4.954103968241515</v>
      </c>
      <c r="P52" s="9"/>
    </row>
    <row r="53" spans="1:16" ht="15">
      <c r="A53" s="12"/>
      <c r="B53" s="25">
        <v>362</v>
      </c>
      <c r="C53" s="20" t="s">
        <v>69</v>
      </c>
      <c r="D53" s="46">
        <v>4121837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4121837</v>
      </c>
      <c r="O53" s="47">
        <f t="shared" si="8"/>
        <v>64.67554251463181</v>
      </c>
      <c r="P53" s="9"/>
    </row>
    <row r="54" spans="1:16" ht="15">
      <c r="A54" s="12"/>
      <c r="B54" s="25">
        <v>364</v>
      </c>
      <c r="C54" s="20" t="s">
        <v>152</v>
      </c>
      <c r="D54" s="46">
        <v>4400914</v>
      </c>
      <c r="E54" s="46">
        <v>0</v>
      </c>
      <c r="F54" s="46">
        <v>0</v>
      </c>
      <c r="G54" s="46">
        <v>0</v>
      </c>
      <c r="H54" s="46">
        <v>0</v>
      </c>
      <c r="I54" s="46">
        <v>-980</v>
      </c>
      <c r="J54" s="46">
        <v>40900</v>
      </c>
      <c r="K54" s="46">
        <v>0</v>
      </c>
      <c r="L54" s="46">
        <v>0</v>
      </c>
      <c r="M54" s="46">
        <v>0</v>
      </c>
      <c r="N54" s="46">
        <f t="shared" si="11"/>
        <v>4440834</v>
      </c>
      <c r="O54" s="47">
        <f t="shared" si="8"/>
        <v>69.68090881988357</v>
      </c>
      <c r="P54" s="9"/>
    </row>
    <row r="55" spans="1:16" ht="15">
      <c r="A55" s="12"/>
      <c r="B55" s="25">
        <v>366</v>
      </c>
      <c r="C55" s="20" t="s">
        <v>71</v>
      </c>
      <c r="D55" s="46">
        <v>323890</v>
      </c>
      <c r="E55" s="46">
        <v>120119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444009</v>
      </c>
      <c r="O55" s="47">
        <f t="shared" si="8"/>
        <v>6.966923475231834</v>
      </c>
      <c r="P55" s="9"/>
    </row>
    <row r="56" spans="1:16" ht="15">
      <c r="A56" s="12"/>
      <c r="B56" s="25">
        <v>369.3</v>
      </c>
      <c r="C56" s="20" t="s">
        <v>137</v>
      </c>
      <c r="D56" s="46">
        <v>25124</v>
      </c>
      <c r="E56" s="46">
        <v>0</v>
      </c>
      <c r="F56" s="46">
        <v>0</v>
      </c>
      <c r="G56" s="46">
        <v>0</v>
      </c>
      <c r="H56" s="46">
        <v>0</v>
      </c>
      <c r="I56" s="46">
        <v>48734</v>
      </c>
      <c r="J56" s="46">
        <v>427729</v>
      </c>
      <c r="K56" s="46">
        <v>0</v>
      </c>
      <c r="L56" s="46">
        <v>0</v>
      </c>
      <c r="M56" s="46">
        <v>0</v>
      </c>
      <c r="N56" s="46">
        <f t="shared" si="11"/>
        <v>501587</v>
      </c>
      <c r="O56" s="47">
        <f t="shared" si="8"/>
        <v>7.870377053553216</v>
      </c>
      <c r="P56" s="9"/>
    </row>
    <row r="57" spans="1:16" ht="15">
      <c r="A57" s="12"/>
      <c r="B57" s="25">
        <v>369.9</v>
      </c>
      <c r="C57" s="20" t="s">
        <v>73</v>
      </c>
      <c r="D57" s="46">
        <v>7151709</v>
      </c>
      <c r="E57" s="46">
        <v>2228785</v>
      </c>
      <c r="F57" s="46">
        <v>0</v>
      </c>
      <c r="G57" s="46">
        <v>0</v>
      </c>
      <c r="H57" s="46">
        <v>0</v>
      </c>
      <c r="I57" s="46">
        <v>-172304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9208190</v>
      </c>
      <c r="O57" s="47">
        <f t="shared" si="8"/>
        <v>144.4852583515087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SUM(D59:D60)</f>
        <v>431334</v>
      </c>
      <c r="E58" s="32">
        <f t="shared" si="13"/>
        <v>195977</v>
      </c>
      <c r="F58" s="32">
        <f t="shared" si="13"/>
        <v>1872725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5889035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8389071</v>
      </c>
      <c r="O58" s="45">
        <f t="shared" si="8"/>
        <v>131.63250223596052</v>
      </c>
      <c r="P58" s="9"/>
    </row>
    <row r="59" spans="1:16" ht="15">
      <c r="A59" s="12"/>
      <c r="B59" s="25">
        <v>381</v>
      </c>
      <c r="C59" s="20" t="s">
        <v>74</v>
      </c>
      <c r="D59" s="46">
        <v>0</v>
      </c>
      <c r="E59" s="46">
        <v>195977</v>
      </c>
      <c r="F59" s="46">
        <v>1872725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2068702</v>
      </c>
      <c r="O59" s="47">
        <f t="shared" si="8"/>
        <v>32.45990177464656</v>
      </c>
      <c r="P59" s="9"/>
    </row>
    <row r="60" spans="1:16" ht="15.75" thickBot="1">
      <c r="A60" s="12"/>
      <c r="B60" s="25">
        <v>389.9</v>
      </c>
      <c r="C60" s="20" t="s">
        <v>153</v>
      </c>
      <c r="D60" s="46">
        <v>431334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5889035</v>
      </c>
      <c r="K60" s="46">
        <v>0</v>
      </c>
      <c r="L60" s="46">
        <v>0</v>
      </c>
      <c r="M60" s="46">
        <v>0</v>
      </c>
      <c r="N60" s="46">
        <f t="shared" si="11"/>
        <v>6320369</v>
      </c>
      <c r="O60" s="47">
        <f t="shared" si="8"/>
        <v>99.17260046131396</v>
      </c>
      <c r="P60" s="9"/>
    </row>
    <row r="61" spans="1:119" ht="16.5" thickBot="1">
      <c r="A61" s="14" t="s">
        <v>59</v>
      </c>
      <c r="B61" s="23"/>
      <c r="C61" s="22"/>
      <c r="D61" s="15">
        <f aca="true" t="shared" si="14" ref="D61:M61">SUM(D5,D10,D25,D37,D45,D51,D58)</f>
        <v>56914914</v>
      </c>
      <c r="E61" s="15">
        <f t="shared" si="14"/>
        <v>8590309</v>
      </c>
      <c r="F61" s="15">
        <f t="shared" si="14"/>
        <v>1872725</v>
      </c>
      <c r="G61" s="15">
        <f t="shared" si="14"/>
        <v>458697</v>
      </c>
      <c r="H61" s="15">
        <f t="shared" si="14"/>
        <v>0</v>
      </c>
      <c r="I61" s="15">
        <f t="shared" si="14"/>
        <v>35092961</v>
      </c>
      <c r="J61" s="15">
        <f t="shared" si="14"/>
        <v>6399026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1"/>
        <v>109328632</v>
      </c>
      <c r="O61" s="38">
        <f t="shared" si="8"/>
        <v>1715.4702107294722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158</v>
      </c>
      <c r="M63" s="51"/>
      <c r="N63" s="51"/>
      <c r="O63" s="43">
        <v>63731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21336849</v>
      </c>
      <c r="E5" s="27">
        <f t="shared" si="0"/>
        <v>3756103</v>
      </c>
      <c r="F5" s="27">
        <f t="shared" si="0"/>
        <v>0</v>
      </c>
      <c r="G5" s="27">
        <f t="shared" si="0"/>
        <v>309755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25402707</v>
      </c>
      <c r="O5" s="33">
        <f aca="true" t="shared" si="2" ref="O5:O36">(N5/O$62)</f>
        <v>407.2251843539596</v>
      </c>
      <c r="P5" s="6"/>
    </row>
    <row r="6" spans="1:16" ht="15">
      <c r="A6" s="12"/>
      <c r="B6" s="25">
        <v>311</v>
      </c>
      <c r="C6" s="20" t="s">
        <v>2</v>
      </c>
      <c r="D6" s="46">
        <v>15711671</v>
      </c>
      <c r="E6" s="46">
        <v>1427134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17138805</v>
      </c>
      <c r="O6" s="47">
        <f t="shared" si="2"/>
        <v>274.7483969220904</v>
      </c>
      <c r="P6" s="9"/>
    </row>
    <row r="7" spans="1:16" ht="15">
      <c r="A7" s="12"/>
      <c r="B7" s="25">
        <v>312.41</v>
      </c>
      <c r="C7" s="20" t="s">
        <v>10</v>
      </c>
      <c r="D7" s="46">
        <v>805838</v>
      </c>
      <c r="E7" s="46">
        <v>2328969</v>
      </c>
      <c r="F7" s="46">
        <v>0</v>
      </c>
      <c r="G7" s="46">
        <v>309755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3444562</v>
      </c>
      <c r="O7" s="47">
        <f t="shared" si="2"/>
        <v>55.219012504007694</v>
      </c>
      <c r="P7" s="9"/>
    </row>
    <row r="8" spans="1:16" ht="15">
      <c r="A8" s="12"/>
      <c r="B8" s="25">
        <v>314.1</v>
      </c>
      <c r="C8" s="20" t="s">
        <v>12</v>
      </c>
      <c r="D8" s="46">
        <v>3404235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3404235</v>
      </c>
      <c r="O8" s="47">
        <f t="shared" si="2"/>
        <v>54.572539275408786</v>
      </c>
      <c r="P8" s="9"/>
    </row>
    <row r="9" spans="1:16" ht="15">
      <c r="A9" s="12"/>
      <c r="B9" s="25">
        <v>315</v>
      </c>
      <c r="C9" s="20" t="s">
        <v>116</v>
      </c>
      <c r="D9" s="46">
        <v>1415105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1415105</v>
      </c>
      <c r="O9" s="47">
        <f t="shared" si="2"/>
        <v>22.685235652452707</v>
      </c>
      <c r="P9" s="9"/>
    </row>
    <row r="10" spans="1:16" ht="15.75">
      <c r="A10" s="29" t="s">
        <v>18</v>
      </c>
      <c r="B10" s="30"/>
      <c r="C10" s="31"/>
      <c r="D10" s="32">
        <f aca="true" t="shared" si="3" ref="D10:M10">SUM(D11:D24)</f>
        <v>6046110</v>
      </c>
      <c r="E10" s="32">
        <f t="shared" si="3"/>
        <v>60570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6106680</v>
      </c>
      <c r="O10" s="45">
        <f t="shared" si="2"/>
        <v>97.89483808913113</v>
      </c>
      <c r="P10" s="10"/>
    </row>
    <row r="11" spans="1:16" ht="15">
      <c r="A11" s="12"/>
      <c r="B11" s="25">
        <v>322</v>
      </c>
      <c r="C11" s="20" t="s">
        <v>0</v>
      </c>
      <c r="D11" s="46">
        <v>2089185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2089185</v>
      </c>
      <c r="O11" s="47">
        <f t="shared" si="2"/>
        <v>33.49126322539276</v>
      </c>
      <c r="P11" s="9"/>
    </row>
    <row r="12" spans="1:16" ht="15">
      <c r="A12" s="12"/>
      <c r="B12" s="25">
        <v>323.1</v>
      </c>
      <c r="C12" s="20" t="s">
        <v>19</v>
      </c>
      <c r="D12" s="46">
        <v>2791495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2">SUM(D12:M12)</f>
        <v>2791495</v>
      </c>
      <c r="O12" s="47">
        <f t="shared" si="2"/>
        <v>44.749839692209044</v>
      </c>
      <c r="P12" s="9"/>
    </row>
    <row r="13" spans="1:16" ht="15">
      <c r="A13" s="12"/>
      <c r="B13" s="25">
        <v>323.4</v>
      </c>
      <c r="C13" s="20" t="s">
        <v>20</v>
      </c>
      <c r="D13" s="46">
        <v>57087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57087</v>
      </c>
      <c r="O13" s="47">
        <f t="shared" si="2"/>
        <v>0.9151490862455915</v>
      </c>
      <c r="P13" s="9"/>
    </row>
    <row r="14" spans="1:16" ht="15">
      <c r="A14" s="12"/>
      <c r="B14" s="25">
        <v>323.7</v>
      </c>
      <c r="C14" s="20" t="s">
        <v>21</v>
      </c>
      <c r="D14" s="46">
        <v>676958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676958</v>
      </c>
      <c r="O14" s="47">
        <f t="shared" si="2"/>
        <v>10.852164155177942</v>
      </c>
      <c r="P14" s="9"/>
    </row>
    <row r="15" spans="1:16" ht="15">
      <c r="A15" s="12"/>
      <c r="B15" s="25">
        <v>323.9</v>
      </c>
      <c r="C15" s="20" t="s">
        <v>22</v>
      </c>
      <c r="D15" s="46">
        <v>14175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14175</v>
      </c>
      <c r="O15" s="47">
        <f t="shared" si="2"/>
        <v>0.22723629368387305</v>
      </c>
      <c r="P15" s="9"/>
    </row>
    <row r="16" spans="1:16" ht="15">
      <c r="A16" s="12"/>
      <c r="B16" s="25">
        <v>324.11</v>
      </c>
      <c r="C16" s="20" t="s">
        <v>100</v>
      </c>
      <c r="D16" s="46">
        <v>0</v>
      </c>
      <c r="E16" s="46">
        <v>2071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2071</v>
      </c>
      <c r="O16" s="47">
        <f t="shared" si="2"/>
        <v>0.03319974350753447</v>
      </c>
      <c r="P16" s="9"/>
    </row>
    <row r="17" spans="1:16" ht="15">
      <c r="A17" s="12"/>
      <c r="B17" s="25">
        <v>324.12</v>
      </c>
      <c r="C17" s="20" t="s">
        <v>117</v>
      </c>
      <c r="D17" s="46">
        <v>0</v>
      </c>
      <c r="E17" s="46">
        <v>10141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10141</v>
      </c>
      <c r="O17" s="47">
        <f t="shared" si="2"/>
        <v>0.16256813081115742</v>
      </c>
      <c r="P17" s="9"/>
    </row>
    <row r="18" spans="1:16" ht="15">
      <c r="A18" s="12"/>
      <c r="B18" s="25">
        <v>324.31</v>
      </c>
      <c r="C18" s="20" t="s">
        <v>101</v>
      </c>
      <c r="D18" s="46">
        <v>0</v>
      </c>
      <c r="E18" s="46">
        <v>918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918</v>
      </c>
      <c r="O18" s="47">
        <f t="shared" si="2"/>
        <v>0.014716255210003207</v>
      </c>
      <c r="P18" s="9"/>
    </row>
    <row r="19" spans="1:16" ht="15">
      <c r="A19" s="12"/>
      <c r="B19" s="25">
        <v>324.32</v>
      </c>
      <c r="C19" s="20" t="s">
        <v>141</v>
      </c>
      <c r="D19" s="46">
        <v>0</v>
      </c>
      <c r="E19" s="46">
        <v>2317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2317</v>
      </c>
      <c r="O19" s="47">
        <f t="shared" si="2"/>
        <v>0.03714331516511703</v>
      </c>
      <c r="P19" s="9"/>
    </row>
    <row r="20" spans="1:16" ht="15">
      <c r="A20" s="12"/>
      <c r="B20" s="25">
        <v>324.61</v>
      </c>
      <c r="C20" s="20" t="s">
        <v>120</v>
      </c>
      <c r="D20" s="46">
        <v>0</v>
      </c>
      <c r="E20" s="46">
        <v>29899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29899</v>
      </c>
      <c r="O20" s="47">
        <f t="shared" si="2"/>
        <v>0.4793042641872395</v>
      </c>
      <c r="P20" s="9"/>
    </row>
    <row r="21" spans="1:16" ht="15">
      <c r="A21" s="12"/>
      <c r="B21" s="25">
        <v>324.71</v>
      </c>
      <c r="C21" s="20" t="s">
        <v>102</v>
      </c>
      <c r="D21" s="46">
        <v>0</v>
      </c>
      <c r="E21" s="46">
        <v>4186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4186</v>
      </c>
      <c r="O21" s="47">
        <f t="shared" si="2"/>
        <v>0.06710484129528695</v>
      </c>
      <c r="P21" s="9"/>
    </row>
    <row r="22" spans="1:16" ht="15">
      <c r="A22" s="12"/>
      <c r="B22" s="25">
        <v>324.72</v>
      </c>
      <c r="C22" s="20" t="s">
        <v>142</v>
      </c>
      <c r="D22" s="46">
        <v>0</v>
      </c>
      <c r="E22" s="46">
        <v>11038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11038</v>
      </c>
      <c r="O22" s="47">
        <f t="shared" si="2"/>
        <v>0.17694773966014749</v>
      </c>
      <c r="P22" s="9"/>
    </row>
    <row r="23" spans="1:16" ht="15">
      <c r="A23" s="12"/>
      <c r="B23" s="25">
        <v>329</v>
      </c>
      <c r="C23" s="20" t="s">
        <v>23</v>
      </c>
      <c r="D23" s="46">
        <v>339510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339510</v>
      </c>
      <c r="O23" s="47">
        <f t="shared" si="2"/>
        <v>5.442609810836807</v>
      </c>
      <c r="P23" s="9"/>
    </row>
    <row r="24" spans="1:16" ht="15">
      <c r="A24" s="12"/>
      <c r="B24" s="25">
        <v>367</v>
      </c>
      <c r="C24" s="20" t="s">
        <v>121</v>
      </c>
      <c r="D24" s="46">
        <v>77700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77700</v>
      </c>
      <c r="O24" s="47">
        <f t="shared" si="2"/>
        <v>1.2455915357486373</v>
      </c>
      <c r="P24" s="9"/>
    </row>
    <row r="25" spans="1:16" ht="15.75">
      <c r="A25" s="29" t="s">
        <v>25</v>
      </c>
      <c r="B25" s="30"/>
      <c r="C25" s="31"/>
      <c r="D25" s="32">
        <f aca="true" t="shared" si="5" ref="D25:M25">SUM(D26:D36)</f>
        <v>6965545</v>
      </c>
      <c r="E25" s="32">
        <f t="shared" si="5"/>
        <v>1698150</v>
      </c>
      <c r="F25" s="32">
        <f t="shared" si="5"/>
        <v>0</v>
      </c>
      <c r="G25" s="32">
        <f t="shared" si="5"/>
        <v>300000</v>
      </c>
      <c r="H25" s="32">
        <f t="shared" si="5"/>
        <v>0</v>
      </c>
      <c r="I25" s="32">
        <f t="shared" si="5"/>
        <v>61643</v>
      </c>
      <c r="J25" s="32">
        <f t="shared" si="5"/>
        <v>35287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9060625</v>
      </c>
      <c r="O25" s="45">
        <f t="shared" si="2"/>
        <v>145.24887784546328</v>
      </c>
      <c r="P25" s="10"/>
    </row>
    <row r="26" spans="1:16" ht="15">
      <c r="A26" s="12"/>
      <c r="B26" s="25">
        <v>331.2</v>
      </c>
      <c r="C26" s="20" t="s">
        <v>24</v>
      </c>
      <c r="D26" s="46">
        <v>-9536</v>
      </c>
      <c r="E26" s="46">
        <v>191706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182170</v>
      </c>
      <c r="O26" s="47">
        <f t="shared" si="2"/>
        <v>2.920327027893556</v>
      </c>
      <c r="P26" s="9"/>
    </row>
    <row r="27" spans="1:16" ht="15">
      <c r="A27" s="12"/>
      <c r="B27" s="25">
        <v>331.62</v>
      </c>
      <c r="C27" s="20" t="s">
        <v>145</v>
      </c>
      <c r="D27" s="46">
        <v>0</v>
      </c>
      <c r="E27" s="46">
        <v>983082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983082</v>
      </c>
      <c r="O27" s="47">
        <f t="shared" si="2"/>
        <v>15.75957037512023</v>
      </c>
      <c r="P27" s="9"/>
    </row>
    <row r="28" spans="1:16" ht="15">
      <c r="A28" s="12"/>
      <c r="B28" s="25">
        <v>334.62</v>
      </c>
      <c r="C28" s="20" t="s">
        <v>146</v>
      </c>
      <c r="D28" s="46">
        <v>0</v>
      </c>
      <c r="E28" s="46">
        <v>145904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145904</v>
      </c>
      <c r="O28" s="47">
        <f t="shared" si="2"/>
        <v>2.3389547932029497</v>
      </c>
      <c r="P28" s="9"/>
    </row>
    <row r="29" spans="1:16" ht="15">
      <c r="A29" s="12"/>
      <c r="B29" s="25">
        <v>334.7</v>
      </c>
      <c r="C29" s="20" t="s">
        <v>30</v>
      </c>
      <c r="D29" s="46">
        <v>7500</v>
      </c>
      <c r="E29" s="46">
        <v>325649</v>
      </c>
      <c r="F29" s="46">
        <v>0</v>
      </c>
      <c r="G29" s="46">
        <v>300000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633149</v>
      </c>
      <c r="O29" s="47">
        <f t="shared" si="2"/>
        <v>10.149871753767233</v>
      </c>
      <c r="P29" s="9"/>
    </row>
    <row r="30" spans="1:16" ht="15">
      <c r="A30" s="12"/>
      <c r="B30" s="25">
        <v>335.12</v>
      </c>
      <c r="C30" s="20" t="s">
        <v>147</v>
      </c>
      <c r="D30" s="46">
        <v>2384497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2384497</v>
      </c>
      <c r="O30" s="47">
        <f t="shared" si="2"/>
        <v>38.22534466175056</v>
      </c>
      <c r="P30" s="9"/>
    </row>
    <row r="31" spans="1:16" ht="15">
      <c r="A31" s="12"/>
      <c r="B31" s="25">
        <v>335.14</v>
      </c>
      <c r="C31" s="20" t="s">
        <v>148</v>
      </c>
      <c r="D31" s="46">
        <v>1109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1109</v>
      </c>
      <c r="O31" s="47">
        <f t="shared" si="2"/>
        <v>0.017778134017313242</v>
      </c>
      <c r="P31" s="9"/>
    </row>
    <row r="32" spans="1:16" ht="15">
      <c r="A32" s="12"/>
      <c r="B32" s="25">
        <v>335.15</v>
      </c>
      <c r="C32" s="20" t="s">
        <v>124</v>
      </c>
      <c r="D32" s="46">
        <v>20063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20063</v>
      </c>
      <c r="O32" s="47">
        <f t="shared" si="2"/>
        <v>0.3216255210003206</v>
      </c>
      <c r="P32" s="9"/>
    </row>
    <row r="33" spans="1:16" ht="15">
      <c r="A33" s="12"/>
      <c r="B33" s="25">
        <v>335.18</v>
      </c>
      <c r="C33" s="20" t="s">
        <v>126</v>
      </c>
      <c r="D33" s="46">
        <v>4552815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4552815</v>
      </c>
      <c r="O33" s="47">
        <f t="shared" si="2"/>
        <v>72.98517152933633</v>
      </c>
      <c r="P33" s="9"/>
    </row>
    <row r="34" spans="1:16" ht="15">
      <c r="A34" s="12"/>
      <c r="B34" s="25">
        <v>335.29</v>
      </c>
      <c r="C34" s="20" t="s">
        <v>35</v>
      </c>
      <c r="D34" s="46">
        <v>9097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9097</v>
      </c>
      <c r="O34" s="47">
        <f t="shared" si="2"/>
        <v>0.14583199743507536</v>
      </c>
      <c r="P34" s="9"/>
    </row>
    <row r="35" spans="1:16" ht="15">
      <c r="A35" s="12"/>
      <c r="B35" s="25">
        <v>335.49</v>
      </c>
      <c r="C35" s="20" t="s">
        <v>127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35287</v>
      </c>
      <c r="K35" s="46">
        <v>0</v>
      </c>
      <c r="L35" s="46">
        <v>0</v>
      </c>
      <c r="M35" s="46">
        <v>0</v>
      </c>
      <c r="N35" s="46">
        <f t="shared" si="6"/>
        <v>35287</v>
      </c>
      <c r="O35" s="47">
        <f t="shared" si="2"/>
        <v>0.5656781019557551</v>
      </c>
      <c r="P35" s="9"/>
    </row>
    <row r="36" spans="1:16" ht="15">
      <c r="A36" s="12"/>
      <c r="B36" s="25">
        <v>337.9</v>
      </c>
      <c r="C36" s="20" t="s">
        <v>150</v>
      </c>
      <c r="D36" s="46">
        <v>0</v>
      </c>
      <c r="E36" s="46">
        <v>51809</v>
      </c>
      <c r="F36" s="46">
        <v>0</v>
      </c>
      <c r="G36" s="46">
        <v>0</v>
      </c>
      <c r="H36" s="46">
        <v>0</v>
      </c>
      <c r="I36" s="46">
        <v>61643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113452</v>
      </c>
      <c r="O36" s="47">
        <f t="shared" si="2"/>
        <v>1.8187239499839691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SUM(D38:D44)</f>
        <v>3680816</v>
      </c>
      <c r="E37" s="32">
        <f t="shared" si="7"/>
        <v>1725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37058337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40740878</v>
      </c>
      <c r="O37" s="45">
        <f aca="true" t="shared" si="8" ref="O37:O60">(N37/O$62)</f>
        <v>653.108015389548</v>
      </c>
      <c r="P37" s="10"/>
    </row>
    <row r="38" spans="1:16" ht="15">
      <c r="A38" s="12"/>
      <c r="B38" s="25">
        <v>341.3</v>
      </c>
      <c r="C38" s="20" t="s">
        <v>131</v>
      </c>
      <c r="D38" s="46">
        <v>71295</v>
      </c>
      <c r="E38" s="46">
        <v>1725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4">SUM(D38:M38)</f>
        <v>73020</v>
      </c>
      <c r="O38" s="47">
        <f t="shared" si="8"/>
        <v>1.1705674895799936</v>
      </c>
      <c r="P38" s="9"/>
    </row>
    <row r="39" spans="1:16" ht="15">
      <c r="A39" s="12"/>
      <c r="B39" s="25">
        <v>341.9</v>
      </c>
      <c r="C39" s="20" t="s">
        <v>132</v>
      </c>
      <c r="D39" s="46">
        <v>611334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611334</v>
      </c>
      <c r="O39" s="47">
        <f t="shared" si="8"/>
        <v>9.800160307790959</v>
      </c>
      <c r="P39" s="9"/>
    </row>
    <row r="40" spans="1:16" ht="15">
      <c r="A40" s="12"/>
      <c r="B40" s="25">
        <v>342.9</v>
      </c>
      <c r="C40" s="20" t="s">
        <v>133</v>
      </c>
      <c r="D40" s="46">
        <v>443409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443409</v>
      </c>
      <c r="O40" s="47">
        <f t="shared" si="8"/>
        <v>7.108191728117987</v>
      </c>
      <c r="P40" s="9"/>
    </row>
    <row r="41" spans="1:16" ht="15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37058337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37058337</v>
      </c>
      <c r="O41" s="47">
        <f t="shared" si="8"/>
        <v>594.0740141070856</v>
      </c>
      <c r="P41" s="9"/>
    </row>
    <row r="42" spans="1:16" ht="15">
      <c r="A42" s="12"/>
      <c r="B42" s="25">
        <v>343.4</v>
      </c>
      <c r="C42" s="20" t="s">
        <v>51</v>
      </c>
      <c r="D42" s="46">
        <v>1915022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1915022</v>
      </c>
      <c r="O42" s="47">
        <f t="shared" si="8"/>
        <v>30.69929464571978</v>
      </c>
      <c r="P42" s="9"/>
    </row>
    <row r="43" spans="1:16" ht="15">
      <c r="A43" s="12"/>
      <c r="B43" s="25">
        <v>343.9</v>
      </c>
      <c r="C43" s="20" t="s">
        <v>54</v>
      </c>
      <c r="D43" s="46">
        <v>83749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83749</v>
      </c>
      <c r="O43" s="47">
        <f t="shared" si="8"/>
        <v>1.342561718499519</v>
      </c>
      <c r="P43" s="9"/>
    </row>
    <row r="44" spans="1:16" ht="15">
      <c r="A44" s="12"/>
      <c r="B44" s="25">
        <v>347.2</v>
      </c>
      <c r="C44" s="20" t="s">
        <v>57</v>
      </c>
      <c r="D44" s="46">
        <v>556007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556007</v>
      </c>
      <c r="O44" s="47">
        <f t="shared" si="8"/>
        <v>8.913225392754088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SUM(D46:D50)</f>
        <v>2829842</v>
      </c>
      <c r="E45" s="32">
        <f t="shared" si="10"/>
        <v>70799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60">SUM(D45:M45)</f>
        <v>2900641</v>
      </c>
      <c r="O45" s="45">
        <f t="shared" si="8"/>
        <v>46.49953510740622</v>
      </c>
      <c r="P45" s="10"/>
    </row>
    <row r="46" spans="1:16" ht="15">
      <c r="A46" s="13"/>
      <c r="B46" s="39">
        <v>351.5</v>
      </c>
      <c r="C46" s="21" t="s">
        <v>61</v>
      </c>
      <c r="D46" s="46">
        <v>15200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15200</v>
      </c>
      <c r="O46" s="47">
        <f t="shared" si="8"/>
        <v>0.2436678422571337</v>
      </c>
      <c r="P46" s="9"/>
    </row>
    <row r="47" spans="1:16" ht="15">
      <c r="A47" s="13"/>
      <c r="B47" s="39">
        <v>351.9</v>
      </c>
      <c r="C47" s="21" t="s">
        <v>151</v>
      </c>
      <c r="D47" s="46">
        <v>739374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739374</v>
      </c>
      <c r="O47" s="47">
        <f t="shared" si="8"/>
        <v>11.852741263225393</v>
      </c>
      <c r="P47" s="9"/>
    </row>
    <row r="48" spans="1:16" ht="15">
      <c r="A48" s="13"/>
      <c r="B48" s="39">
        <v>352</v>
      </c>
      <c r="C48" s="21" t="s">
        <v>62</v>
      </c>
      <c r="D48" s="46">
        <v>870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870</v>
      </c>
      <c r="O48" s="47">
        <f t="shared" si="8"/>
        <v>0.013946777813401732</v>
      </c>
      <c r="P48" s="9"/>
    </row>
    <row r="49" spans="1:16" ht="15">
      <c r="A49" s="13"/>
      <c r="B49" s="39">
        <v>354</v>
      </c>
      <c r="C49" s="21" t="s">
        <v>63</v>
      </c>
      <c r="D49" s="46">
        <v>126498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126498</v>
      </c>
      <c r="O49" s="47">
        <f t="shared" si="8"/>
        <v>2.027861494068612</v>
      </c>
      <c r="P49" s="9"/>
    </row>
    <row r="50" spans="1:16" ht="15">
      <c r="A50" s="13"/>
      <c r="B50" s="39">
        <v>359</v>
      </c>
      <c r="C50" s="21" t="s">
        <v>65</v>
      </c>
      <c r="D50" s="46">
        <v>1947900</v>
      </c>
      <c r="E50" s="46">
        <v>70799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2018699</v>
      </c>
      <c r="O50" s="47">
        <f t="shared" si="8"/>
        <v>32.36131773004168</v>
      </c>
      <c r="P50" s="9"/>
    </row>
    <row r="51" spans="1:16" ht="15.75">
      <c r="A51" s="29" t="s">
        <v>3</v>
      </c>
      <c r="B51" s="30"/>
      <c r="C51" s="31"/>
      <c r="D51" s="32">
        <f aca="true" t="shared" si="12" ref="D51:M51">SUM(D52:D56)</f>
        <v>10841453</v>
      </c>
      <c r="E51" s="32">
        <f t="shared" si="12"/>
        <v>3406344</v>
      </c>
      <c r="F51" s="32">
        <f t="shared" si="12"/>
        <v>0</v>
      </c>
      <c r="G51" s="32">
        <f t="shared" si="12"/>
        <v>500</v>
      </c>
      <c r="H51" s="32">
        <f t="shared" si="12"/>
        <v>0</v>
      </c>
      <c r="I51" s="32">
        <f t="shared" si="12"/>
        <v>72712</v>
      </c>
      <c r="J51" s="32">
        <f t="shared" si="12"/>
        <v>81919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14402928</v>
      </c>
      <c r="O51" s="45">
        <f t="shared" si="8"/>
        <v>230.89015710163514</v>
      </c>
      <c r="P51" s="10"/>
    </row>
    <row r="52" spans="1:16" ht="15">
      <c r="A52" s="12"/>
      <c r="B52" s="25">
        <v>361.1</v>
      </c>
      <c r="C52" s="20" t="s">
        <v>66</v>
      </c>
      <c r="D52" s="46">
        <v>44585</v>
      </c>
      <c r="E52" s="46">
        <v>496815</v>
      </c>
      <c r="F52" s="46">
        <v>0</v>
      </c>
      <c r="G52" s="46">
        <v>0</v>
      </c>
      <c r="H52" s="46">
        <v>0</v>
      </c>
      <c r="I52" s="46">
        <v>55369</v>
      </c>
      <c r="J52" s="46">
        <v>5515</v>
      </c>
      <c r="K52" s="46">
        <v>0</v>
      </c>
      <c r="L52" s="46">
        <v>0</v>
      </c>
      <c r="M52" s="46">
        <v>0</v>
      </c>
      <c r="N52" s="46">
        <f t="shared" si="11"/>
        <v>602284</v>
      </c>
      <c r="O52" s="47">
        <f t="shared" si="8"/>
        <v>9.65508175697339</v>
      </c>
      <c r="P52" s="9"/>
    </row>
    <row r="53" spans="1:16" ht="15">
      <c r="A53" s="12"/>
      <c r="B53" s="25">
        <v>362</v>
      </c>
      <c r="C53" s="20" t="s">
        <v>69</v>
      </c>
      <c r="D53" s="46">
        <v>1807399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1807399</v>
      </c>
      <c r="O53" s="47">
        <f t="shared" si="8"/>
        <v>28.974014107085605</v>
      </c>
      <c r="P53" s="9"/>
    </row>
    <row r="54" spans="1:16" ht="15">
      <c r="A54" s="12"/>
      <c r="B54" s="25">
        <v>366</v>
      </c>
      <c r="C54" s="20" t="s">
        <v>71</v>
      </c>
      <c r="D54" s="46">
        <v>693517</v>
      </c>
      <c r="E54" s="46">
        <v>216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693733</v>
      </c>
      <c r="O54" s="47">
        <f t="shared" si="8"/>
        <v>11.12108047451106</v>
      </c>
      <c r="P54" s="9"/>
    </row>
    <row r="55" spans="1:16" ht="15">
      <c r="A55" s="12"/>
      <c r="B55" s="25">
        <v>369.3</v>
      </c>
      <c r="C55" s="20" t="s">
        <v>137</v>
      </c>
      <c r="D55" s="46">
        <v>18056</v>
      </c>
      <c r="E55" s="46">
        <v>2139</v>
      </c>
      <c r="F55" s="46">
        <v>0</v>
      </c>
      <c r="G55" s="46">
        <v>0</v>
      </c>
      <c r="H55" s="46">
        <v>0</v>
      </c>
      <c r="I55" s="46">
        <v>6347</v>
      </c>
      <c r="J55" s="46">
        <v>76404</v>
      </c>
      <c r="K55" s="46">
        <v>0</v>
      </c>
      <c r="L55" s="46">
        <v>0</v>
      </c>
      <c r="M55" s="46">
        <v>0</v>
      </c>
      <c r="N55" s="46">
        <f t="shared" si="11"/>
        <v>102946</v>
      </c>
      <c r="O55" s="47">
        <f t="shared" si="8"/>
        <v>1.6503045848028215</v>
      </c>
      <c r="P55" s="9"/>
    </row>
    <row r="56" spans="1:16" ht="15">
      <c r="A56" s="12"/>
      <c r="B56" s="25">
        <v>369.9</v>
      </c>
      <c r="C56" s="20" t="s">
        <v>73</v>
      </c>
      <c r="D56" s="46">
        <v>8277896</v>
      </c>
      <c r="E56" s="46">
        <v>2907174</v>
      </c>
      <c r="F56" s="46">
        <v>0</v>
      </c>
      <c r="G56" s="46">
        <v>500</v>
      </c>
      <c r="H56" s="46">
        <v>0</v>
      </c>
      <c r="I56" s="46">
        <v>10996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11196566</v>
      </c>
      <c r="O56" s="47">
        <f t="shared" si="8"/>
        <v>179.48967617826227</v>
      </c>
      <c r="P56" s="9"/>
    </row>
    <row r="57" spans="1:16" ht="15.75">
      <c r="A57" s="29" t="s">
        <v>45</v>
      </c>
      <c r="B57" s="30"/>
      <c r="C57" s="31"/>
      <c r="D57" s="32">
        <f aca="true" t="shared" si="13" ref="D57:M57">SUM(D58:D59)</f>
        <v>0</v>
      </c>
      <c r="E57" s="32">
        <f t="shared" si="13"/>
        <v>0</v>
      </c>
      <c r="F57" s="32">
        <f t="shared" si="13"/>
        <v>1786450</v>
      </c>
      <c r="G57" s="32">
        <f t="shared" si="13"/>
        <v>979081</v>
      </c>
      <c r="H57" s="32">
        <f t="shared" si="13"/>
        <v>0</v>
      </c>
      <c r="I57" s="32">
        <f t="shared" si="13"/>
        <v>0</v>
      </c>
      <c r="J57" s="32">
        <f t="shared" si="13"/>
        <v>6116015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8881546</v>
      </c>
      <c r="O57" s="45">
        <f t="shared" si="8"/>
        <v>142.37810195575506</v>
      </c>
      <c r="P57" s="9"/>
    </row>
    <row r="58" spans="1:16" ht="15">
      <c r="A58" s="12"/>
      <c r="B58" s="25">
        <v>381</v>
      </c>
      <c r="C58" s="20" t="s">
        <v>74</v>
      </c>
      <c r="D58" s="46">
        <v>0</v>
      </c>
      <c r="E58" s="46">
        <v>0</v>
      </c>
      <c r="F58" s="46">
        <v>1786450</v>
      </c>
      <c r="G58" s="46">
        <v>979081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2765531</v>
      </c>
      <c r="O58" s="47">
        <f t="shared" si="8"/>
        <v>44.33361654376403</v>
      </c>
      <c r="P58" s="9"/>
    </row>
    <row r="59" spans="1:16" ht="15.75" thickBot="1">
      <c r="A59" s="12"/>
      <c r="B59" s="25">
        <v>389.9</v>
      </c>
      <c r="C59" s="20" t="s">
        <v>153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6116015</v>
      </c>
      <c r="K59" s="46">
        <v>0</v>
      </c>
      <c r="L59" s="46">
        <v>0</v>
      </c>
      <c r="M59" s="46">
        <v>0</v>
      </c>
      <c r="N59" s="46">
        <f t="shared" si="11"/>
        <v>6116015</v>
      </c>
      <c r="O59" s="47">
        <f t="shared" si="8"/>
        <v>98.04448541199102</v>
      </c>
      <c r="P59" s="9"/>
    </row>
    <row r="60" spans="1:119" ht="16.5" thickBot="1">
      <c r="A60" s="14" t="s">
        <v>59</v>
      </c>
      <c r="B60" s="23"/>
      <c r="C60" s="22"/>
      <c r="D60" s="15">
        <f aca="true" t="shared" si="14" ref="D60:M60">SUM(D5,D10,D25,D37,D45,D51,D57)</f>
        <v>51700615</v>
      </c>
      <c r="E60" s="15">
        <f t="shared" si="14"/>
        <v>8993691</v>
      </c>
      <c r="F60" s="15">
        <f t="shared" si="14"/>
        <v>1786450</v>
      </c>
      <c r="G60" s="15">
        <f t="shared" si="14"/>
        <v>1589336</v>
      </c>
      <c r="H60" s="15">
        <f t="shared" si="14"/>
        <v>0</v>
      </c>
      <c r="I60" s="15">
        <f t="shared" si="14"/>
        <v>37192692</v>
      </c>
      <c r="J60" s="15">
        <f t="shared" si="14"/>
        <v>6233221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1"/>
        <v>107496005</v>
      </c>
      <c r="O60" s="38">
        <f t="shared" si="8"/>
        <v>1723.2447098428984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156</v>
      </c>
      <c r="M62" s="51"/>
      <c r="N62" s="51"/>
      <c r="O62" s="43">
        <v>62380</v>
      </c>
    </row>
    <row r="63" spans="1:15" ht="1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5.75" customHeight="1" thickBot="1">
      <c r="A64" s="55" t="s">
        <v>98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23933765</v>
      </c>
      <c r="E5" s="27">
        <f t="shared" si="0"/>
        <v>3095550</v>
      </c>
      <c r="F5" s="27">
        <f t="shared" si="0"/>
        <v>9237</v>
      </c>
      <c r="G5" s="27">
        <f t="shared" si="0"/>
        <v>301281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27339833</v>
      </c>
      <c r="O5" s="33">
        <f aca="true" t="shared" si="2" ref="O5:O36">(N5/O$63)</f>
        <v>441.5918238790541</v>
      </c>
      <c r="P5" s="6"/>
    </row>
    <row r="6" spans="1:16" ht="15">
      <c r="A6" s="12"/>
      <c r="B6" s="25">
        <v>311</v>
      </c>
      <c r="C6" s="20" t="s">
        <v>2</v>
      </c>
      <c r="D6" s="46">
        <v>14761124</v>
      </c>
      <c r="E6" s="46">
        <v>883056</v>
      </c>
      <c r="F6" s="46">
        <v>9237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15653417</v>
      </c>
      <c r="O6" s="47">
        <f t="shared" si="2"/>
        <v>252.83332794934745</v>
      </c>
      <c r="P6" s="9"/>
    </row>
    <row r="7" spans="1:16" ht="15">
      <c r="A7" s="12"/>
      <c r="B7" s="25">
        <v>312.41</v>
      </c>
      <c r="C7" s="20" t="s">
        <v>10</v>
      </c>
      <c r="D7" s="46">
        <v>774415</v>
      </c>
      <c r="E7" s="46">
        <v>2212494</v>
      </c>
      <c r="F7" s="46">
        <v>0</v>
      </c>
      <c r="G7" s="46">
        <v>301281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3288190</v>
      </c>
      <c r="O7" s="47">
        <f t="shared" si="2"/>
        <v>53.11070551750872</v>
      </c>
      <c r="P7" s="9"/>
    </row>
    <row r="8" spans="1:16" ht="15">
      <c r="A8" s="12"/>
      <c r="B8" s="25">
        <v>314.1</v>
      </c>
      <c r="C8" s="20" t="s">
        <v>12</v>
      </c>
      <c r="D8" s="46">
        <v>6991107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6991107</v>
      </c>
      <c r="O8" s="47">
        <f t="shared" si="2"/>
        <v>112.92006396175216</v>
      </c>
      <c r="P8" s="9"/>
    </row>
    <row r="9" spans="1:16" ht="15">
      <c r="A9" s="12"/>
      <c r="B9" s="25">
        <v>315</v>
      </c>
      <c r="C9" s="20" t="s">
        <v>116</v>
      </c>
      <c r="D9" s="46">
        <v>1407119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1407119</v>
      </c>
      <c r="O9" s="47">
        <f t="shared" si="2"/>
        <v>22.727726450445793</v>
      </c>
      <c r="P9" s="9"/>
    </row>
    <row r="10" spans="1:16" ht="15.75">
      <c r="A10" s="29" t="s">
        <v>18</v>
      </c>
      <c r="B10" s="30"/>
      <c r="C10" s="31"/>
      <c r="D10" s="32">
        <f aca="true" t="shared" si="3" ref="D10:M10">SUM(D11:D20)</f>
        <v>2130857</v>
      </c>
      <c r="E10" s="32">
        <f t="shared" si="3"/>
        <v>27470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2158327</v>
      </c>
      <c r="O10" s="45">
        <f t="shared" si="2"/>
        <v>34.86120622819486</v>
      </c>
      <c r="P10" s="10"/>
    </row>
    <row r="11" spans="1:16" ht="15">
      <c r="A11" s="12"/>
      <c r="B11" s="25">
        <v>322</v>
      </c>
      <c r="C11" s="20" t="s">
        <v>0</v>
      </c>
      <c r="D11" s="46">
        <v>1612833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1612833</v>
      </c>
      <c r="O11" s="47">
        <f t="shared" si="2"/>
        <v>26.050410259723478</v>
      </c>
      <c r="P11" s="9"/>
    </row>
    <row r="12" spans="1:16" ht="15">
      <c r="A12" s="12"/>
      <c r="B12" s="25">
        <v>324.11</v>
      </c>
      <c r="C12" s="20" t="s">
        <v>100</v>
      </c>
      <c r="D12" s="46">
        <v>0</v>
      </c>
      <c r="E12" s="46">
        <v>1000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8">SUM(D12:M12)</f>
        <v>1000</v>
      </c>
      <c r="O12" s="47">
        <f t="shared" si="2"/>
        <v>0.01615195761726321</v>
      </c>
      <c r="P12" s="9"/>
    </row>
    <row r="13" spans="1:16" ht="15">
      <c r="A13" s="12"/>
      <c r="B13" s="25">
        <v>324.12</v>
      </c>
      <c r="C13" s="20" t="s">
        <v>117</v>
      </c>
      <c r="D13" s="46">
        <v>0</v>
      </c>
      <c r="E13" s="46">
        <v>6599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6599</v>
      </c>
      <c r="O13" s="47">
        <f t="shared" si="2"/>
        <v>0.10658676831631994</v>
      </c>
      <c r="P13" s="9"/>
    </row>
    <row r="14" spans="1:16" ht="15">
      <c r="A14" s="12"/>
      <c r="B14" s="25">
        <v>324.31</v>
      </c>
      <c r="C14" s="20" t="s">
        <v>101</v>
      </c>
      <c r="D14" s="46">
        <v>0</v>
      </c>
      <c r="E14" s="46">
        <v>443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443</v>
      </c>
      <c r="O14" s="47">
        <f t="shared" si="2"/>
        <v>0.007155317224447603</v>
      </c>
      <c r="P14" s="9"/>
    </row>
    <row r="15" spans="1:16" ht="15">
      <c r="A15" s="12"/>
      <c r="B15" s="25">
        <v>324.32</v>
      </c>
      <c r="C15" s="20" t="s">
        <v>141</v>
      </c>
      <c r="D15" s="46">
        <v>0</v>
      </c>
      <c r="E15" s="46">
        <v>512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512</v>
      </c>
      <c r="O15" s="47">
        <f t="shared" si="2"/>
        <v>0.008269802300038764</v>
      </c>
      <c r="P15" s="9"/>
    </row>
    <row r="16" spans="1:16" ht="15">
      <c r="A16" s="12"/>
      <c r="B16" s="25">
        <v>324.61</v>
      </c>
      <c r="C16" s="20" t="s">
        <v>120</v>
      </c>
      <c r="D16" s="46">
        <v>0</v>
      </c>
      <c r="E16" s="46">
        <v>14437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14437</v>
      </c>
      <c r="O16" s="47">
        <f t="shared" si="2"/>
        <v>0.233185812120429</v>
      </c>
      <c r="P16" s="9"/>
    </row>
    <row r="17" spans="1:16" ht="15">
      <c r="A17" s="12"/>
      <c r="B17" s="25">
        <v>324.71</v>
      </c>
      <c r="C17" s="20" t="s">
        <v>102</v>
      </c>
      <c r="D17" s="46">
        <v>0</v>
      </c>
      <c r="E17" s="46">
        <v>2023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2023</v>
      </c>
      <c r="O17" s="47">
        <f t="shared" si="2"/>
        <v>0.03267541025972348</v>
      </c>
      <c r="P17" s="9"/>
    </row>
    <row r="18" spans="1:16" ht="15">
      <c r="A18" s="12"/>
      <c r="B18" s="25">
        <v>324.72</v>
      </c>
      <c r="C18" s="20" t="s">
        <v>142</v>
      </c>
      <c r="D18" s="46">
        <v>0</v>
      </c>
      <c r="E18" s="46">
        <v>2456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2456</v>
      </c>
      <c r="O18" s="47">
        <f t="shared" si="2"/>
        <v>0.03966920790799845</v>
      </c>
      <c r="P18" s="9"/>
    </row>
    <row r="19" spans="1:16" ht="15">
      <c r="A19" s="12"/>
      <c r="B19" s="25">
        <v>329</v>
      </c>
      <c r="C19" s="20" t="s">
        <v>23</v>
      </c>
      <c r="D19" s="46">
        <v>433871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433871</v>
      </c>
      <c r="O19" s="47">
        <f t="shared" si="2"/>
        <v>7.007866003359607</v>
      </c>
      <c r="P19" s="9"/>
    </row>
    <row r="20" spans="1:16" ht="15">
      <c r="A20" s="12"/>
      <c r="B20" s="25">
        <v>367</v>
      </c>
      <c r="C20" s="20" t="s">
        <v>121</v>
      </c>
      <c r="D20" s="46">
        <v>84153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84153</v>
      </c>
      <c r="O20" s="47">
        <f t="shared" si="2"/>
        <v>1.359235689365551</v>
      </c>
      <c r="P20" s="9"/>
    </row>
    <row r="21" spans="1:16" ht="15.75">
      <c r="A21" s="29" t="s">
        <v>25</v>
      </c>
      <c r="B21" s="30"/>
      <c r="C21" s="31"/>
      <c r="D21" s="32">
        <f aca="true" t="shared" si="6" ref="D21:M21">SUM(D22:D35)</f>
        <v>6489594</v>
      </c>
      <c r="E21" s="32">
        <f t="shared" si="6"/>
        <v>2960626</v>
      </c>
      <c r="F21" s="32">
        <f t="shared" si="6"/>
        <v>0</v>
      </c>
      <c r="G21" s="32">
        <f t="shared" si="6"/>
        <v>493576</v>
      </c>
      <c r="H21" s="32">
        <f t="shared" si="6"/>
        <v>0</v>
      </c>
      <c r="I21" s="32">
        <f t="shared" si="6"/>
        <v>0</v>
      </c>
      <c r="J21" s="32">
        <f t="shared" si="6"/>
        <v>24551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9968347</v>
      </c>
      <c r="O21" s="45">
        <f t="shared" si="2"/>
        <v>161.0083182581729</v>
      </c>
      <c r="P21" s="10"/>
    </row>
    <row r="22" spans="1:16" ht="15">
      <c r="A22" s="12"/>
      <c r="B22" s="25">
        <v>331.1</v>
      </c>
      <c r="C22" s="20" t="s">
        <v>143</v>
      </c>
      <c r="D22" s="46">
        <v>0</v>
      </c>
      <c r="E22" s="46">
        <v>43119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43119</v>
      </c>
      <c r="O22" s="47">
        <f t="shared" si="2"/>
        <v>0.6964562604987724</v>
      </c>
      <c r="P22" s="9"/>
    </row>
    <row r="23" spans="1:16" ht="15">
      <c r="A23" s="12"/>
      <c r="B23" s="25">
        <v>331.2</v>
      </c>
      <c r="C23" s="20" t="s">
        <v>24</v>
      </c>
      <c r="D23" s="46">
        <v>0</v>
      </c>
      <c r="E23" s="46">
        <v>274538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274538</v>
      </c>
      <c r="O23" s="47">
        <f t="shared" si="2"/>
        <v>4.434326140328208</v>
      </c>
      <c r="P23" s="9"/>
    </row>
    <row r="24" spans="1:16" ht="15">
      <c r="A24" s="12"/>
      <c r="B24" s="25">
        <v>331.39</v>
      </c>
      <c r="C24" s="20" t="s">
        <v>144</v>
      </c>
      <c r="D24" s="46">
        <v>0</v>
      </c>
      <c r="E24" s="46">
        <v>0</v>
      </c>
      <c r="F24" s="46">
        <v>0</v>
      </c>
      <c r="G24" s="46">
        <v>493576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493576</v>
      </c>
      <c r="O24" s="47">
        <f t="shared" si="2"/>
        <v>7.972218632898307</v>
      </c>
      <c r="P24" s="9"/>
    </row>
    <row r="25" spans="1:16" ht="15">
      <c r="A25" s="12"/>
      <c r="B25" s="25">
        <v>331.62</v>
      </c>
      <c r="C25" s="20" t="s">
        <v>145</v>
      </c>
      <c r="D25" s="46">
        <v>0</v>
      </c>
      <c r="E25" s="46">
        <v>2519552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2519552</v>
      </c>
      <c r="O25" s="47">
        <f t="shared" si="2"/>
        <v>40.69569711849076</v>
      </c>
      <c r="P25" s="9"/>
    </row>
    <row r="26" spans="1:16" ht="15">
      <c r="A26" s="12"/>
      <c r="B26" s="25">
        <v>334.62</v>
      </c>
      <c r="C26" s="20" t="s">
        <v>146</v>
      </c>
      <c r="D26" s="46">
        <v>0</v>
      </c>
      <c r="E26" s="46">
        <v>83109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83109</v>
      </c>
      <c r="O26" s="47">
        <f t="shared" si="2"/>
        <v>1.3423730456131282</v>
      </c>
      <c r="P26" s="9"/>
    </row>
    <row r="27" spans="1:16" ht="15">
      <c r="A27" s="12"/>
      <c r="B27" s="25">
        <v>334.7</v>
      </c>
      <c r="C27" s="20" t="s">
        <v>30</v>
      </c>
      <c r="D27" s="46">
        <v>0</v>
      </c>
      <c r="E27" s="46">
        <v>22288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22288</v>
      </c>
      <c r="O27" s="47">
        <f t="shared" si="2"/>
        <v>0.3599948313735625</v>
      </c>
      <c r="P27" s="9"/>
    </row>
    <row r="28" spans="1:16" ht="15">
      <c r="A28" s="12"/>
      <c r="B28" s="25">
        <v>335.12</v>
      </c>
      <c r="C28" s="20" t="s">
        <v>147</v>
      </c>
      <c r="D28" s="46">
        <v>2171413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2171413</v>
      </c>
      <c r="O28" s="47">
        <f t="shared" si="2"/>
        <v>35.07257074557436</v>
      </c>
      <c r="P28" s="9"/>
    </row>
    <row r="29" spans="1:16" ht="15">
      <c r="A29" s="12"/>
      <c r="B29" s="25">
        <v>335.14</v>
      </c>
      <c r="C29" s="20" t="s">
        <v>148</v>
      </c>
      <c r="D29" s="46">
        <v>983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983</v>
      </c>
      <c r="O29" s="47">
        <f t="shared" si="2"/>
        <v>0.01587737433776974</v>
      </c>
      <c r="P29" s="9"/>
    </row>
    <row r="30" spans="1:16" ht="15">
      <c r="A30" s="12"/>
      <c r="B30" s="25">
        <v>335.15</v>
      </c>
      <c r="C30" s="20" t="s">
        <v>124</v>
      </c>
      <c r="D30" s="46">
        <v>17114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17114</v>
      </c>
      <c r="O30" s="47">
        <f t="shared" si="2"/>
        <v>0.2764246026618426</v>
      </c>
      <c r="P30" s="9"/>
    </row>
    <row r="31" spans="1:16" ht="15">
      <c r="A31" s="12"/>
      <c r="B31" s="25">
        <v>335.18</v>
      </c>
      <c r="C31" s="20" t="s">
        <v>126</v>
      </c>
      <c r="D31" s="46">
        <v>4290084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4290084</v>
      </c>
      <c r="O31" s="47">
        <f t="shared" si="2"/>
        <v>69.29325494249903</v>
      </c>
      <c r="P31" s="9"/>
    </row>
    <row r="32" spans="1:16" ht="15">
      <c r="A32" s="12"/>
      <c r="B32" s="25">
        <v>335.29</v>
      </c>
      <c r="C32" s="20" t="s">
        <v>35</v>
      </c>
      <c r="D32" s="46">
        <v>0</v>
      </c>
      <c r="E32" s="46">
        <v>11590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11590</v>
      </c>
      <c r="O32" s="47">
        <f t="shared" si="2"/>
        <v>0.18720118878408062</v>
      </c>
      <c r="P32" s="9"/>
    </row>
    <row r="33" spans="1:16" ht="15">
      <c r="A33" s="12"/>
      <c r="B33" s="25">
        <v>335.49</v>
      </c>
      <c r="C33" s="20" t="s">
        <v>127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24551</v>
      </c>
      <c r="K33" s="46">
        <v>0</v>
      </c>
      <c r="L33" s="46">
        <v>0</v>
      </c>
      <c r="M33" s="46">
        <v>0</v>
      </c>
      <c r="N33" s="46">
        <f t="shared" si="7"/>
        <v>24551</v>
      </c>
      <c r="O33" s="47">
        <f t="shared" si="2"/>
        <v>0.3965467114614291</v>
      </c>
      <c r="P33" s="9"/>
    </row>
    <row r="34" spans="1:16" ht="15">
      <c r="A34" s="12"/>
      <c r="B34" s="25">
        <v>337.1</v>
      </c>
      <c r="C34" s="20" t="s">
        <v>149</v>
      </c>
      <c r="D34" s="46">
        <v>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10000</v>
      </c>
      <c r="O34" s="47">
        <f t="shared" si="2"/>
        <v>0.16151957617263213</v>
      </c>
      <c r="P34" s="9"/>
    </row>
    <row r="35" spans="1:16" ht="15">
      <c r="A35" s="12"/>
      <c r="B35" s="25">
        <v>337.9</v>
      </c>
      <c r="C35" s="20" t="s">
        <v>150</v>
      </c>
      <c r="D35" s="46">
        <v>0</v>
      </c>
      <c r="E35" s="46">
        <v>6430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6430</v>
      </c>
      <c r="O35" s="47">
        <f t="shared" si="2"/>
        <v>0.10385708747900245</v>
      </c>
      <c r="P35" s="9"/>
    </row>
    <row r="36" spans="1:16" ht="15.75">
      <c r="A36" s="29" t="s">
        <v>43</v>
      </c>
      <c r="B36" s="30"/>
      <c r="C36" s="31"/>
      <c r="D36" s="32">
        <f aca="true" t="shared" si="8" ref="D36:M36">SUM(D37:D43)</f>
        <v>4430658</v>
      </c>
      <c r="E36" s="32">
        <f t="shared" si="8"/>
        <v>630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32967536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37398824</v>
      </c>
      <c r="O36" s="45">
        <f t="shared" si="2"/>
        <v>604.0642201834862</v>
      </c>
      <c r="P36" s="10"/>
    </row>
    <row r="37" spans="1:16" ht="15">
      <c r="A37" s="12"/>
      <c r="B37" s="25">
        <v>341.3</v>
      </c>
      <c r="C37" s="20" t="s">
        <v>131</v>
      </c>
      <c r="D37" s="46">
        <v>71190</v>
      </c>
      <c r="E37" s="46">
        <v>630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9" ref="N37:N43">SUM(D37:M37)</f>
        <v>71820</v>
      </c>
      <c r="O37" s="47">
        <f aca="true" t="shared" si="10" ref="O37:O61">(N37/O$63)</f>
        <v>1.160033596071844</v>
      </c>
      <c r="P37" s="9"/>
    </row>
    <row r="38" spans="1:16" ht="15">
      <c r="A38" s="12"/>
      <c r="B38" s="25">
        <v>341.9</v>
      </c>
      <c r="C38" s="20" t="s">
        <v>132</v>
      </c>
      <c r="D38" s="46">
        <v>634782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634782</v>
      </c>
      <c r="O38" s="47">
        <f t="shared" si="10"/>
        <v>10.252971960201576</v>
      </c>
      <c r="P38" s="9"/>
    </row>
    <row r="39" spans="1:16" ht="15">
      <c r="A39" s="12"/>
      <c r="B39" s="25">
        <v>342.9</v>
      </c>
      <c r="C39" s="20" t="s">
        <v>133</v>
      </c>
      <c r="D39" s="46">
        <v>568321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568321</v>
      </c>
      <c r="O39" s="47">
        <f t="shared" si="10"/>
        <v>9.179496705000647</v>
      </c>
      <c r="P39" s="9"/>
    </row>
    <row r="40" spans="1:16" ht="15">
      <c r="A40" s="12"/>
      <c r="B40" s="25">
        <v>343.3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32967536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32967536</v>
      </c>
      <c r="O40" s="47">
        <f t="shared" si="10"/>
        <v>532.4902442175992</v>
      </c>
      <c r="P40" s="9"/>
    </row>
    <row r="41" spans="1:16" ht="15">
      <c r="A41" s="12"/>
      <c r="B41" s="25">
        <v>343.4</v>
      </c>
      <c r="C41" s="20" t="s">
        <v>51</v>
      </c>
      <c r="D41" s="46">
        <v>2573756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2573756</v>
      </c>
      <c r="O41" s="47">
        <f t="shared" si="10"/>
        <v>41.571197829176896</v>
      </c>
      <c r="P41" s="9"/>
    </row>
    <row r="42" spans="1:16" ht="15">
      <c r="A42" s="12"/>
      <c r="B42" s="25">
        <v>343.9</v>
      </c>
      <c r="C42" s="20" t="s">
        <v>54</v>
      </c>
      <c r="D42" s="46">
        <v>83994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83994</v>
      </c>
      <c r="O42" s="47">
        <f t="shared" si="10"/>
        <v>1.3566675281044063</v>
      </c>
      <c r="P42" s="9"/>
    </row>
    <row r="43" spans="1:16" ht="15">
      <c r="A43" s="12"/>
      <c r="B43" s="25">
        <v>347.2</v>
      </c>
      <c r="C43" s="20" t="s">
        <v>57</v>
      </c>
      <c r="D43" s="46">
        <v>498615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498615</v>
      </c>
      <c r="O43" s="47">
        <f t="shared" si="10"/>
        <v>8.053608347331696</v>
      </c>
      <c r="P43" s="9"/>
    </row>
    <row r="44" spans="1:16" ht="15.75">
      <c r="A44" s="29" t="s">
        <v>44</v>
      </c>
      <c r="B44" s="30"/>
      <c r="C44" s="31"/>
      <c r="D44" s="32">
        <f aca="true" t="shared" si="11" ref="D44:M44">SUM(D45:D49)</f>
        <v>2621401</v>
      </c>
      <c r="E44" s="32">
        <f t="shared" si="11"/>
        <v>288091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aca="true" t="shared" si="12" ref="N44:N61">SUM(D44:M44)</f>
        <v>2909492</v>
      </c>
      <c r="O44" s="45">
        <f t="shared" si="10"/>
        <v>46.99399147176638</v>
      </c>
      <c r="P44" s="10"/>
    </row>
    <row r="45" spans="1:16" ht="15">
      <c r="A45" s="13"/>
      <c r="B45" s="39">
        <v>351.5</v>
      </c>
      <c r="C45" s="21" t="s">
        <v>61</v>
      </c>
      <c r="D45" s="46">
        <v>15325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15325</v>
      </c>
      <c r="O45" s="47">
        <f t="shared" si="10"/>
        <v>0.24752875048455872</v>
      </c>
      <c r="P45" s="9"/>
    </row>
    <row r="46" spans="1:16" ht="15">
      <c r="A46" s="13"/>
      <c r="B46" s="39">
        <v>351.9</v>
      </c>
      <c r="C46" s="21" t="s">
        <v>151</v>
      </c>
      <c r="D46" s="46">
        <v>625248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625248</v>
      </c>
      <c r="O46" s="47">
        <f t="shared" si="10"/>
        <v>10.09897919627859</v>
      </c>
      <c r="P46" s="9"/>
    </row>
    <row r="47" spans="1:16" ht="15">
      <c r="A47" s="13"/>
      <c r="B47" s="39">
        <v>352</v>
      </c>
      <c r="C47" s="21" t="s">
        <v>62</v>
      </c>
      <c r="D47" s="46">
        <v>5976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5976</v>
      </c>
      <c r="O47" s="47">
        <f t="shared" si="10"/>
        <v>0.09652409872076495</v>
      </c>
      <c r="P47" s="9"/>
    </row>
    <row r="48" spans="1:16" ht="15">
      <c r="A48" s="13"/>
      <c r="B48" s="39">
        <v>354</v>
      </c>
      <c r="C48" s="21" t="s">
        <v>63</v>
      </c>
      <c r="D48" s="46">
        <v>66254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66254</v>
      </c>
      <c r="O48" s="47">
        <f t="shared" si="10"/>
        <v>1.0701317999741569</v>
      </c>
      <c r="P48" s="9"/>
    </row>
    <row r="49" spans="1:16" ht="15">
      <c r="A49" s="13"/>
      <c r="B49" s="39">
        <v>359</v>
      </c>
      <c r="C49" s="21" t="s">
        <v>65</v>
      </c>
      <c r="D49" s="46">
        <v>1908598</v>
      </c>
      <c r="E49" s="46">
        <v>288091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2196689</v>
      </c>
      <c r="O49" s="47">
        <f t="shared" si="10"/>
        <v>35.48082762630831</v>
      </c>
      <c r="P49" s="9"/>
    </row>
    <row r="50" spans="1:16" ht="15.75">
      <c r="A50" s="29" t="s">
        <v>3</v>
      </c>
      <c r="B50" s="30"/>
      <c r="C50" s="31"/>
      <c r="D50" s="32">
        <f aca="true" t="shared" si="13" ref="D50:M50">SUM(D51:D56)</f>
        <v>4770145</v>
      </c>
      <c r="E50" s="32">
        <f t="shared" si="13"/>
        <v>436478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92612</v>
      </c>
      <c r="J50" s="32">
        <f t="shared" si="13"/>
        <v>88585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2"/>
        <v>5387820</v>
      </c>
      <c r="O50" s="45">
        <f t="shared" si="10"/>
        <v>87.02384028944309</v>
      </c>
      <c r="P50" s="10"/>
    </row>
    <row r="51" spans="1:16" ht="15">
      <c r="A51" s="12"/>
      <c r="B51" s="25">
        <v>361.1</v>
      </c>
      <c r="C51" s="20" t="s">
        <v>66</v>
      </c>
      <c r="D51" s="46">
        <v>27006</v>
      </c>
      <c r="E51" s="46">
        <v>48070</v>
      </c>
      <c r="F51" s="46">
        <v>0</v>
      </c>
      <c r="G51" s="46">
        <v>0</v>
      </c>
      <c r="H51" s="46">
        <v>0</v>
      </c>
      <c r="I51" s="46">
        <v>26259</v>
      </c>
      <c r="J51" s="46">
        <v>3100</v>
      </c>
      <c r="K51" s="46">
        <v>0</v>
      </c>
      <c r="L51" s="46">
        <v>0</v>
      </c>
      <c r="M51" s="46">
        <v>0</v>
      </c>
      <c r="N51" s="46">
        <f t="shared" si="12"/>
        <v>104435</v>
      </c>
      <c r="O51" s="47">
        <f t="shared" si="10"/>
        <v>1.6868296937588836</v>
      </c>
      <c r="P51" s="9"/>
    </row>
    <row r="52" spans="1:16" ht="15">
      <c r="A52" s="12"/>
      <c r="B52" s="25">
        <v>362</v>
      </c>
      <c r="C52" s="20" t="s">
        <v>69</v>
      </c>
      <c r="D52" s="46">
        <v>3451575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3451575</v>
      </c>
      <c r="O52" s="47">
        <f t="shared" si="10"/>
        <v>55.749693112805275</v>
      </c>
      <c r="P52" s="9"/>
    </row>
    <row r="53" spans="1:16" ht="15">
      <c r="A53" s="12"/>
      <c r="B53" s="25">
        <v>364</v>
      </c>
      <c r="C53" s="20" t="s">
        <v>152</v>
      </c>
      <c r="D53" s="46">
        <v>83219</v>
      </c>
      <c r="E53" s="46">
        <v>0</v>
      </c>
      <c r="F53" s="46">
        <v>0</v>
      </c>
      <c r="G53" s="46">
        <v>0</v>
      </c>
      <c r="H53" s="46">
        <v>0</v>
      </c>
      <c r="I53" s="46">
        <v>10457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93676</v>
      </c>
      <c r="O53" s="47">
        <f t="shared" si="10"/>
        <v>1.5130507817547487</v>
      </c>
      <c r="P53" s="9"/>
    </row>
    <row r="54" spans="1:16" ht="15">
      <c r="A54" s="12"/>
      <c r="B54" s="25">
        <v>366</v>
      </c>
      <c r="C54" s="20" t="s">
        <v>71</v>
      </c>
      <c r="D54" s="46">
        <v>260500</v>
      </c>
      <c r="E54" s="46">
        <v>5000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265500</v>
      </c>
      <c r="O54" s="47">
        <f t="shared" si="10"/>
        <v>4.288344747383383</v>
      </c>
      <c r="P54" s="9"/>
    </row>
    <row r="55" spans="1:16" ht="15">
      <c r="A55" s="12"/>
      <c r="B55" s="25">
        <v>369.3</v>
      </c>
      <c r="C55" s="20" t="s">
        <v>137</v>
      </c>
      <c r="D55" s="46">
        <v>30280</v>
      </c>
      <c r="E55" s="46">
        <v>0</v>
      </c>
      <c r="F55" s="46">
        <v>0</v>
      </c>
      <c r="G55" s="46">
        <v>0</v>
      </c>
      <c r="H55" s="46">
        <v>0</v>
      </c>
      <c r="I55" s="46">
        <v>39623</v>
      </c>
      <c r="J55" s="46">
        <v>85485</v>
      </c>
      <c r="K55" s="46">
        <v>0</v>
      </c>
      <c r="L55" s="46">
        <v>0</v>
      </c>
      <c r="M55" s="46">
        <v>0</v>
      </c>
      <c r="N55" s="46">
        <f t="shared" si="12"/>
        <v>155388</v>
      </c>
      <c r="O55" s="47">
        <f t="shared" si="10"/>
        <v>2.509820390231296</v>
      </c>
      <c r="P55" s="9"/>
    </row>
    <row r="56" spans="1:16" ht="15">
      <c r="A56" s="12"/>
      <c r="B56" s="25">
        <v>369.9</v>
      </c>
      <c r="C56" s="20" t="s">
        <v>73</v>
      </c>
      <c r="D56" s="46">
        <v>917565</v>
      </c>
      <c r="E56" s="46">
        <v>383408</v>
      </c>
      <c r="F56" s="46">
        <v>0</v>
      </c>
      <c r="G56" s="46">
        <v>0</v>
      </c>
      <c r="H56" s="46">
        <v>0</v>
      </c>
      <c r="I56" s="46">
        <v>16273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1317246</v>
      </c>
      <c r="O56" s="47">
        <f t="shared" si="10"/>
        <v>21.276101563509496</v>
      </c>
      <c r="P56" s="9"/>
    </row>
    <row r="57" spans="1:16" ht="15.75">
      <c r="A57" s="29" t="s">
        <v>45</v>
      </c>
      <c r="B57" s="30"/>
      <c r="C57" s="31"/>
      <c r="D57" s="32">
        <f aca="true" t="shared" si="14" ref="D57:M57">SUM(D58:D60)</f>
        <v>5352651</v>
      </c>
      <c r="E57" s="32">
        <f t="shared" si="14"/>
        <v>97812</v>
      </c>
      <c r="F57" s="32">
        <f t="shared" si="14"/>
        <v>1788862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5960454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2"/>
        <v>13199779</v>
      </c>
      <c r="O57" s="45">
        <f t="shared" si="10"/>
        <v>213.20227096524098</v>
      </c>
      <c r="P57" s="9"/>
    </row>
    <row r="58" spans="1:16" ht="15">
      <c r="A58" s="12"/>
      <c r="B58" s="25">
        <v>381</v>
      </c>
      <c r="C58" s="20" t="s">
        <v>74</v>
      </c>
      <c r="D58" s="46">
        <v>0</v>
      </c>
      <c r="E58" s="46">
        <v>62092</v>
      </c>
      <c r="F58" s="46">
        <v>1788862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1850954</v>
      </c>
      <c r="O58" s="47">
        <f t="shared" si="10"/>
        <v>29.896530559503812</v>
      </c>
      <c r="P58" s="9"/>
    </row>
    <row r="59" spans="1:16" ht="15">
      <c r="A59" s="12"/>
      <c r="B59" s="25">
        <v>382</v>
      </c>
      <c r="C59" s="20" t="s">
        <v>88</v>
      </c>
      <c r="D59" s="46">
        <v>5352651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5352651</v>
      </c>
      <c r="O59" s="47">
        <f t="shared" si="10"/>
        <v>86.45579209200154</v>
      </c>
      <c r="P59" s="9"/>
    </row>
    <row r="60" spans="1:16" ht="15.75" thickBot="1">
      <c r="A60" s="12"/>
      <c r="B60" s="25">
        <v>389.9</v>
      </c>
      <c r="C60" s="20" t="s">
        <v>153</v>
      </c>
      <c r="D60" s="46">
        <v>0</v>
      </c>
      <c r="E60" s="46">
        <v>35720</v>
      </c>
      <c r="F60" s="46">
        <v>0</v>
      </c>
      <c r="G60" s="46">
        <v>0</v>
      </c>
      <c r="H60" s="46">
        <v>0</v>
      </c>
      <c r="I60" s="46">
        <v>0</v>
      </c>
      <c r="J60" s="46">
        <v>5960454</v>
      </c>
      <c r="K60" s="46">
        <v>0</v>
      </c>
      <c r="L60" s="46">
        <v>0</v>
      </c>
      <c r="M60" s="46">
        <v>0</v>
      </c>
      <c r="N60" s="46">
        <f t="shared" si="12"/>
        <v>5996174</v>
      </c>
      <c r="O60" s="47">
        <f t="shared" si="10"/>
        <v>96.84994831373562</v>
      </c>
      <c r="P60" s="9"/>
    </row>
    <row r="61" spans="1:119" ht="16.5" thickBot="1">
      <c r="A61" s="14" t="s">
        <v>59</v>
      </c>
      <c r="B61" s="23"/>
      <c r="C61" s="22"/>
      <c r="D61" s="15">
        <f aca="true" t="shared" si="15" ref="D61:M61">SUM(D5,D10,D21,D36,D44,D50,D57)</f>
        <v>49729071</v>
      </c>
      <c r="E61" s="15">
        <f t="shared" si="15"/>
        <v>6906657</v>
      </c>
      <c r="F61" s="15">
        <f t="shared" si="15"/>
        <v>1798099</v>
      </c>
      <c r="G61" s="15">
        <f t="shared" si="15"/>
        <v>794857</v>
      </c>
      <c r="H61" s="15">
        <f t="shared" si="15"/>
        <v>0</v>
      </c>
      <c r="I61" s="15">
        <f t="shared" si="15"/>
        <v>33060148</v>
      </c>
      <c r="J61" s="15">
        <f t="shared" si="15"/>
        <v>6073590</v>
      </c>
      <c r="K61" s="15">
        <f t="shared" si="15"/>
        <v>0</v>
      </c>
      <c r="L61" s="15">
        <f t="shared" si="15"/>
        <v>0</v>
      </c>
      <c r="M61" s="15">
        <f t="shared" si="15"/>
        <v>0</v>
      </c>
      <c r="N61" s="15">
        <f t="shared" si="12"/>
        <v>98362422</v>
      </c>
      <c r="O61" s="38">
        <f t="shared" si="10"/>
        <v>1588.7456712753585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154</v>
      </c>
      <c r="M63" s="51"/>
      <c r="N63" s="51"/>
      <c r="O63" s="43">
        <v>61912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20088414</v>
      </c>
      <c r="E5" s="27">
        <f t="shared" si="0"/>
        <v>469061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20557475</v>
      </c>
      <c r="O5" s="33">
        <f aca="true" t="shared" si="1" ref="O5:O36">(N5/O$71)</f>
        <v>341.1292999020958</v>
      </c>
      <c r="P5" s="6"/>
    </row>
    <row r="6" spans="1:16" ht="15">
      <c r="A6" s="12"/>
      <c r="B6" s="25">
        <v>311</v>
      </c>
      <c r="C6" s="20" t="s">
        <v>2</v>
      </c>
      <c r="D6" s="46">
        <v>14500958</v>
      </c>
      <c r="E6" s="46">
        <v>469061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14970019</v>
      </c>
      <c r="O6" s="47">
        <f t="shared" si="1"/>
        <v>248.4114464928729</v>
      </c>
      <c r="P6" s="9"/>
    </row>
    <row r="7" spans="1:16" ht="15">
      <c r="A7" s="12"/>
      <c r="B7" s="25">
        <v>312.1</v>
      </c>
      <c r="C7" s="20" t="s">
        <v>114</v>
      </c>
      <c r="D7" s="46">
        <v>759659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759659</v>
      </c>
      <c r="O7" s="47">
        <f t="shared" si="1"/>
        <v>12.605728224615437</v>
      </c>
      <c r="P7" s="9"/>
    </row>
    <row r="8" spans="1:16" ht="15">
      <c r="A8" s="12"/>
      <c r="B8" s="25">
        <v>312.52</v>
      </c>
      <c r="C8" s="20" t="s">
        <v>115</v>
      </c>
      <c r="D8" s="46">
        <v>284141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284141</v>
      </c>
      <c r="O8" s="47">
        <f t="shared" si="1"/>
        <v>4.715015847203093</v>
      </c>
      <c r="P8" s="9"/>
    </row>
    <row r="9" spans="1:16" ht="15">
      <c r="A9" s="12"/>
      <c r="B9" s="25">
        <v>314.1</v>
      </c>
      <c r="C9" s="20" t="s">
        <v>12</v>
      </c>
      <c r="D9" s="46">
        <v>2894331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2894331</v>
      </c>
      <c r="O9" s="47">
        <f t="shared" si="1"/>
        <v>48.02832583840831</v>
      </c>
      <c r="P9" s="9"/>
    </row>
    <row r="10" spans="1:16" ht="15">
      <c r="A10" s="12"/>
      <c r="B10" s="25">
        <v>314.4</v>
      </c>
      <c r="C10" s="20" t="s">
        <v>13</v>
      </c>
      <c r="D10" s="46">
        <v>60223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60223</v>
      </c>
      <c r="O10" s="47">
        <f t="shared" si="1"/>
        <v>0.9993362428023829</v>
      </c>
      <c r="P10" s="9"/>
    </row>
    <row r="11" spans="1:16" ht="15">
      <c r="A11" s="12"/>
      <c r="B11" s="25">
        <v>314.7</v>
      </c>
      <c r="C11" s="20" t="s">
        <v>14</v>
      </c>
      <c r="D11" s="46">
        <v>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337</v>
      </c>
      <c r="O11" s="47">
        <f t="shared" si="1"/>
        <v>0.005592154389924166</v>
      </c>
      <c r="P11" s="9"/>
    </row>
    <row r="12" spans="1:16" ht="15">
      <c r="A12" s="12"/>
      <c r="B12" s="25">
        <v>314.9</v>
      </c>
      <c r="C12" s="20" t="s">
        <v>15</v>
      </c>
      <c r="D12" s="46">
        <v>31981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31981</v>
      </c>
      <c r="O12" s="47">
        <f t="shared" si="1"/>
        <v>0.5306904734248212</v>
      </c>
      <c r="P12" s="9"/>
    </row>
    <row r="13" spans="1:16" ht="15">
      <c r="A13" s="12"/>
      <c r="B13" s="25">
        <v>315</v>
      </c>
      <c r="C13" s="20" t="s">
        <v>116</v>
      </c>
      <c r="D13" s="46">
        <v>1556784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1556784</v>
      </c>
      <c r="O13" s="47">
        <f t="shared" si="1"/>
        <v>25.83316462837894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5449928</v>
      </c>
      <c r="E14" s="32">
        <f t="shared" si="3"/>
        <v>12237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134420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5596585</v>
      </c>
      <c r="O14" s="45">
        <f t="shared" si="1"/>
        <v>92.86933939564908</v>
      </c>
      <c r="P14" s="10"/>
    </row>
    <row r="15" spans="1:16" ht="15">
      <c r="A15" s="12"/>
      <c r="B15" s="25">
        <v>322</v>
      </c>
      <c r="C15" s="20" t="s">
        <v>0</v>
      </c>
      <c r="D15" s="46">
        <v>1298335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1298335</v>
      </c>
      <c r="O15" s="47">
        <f t="shared" si="1"/>
        <v>21.544480029205317</v>
      </c>
      <c r="P15" s="9"/>
    </row>
    <row r="16" spans="1:16" ht="15">
      <c r="A16" s="12"/>
      <c r="B16" s="25">
        <v>323.1</v>
      </c>
      <c r="C16" s="20" t="s">
        <v>19</v>
      </c>
      <c r="D16" s="46">
        <v>2550826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2550826</v>
      </c>
      <c r="O16" s="47">
        <f t="shared" si="1"/>
        <v>42.32822793422166</v>
      </c>
      <c r="P16" s="9"/>
    </row>
    <row r="17" spans="1:16" ht="15">
      <c r="A17" s="12"/>
      <c r="B17" s="25">
        <v>323.4</v>
      </c>
      <c r="C17" s="20" t="s">
        <v>20</v>
      </c>
      <c r="D17" s="46">
        <v>77542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77542</v>
      </c>
      <c r="O17" s="47">
        <f t="shared" si="1"/>
        <v>1.2867265154406518</v>
      </c>
      <c r="P17" s="9"/>
    </row>
    <row r="18" spans="1:16" ht="15">
      <c r="A18" s="12"/>
      <c r="B18" s="25">
        <v>323.7</v>
      </c>
      <c r="C18" s="20" t="s">
        <v>21</v>
      </c>
      <c r="D18" s="46">
        <v>815999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815999</v>
      </c>
      <c r="O18" s="47">
        <f t="shared" si="1"/>
        <v>13.540630237459137</v>
      </c>
      <c r="P18" s="9"/>
    </row>
    <row r="19" spans="1:16" ht="15">
      <c r="A19" s="12"/>
      <c r="B19" s="25">
        <v>323.9</v>
      </c>
      <c r="C19" s="20" t="s">
        <v>22</v>
      </c>
      <c r="D19" s="46">
        <v>15336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15336</v>
      </c>
      <c r="O19" s="47">
        <f t="shared" si="1"/>
        <v>0.2544845095664006</v>
      </c>
      <c r="P19" s="9"/>
    </row>
    <row r="20" spans="1:16" ht="15">
      <c r="A20" s="12"/>
      <c r="B20" s="25">
        <v>324.12</v>
      </c>
      <c r="C20" s="20" t="s">
        <v>117</v>
      </c>
      <c r="D20" s="46">
        <v>0</v>
      </c>
      <c r="E20" s="46">
        <v>3122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3122</v>
      </c>
      <c r="O20" s="47">
        <f t="shared" si="1"/>
        <v>0.051806249274015566</v>
      </c>
      <c r="P20" s="9"/>
    </row>
    <row r="21" spans="1:16" ht="15">
      <c r="A21" s="12"/>
      <c r="B21" s="25">
        <v>324.21</v>
      </c>
      <c r="C21" s="20" t="s">
        <v>118</v>
      </c>
      <c r="D21" s="46">
        <v>0</v>
      </c>
      <c r="E21" s="46">
        <v>431</v>
      </c>
      <c r="F21" s="46">
        <v>0</v>
      </c>
      <c r="G21" s="46">
        <v>0</v>
      </c>
      <c r="H21" s="46">
        <v>0</v>
      </c>
      <c r="I21" s="46">
        <v>134420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134851</v>
      </c>
      <c r="O21" s="47">
        <f t="shared" si="1"/>
        <v>2.237708046396628</v>
      </c>
      <c r="P21" s="9"/>
    </row>
    <row r="22" spans="1:16" ht="15">
      <c r="A22" s="12"/>
      <c r="B22" s="25">
        <v>324.22</v>
      </c>
      <c r="C22" s="20" t="s">
        <v>119</v>
      </c>
      <c r="D22" s="46">
        <v>0</v>
      </c>
      <c r="E22" s="46">
        <v>2994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2994</v>
      </c>
      <c r="O22" s="47">
        <f t="shared" si="1"/>
        <v>0.04968222624164081</v>
      </c>
      <c r="P22" s="9"/>
    </row>
    <row r="23" spans="1:16" ht="15">
      <c r="A23" s="12"/>
      <c r="B23" s="25">
        <v>324.61</v>
      </c>
      <c r="C23" s="20" t="s">
        <v>120</v>
      </c>
      <c r="D23" s="46">
        <v>0</v>
      </c>
      <c r="E23" s="46">
        <v>5690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5690</v>
      </c>
      <c r="O23" s="47">
        <f t="shared" si="1"/>
        <v>0.09441946136103413</v>
      </c>
      <c r="P23" s="9"/>
    </row>
    <row r="24" spans="1:16" ht="15">
      <c r="A24" s="12"/>
      <c r="B24" s="25">
        <v>329</v>
      </c>
      <c r="C24" s="20" t="s">
        <v>23</v>
      </c>
      <c r="D24" s="46">
        <v>252000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252000</v>
      </c>
      <c r="O24" s="47">
        <f t="shared" si="1"/>
        <v>4.181670344987803</v>
      </c>
      <c r="P24" s="9"/>
    </row>
    <row r="25" spans="1:16" ht="15">
      <c r="A25" s="12"/>
      <c r="B25" s="25">
        <v>367</v>
      </c>
      <c r="C25" s="20" t="s">
        <v>121</v>
      </c>
      <c r="D25" s="46">
        <v>439890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439890</v>
      </c>
      <c r="O25" s="47">
        <f t="shared" si="1"/>
        <v>7.299503841494781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SUM(D27:D36)</f>
        <v>6042128</v>
      </c>
      <c r="E26" s="32">
        <f t="shared" si="6"/>
        <v>5302257</v>
      </c>
      <c r="F26" s="32">
        <f t="shared" si="6"/>
        <v>0</v>
      </c>
      <c r="G26" s="32">
        <f t="shared" si="6"/>
        <v>398180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11742565</v>
      </c>
      <c r="O26" s="45">
        <f t="shared" si="1"/>
        <v>194.85530093091947</v>
      </c>
      <c r="P26" s="10"/>
    </row>
    <row r="27" spans="1:16" ht="15">
      <c r="A27" s="12"/>
      <c r="B27" s="25">
        <v>331.2</v>
      </c>
      <c r="C27" s="20" t="s">
        <v>24</v>
      </c>
      <c r="D27" s="46">
        <v>0</v>
      </c>
      <c r="E27" s="46">
        <v>95029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95029</v>
      </c>
      <c r="O27" s="47">
        <f t="shared" si="1"/>
        <v>1.5769045683089127</v>
      </c>
      <c r="P27" s="9"/>
    </row>
    <row r="28" spans="1:16" ht="15">
      <c r="A28" s="12"/>
      <c r="B28" s="25">
        <v>331.5</v>
      </c>
      <c r="C28" s="20" t="s">
        <v>26</v>
      </c>
      <c r="D28" s="46">
        <v>0</v>
      </c>
      <c r="E28" s="46">
        <v>699145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699145</v>
      </c>
      <c r="O28" s="47">
        <f t="shared" si="1"/>
        <v>11.601563148200388</v>
      </c>
      <c r="P28" s="9"/>
    </row>
    <row r="29" spans="1:16" ht="15">
      <c r="A29" s="12"/>
      <c r="B29" s="25">
        <v>331.9</v>
      </c>
      <c r="C29" s="20" t="s">
        <v>122</v>
      </c>
      <c r="D29" s="46">
        <v>0</v>
      </c>
      <c r="E29" s="46">
        <v>2003540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2003540</v>
      </c>
      <c r="O29" s="47">
        <f t="shared" si="1"/>
        <v>33.2466023928447</v>
      </c>
      <c r="P29" s="9"/>
    </row>
    <row r="30" spans="1:16" ht="15">
      <c r="A30" s="12"/>
      <c r="B30" s="25">
        <v>334.9</v>
      </c>
      <c r="C30" s="20" t="s">
        <v>123</v>
      </c>
      <c r="D30" s="46">
        <v>0</v>
      </c>
      <c r="E30" s="46">
        <v>381402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381402</v>
      </c>
      <c r="O30" s="47">
        <f t="shared" si="1"/>
        <v>6.32895806713904</v>
      </c>
      <c r="P30" s="9"/>
    </row>
    <row r="31" spans="1:16" ht="15">
      <c r="A31" s="12"/>
      <c r="B31" s="25">
        <v>335.15</v>
      </c>
      <c r="C31" s="20" t="s">
        <v>124</v>
      </c>
      <c r="D31" s="46">
        <v>18829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18829</v>
      </c>
      <c r="O31" s="47">
        <f t="shared" si="1"/>
        <v>0.3124471068483149</v>
      </c>
      <c r="P31" s="9"/>
    </row>
    <row r="32" spans="1:16" ht="15">
      <c r="A32" s="12"/>
      <c r="B32" s="25">
        <v>335.16</v>
      </c>
      <c r="C32" s="20" t="s">
        <v>125</v>
      </c>
      <c r="D32" s="46">
        <v>1991737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1991737</v>
      </c>
      <c r="O32" s="47">
        <f t="shared" si="1"/>
        <v>33.050744237757826</v>
      </c>
      <c r="P32" s="9"/>
    </row>
    <row r="33" spans="1:16" ht="15">
      <c r="A33" s="12"/>
      <c r="B33" s="25">
        <v>335.18</v>
      </c>
      <c r="C33" s="20" t="s">
        <v>126</v>
      </c>
      <c r="D33" s="46">
        <v>4018857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4018857</v>
      </c>
      <c r="O33" s="47">
        <f t="shared" si="1"/>
        <v>66.68863149859781</v>
      </c>
      <c r="P33" s="9"/>
    </row>
    <row r="34" spans="1:16" ht="15">
      <c r="A34" s="12"/>
      <c r="B34" s="25">
        <v>335.49</v>
      </c>
      <c r="C34" s="20" t="s">
        <v>127</v>
      </c>
      <c r="D34" s="46">
        <v>0</v>
      </c>
      <c r="E34" s="46">
        <v>2107503</v>
      </c>
      <c r="F34" s="46">
        <v>0</v>
      </c>
      <c r="G34" s="46">
        <v>298471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2405974</v>
      </c>
      <c r="O34" s="47">
        <f t="shared" si="1"/>
        <v>39.92456399449082</v>
      </c>
      <c r="P34" s="9"/>
    </row>
    <row r="35" spans="1:16" ht="15">
      <c r="A35" s="12"/>
      <c r="B35" s="25">
        <v>335.9</v>
      </c>
      <c r="C35" s="20" t="s">
        <v>128</v>
      </c>
      <c r="D35" s="46">
        <v>12705</v>
      </c>
      <c r="E35" s="46">
        <v>15638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28343</v>
      </c>
      <c r="O35" s="47">
        <f t="shared" si="1"/>
        <v>0.4703217563015449</v>
      </c>
      <c r="P35" s="9"/>
    </row>
    <row r="36" spans="1:16" ht="15">
      <c r="A36" s="12"/>
      <c r="B36" s="25">
        <v>337.7</v>
      </c>
      <c r="C36" s="20" t="s">
        <v>37</v>
      </c>
      <c r="D36" s="46">
        <v>0</v>
      </c>
      <c r="E36" s="46">
        <v>0</v>
      </c>
      <c r="F36" s="46">
        <v>0</v>
      </c>
      <c r="G36" s="46">
        <v>99709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99709</v>
      </c>
      <c r="O36" s="47">
        <f t="shared" si="1"/>
        <v>1.6545641604301147</v>
      </c>
      <c r="P36" s="9"/>
    </row>
    <row r="37" spans="1:16" ht="15.75">
      <c r="A37" s="29" t="s">
        <v>43</v>
      </c>
      <c r="B37" s="30"/>
      <c r="C37" s="31"/>
      <c r="D37" s="32">
        <f aca="true" t="shared" si="8" ref="D37:M37">SUM(D38:D50)</f>
        <v>9923206</v>
      </c>
      <c r="E37" s="32">
        <f t="shared" si="8"/>
        <v>104045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30386575</v>
      </c>
      <c r="J37" s="32">
        <f t="shared" si="8"/>
        <v>6158804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46572630</v>
      </c>
      <c r="O37" s="45">
        <f aca="true" t="shared" si="9" ref="O37:O68">(N37/O$71)</f>
        <v>772.8229593614656</v>
      </c>
      <c r="P37" s="10"/>
    </row>
    <row r="38" spans="1:16" ht="15">
      <c r="A38" s="12"/>
      <c r="B38" s="25">
        <v>341.1</v>
      </c>
      <c r="C38" s="20" t="s">
        <v>129</v>
      </c>
      <c r="D38" s="46">
        <v>220991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220991</v>
      </c>
      <c r="O38" s="47">
        <f t="shared" si="9"/>
        <v>3.667109171465078</v>
      </c>
      <c r="P38" s="9"/>
    </row>
    <row r="39" spans="1:16" ht="15">
      <c r="A39" s="12"/>
      <c r="B39" s="25">
        <v>341.2</v>
      </c>
      <c r="C39" s="20" t="s">
        <v>130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6158804</v>
      </c>
      <c r="K39" s="46">
        <v>0</v>
      </c>
      <c r="L39" s="46">
        <v>0</v>
      </c>
      <c r="M39" s="46">
        <v>0</v>
      </c>
      <c r="N39" s="46">
        <f aca="true" t="shared" si="10" ref="N39:N50">SUM(D39:M39)</f>
        <v>6158804</v>
      </c>
      <c r="O39" s="47">
        <f t="shared" si="9"/>
        <v>102.19876209282644</v>
      </c>
      <c r="P39" s="9"/>
    </row>
    <row r="40" spans="1:16" ht="15">
      <c r="A40" s="12"/>
      <c r="B40" s="25">
        <v>341.3</v>
      </c>
      <c r="C40" s="20" t="s">
        <v>131</v>
      </c>
      <c r="D40" s="46">
        <v>3836075</v>
      </c>
      <c r="E40" s="46">
        <v>367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3836442</v>
      </c>
      <c r="O40" s="47">
        <f t="shared" si="9"/>
        <v>63.66164976851468</v>
      </c>
      <c r="P40" s="9"/>
    </row>
    <row r="41" spans="1:16" ht="15">
      <c r="A41" s="12"/>
      <c r="B41" s="25">
        <v>341.9</v>
      </c>
      <c r="C41" s="20" t="s">
        <v>132</v>
      </c>
      <c r="D41" s="46">
        <v>1964351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1964351</v>
      </c>
      <c r="O41" s="47">
        <f t="shared" si="9"/>
        <v>32.596302872409275</v>
      </c>
      <c r="P41" s="9"/>
    </row>
    <row r="42" spans="1:16" ht="15">
      <c r="A42" s="12"/>
      <c r="B42" s="25">
        <v>342.1</v>
      </c>
      <c r="C42" s="20" t="s">
        <v>49</v>
      </c>
      <c r="D42" s="46">
        <v>441741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441741</v>
      </c>
      <c r="O42" s="47">
        <f t="shared" si="9"/>
        <v>7.3302192058145135</v>
      </c>
      <c r="P42" s="9"/>
    </row>
    <row r="43" spans="1:16" ht="15">
      <c r="A43" s="12"/>
      <c r="B43" s="25">
        <v>342.9</v>
      </c>
      <c r="C43" s="20" t="s">
        <v>133</v>
      </c>
      <c r="D43" s="46">
        <v>143744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143744</v>
      </c>
      <c r="O43" s="47">
        <f t="shared" si="9"/>
        <v>2.3852778653568523</v>
      </c>
      <c r="P43" s="9"/>
    </row>
    <row r="44" spans="1:16" ht="15">
      <c r="A44" s="12"/>
      <c r="B44" s="25">
        <v>343.4</v>
      </c>
      <c r="C44" s="20" t="s">
        <v>51</v>
      </c>
      <c r="D44" s="46">
        <v>2615337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2615337</v>
      </c>
      <c r="O44" s="47">
        <f t="shared" si="9"/>
        <v>43.3987189486086</v>
      </c>
      <c r="P44" s="9"/>
    </row>
    <row r="45" spans="1:16" ht="15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2430316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2430316</v>
      </c>
      <c r="O45" s="47">
        <f t="shared" si="9"/>
        <v>40.32849343710071</v>
      </c>
      <c r="P45" s="9"/>
    </row>
    <row r="46" spans="1:16" ht="15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27956259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27956259</v>
      </c>
      <c r="O46" s="47">
        <f t="shared" si="9"/>
        <v>463.9042032424539</v>
      </c>
      <c r="P46" s="9"/>
    </row>
    <row r="47" spans="1:16" ht="15">
      <c r="A47" s="12"/>
      <c r="B47" s="25">
        <v>344.9</v>
      </c>
      <c r="C47" s="20" t="s">
        <v>134</v>
      </c>
      <c r="D47" s="46">
        <v>0</v>
      </c>
      <c r="E47" s="46">
        <v>103678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103678</v>
      </c>
      <c r="O47" s="47">
        <f t="shared" si="9"/>
        <v>1.7204254683636726</v>
      </c>
      <c r="P47" s="9"/>
    </row>
    <row r="48" spans="1:16" ht="15">
      <c r="A48" s="12"/>
      <c r="B48" s="25">
        <v>347.2</v>
      </c>
      <c r="C48" s="20" t="s">
        <v>57</v>
      </c>
      <c r="D48" s="46">
        <v>204922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204922</v>
      </c>
      <c r="O48" s="47">
        <f t="shared" si="9"/>
        <v>3.400461311252344</v>
      </c>
      <c r="P48" s="9"/>
    </row>
    <row r="49" spans="1:16" ht="15">
      <c r="A49" s="12"/>
      <c r="B49" s="25">
        <v>347.5</v>
      </c>
      <c r="C49" s="20" t="s">
        <v>58</v>
      </c>
      <c r="D49" s="46">
        <v>338853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338853</v>
      </c>
      <c r="O49" s="47">
        <f t="shared" si="9"/>
        <v>5.622902942103779</v>
      </c>
      <c r="P49" s="9"/>
    </row>
    <row r="50" spans="1:16" ht="15">
      <c r="A50" s="12"/>
      <c r="B50" s="25">
        <v>349</v>
      </c>
      <c r="C50" s="20" t="s">
        <v>135</v>
      </c>
      <c r="D50" s="46">
        <v>157192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157192</v>
      </c>
      <c r="O50" s="47">
        <f t="shared" si="9"/>
        <v>2.6084330351957252</v>
      </c>
      <c r="P50" s="9"/>
    </row>
    <row r="51" spans="1:16" ht="15.75">
      <c r="A51" s="29" t="s">
        <v>44</v>
      </c>
      <c r="B51" s="30"/>
      <c r="C51" s="31"/>
      <c r="D51" s="32">
        <f aca="true" t="shared" si="11" ref="D51:M51">SUM(D52:D55)</f>
        <v>3249492</v>
      </c>
      <c r="E51" s="32">
        <f t="shared" si="11"/>
        <v>121883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7">SUM(D51:M51)</f>
        <v>3371375</v>
      </c>
      <c r="O51" s="45">
        <f t="shared" si="9"/>
        <v>55.94436055290974</v>
      </c>
      <c r="P51" s="10"/>
    </row>
    <row r="52" spans="1:16" ht="15">
      <c r="A52" s="13"/>
      <c r="B52" s="39">
        <v>352</v>
      </c>
      <c r="C52" s="21" t="s">
        <v>62</v>
      </c>
      <c r="D52" s="46">
        <v>6655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6655</v>
      </c>
      <c r="O52" s="47">
        <f t="shared" si="9"/>
        <v>0.11043260375354695</v>
      </c>
      <c r="P52" s="9"/>
    </row>
    <row r="53" spans="1:16" ht="15">
      <c r="A53" s="13"/>
      <c r="B53" s="39">
        <v>354</v>
      </c>
      <c r="C53" s="21" t="s">
        <v>63</v>
      </c>
      <c r="D53" s="46">
        <v>1136256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1136256</v>
      </c>
      <c r="O53" s="47">
        <f t="shared" si="9"/>
        <v>18.85495245839072</v>
      </c>
      <c r="P53" s="9"/>
    </row>
    <row r="54" spans="1:16" ht="15">
      <c r="A54" s="13"/>
      <c r="B54" s="39">
        <v>355</v>
      </c>
      <c r="C54" s="21" t="s">
        <v>136</v>
      </c>
      <c r="D54" s="46">
        <v>0</v>
      </c>
      <c r="E54" s="46">
        <v>121883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121883</v>
      </c>
      <c r="O54" s="47">
        <f t="shared" si="9"/>
        <v>2.0225179629291605</v>
      </c>
      <c r="P54" s="9"/>
    </row>
    <row r="55" spans="1:16" ht="15">
      <c r="A55" s="13"/>
      <c r="B55" s="39">
        <v>359</v>
      </c>
      <c r="C55" s="21" t="s">
        <v>65</v>
      </c>
      <c r="D55" s="46">
        <v>2106581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2106581</v>
      </c>
      <c r="O55" s="47">
        <f t="shared" si="9"/>
        <v>34.95645752783632</v>
      </c>
      <c r="P55" s="9"/>
    </row>
    <row r="56" spans="1:16" ht="15.75">
      <c r="A56" s="29" t="s">
        <v>3</v>
      </c>
      <c r="B56" s="30"/>
      <c r="C56" s="31"/>
      <c r="D56" s="32">
        <f aca="true" t="shared" si="13" ref="D56:M56">SUM(D57:D64)</f>
        <v>4091747</v>
      </c>
      <c r="E56" s="32">
        <f t="shared" si="13"/>
        <v>303696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588098</v>
      </c>
      <c r="J56" s="32">
        <f t="shared" si="13"/>
        <v>180221</v>
      </c>
      <c r="K56" s="32">
        <f t="shared" si="13"/>
        <v>23722310</v>
      </c>
      <c r="L56" s="32">
        <f t="shared" si="13"/>
        <v>0</v>
      </c>
      <c r="M56" s="32">
        <f t="shared" si="13"/>
        <v>0</v>
      </c>
      <c r="N56" s="32">
        <f t="shared" si="12"/>
        <v>28886072</v>
      </c>
      <c r="O56" s="45">
        <f t="shared" si="9"/>
        <v>479.3334550221529</v>
      </c>
      <c r="P56" s="10"/>
    </row>
    <row r="57" spans="1:16" ht="15">
      <c r="A57" s="12"/>
      <c r="B57" s="25">
        <v>361.1</v>
      </c>
      <c r="C57" s="20" t="s">
        <v>66</v>
      </c>
      <c r="D57" s="46">
        <v>94459</v>
      </c>
      <c r="E57" s="46">
        <v>60794</v>
      </c>
      <c r="F57" s="46">
        <v>0</v>
      </c>
      <c r="G57" s="46">
        <v>0</v>
      </c>
      <c r="H57" s="46">
        <v>0</v>
      </c>
      <c r="I57" s="46">
        <v>43648</v>
      </c>
      <c r="J57" s="46">
        <v>2527</v>
      </c>
      <c r="K57" s="46">
        <v>1580871</v>
      </c>
      <c r="L57" s="46">
        <v>0</v>
      </c>
      <c r="M57" s="46">
        <v>0</v>
      </c>
      <c r="N57" s="46">
        <f t="shared" si="12"/>
        <v>1782299</v>
      </c>
      <c r="O57" s="47">
        <f t="shared" si="9"/>
        <v>29.57534473889451</v>
      </c>
      <c r="P57" s="9"/>
    </row>
    <row r="58" spans="1:16" ht="15">
      <c r="A58" s="12"/>
      <c r="B58" s="25">
        <v>361.2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1358772</v>
      </c>
      <c r="L58" s="46">
        <v>0</v>
      </c>
      <c r="M58" s="46">
        <v>0</v>
      </c>
      <c r="N58" s="46">
        <f aca="true" t="shared" si="14" ref="N58:N64">SUM(D58:M58)</f>
        <v>1358772</v>
      </c>
      <c r="O58" s="47">
        <f t="shared" si="9"/>
        <v>22.54736737301495</v>
      </c>
      <c r="P58" s="9"/>
    </row>
    <row r="59" spans="1:16" ht="15">
      <c r="A59" s="12"/>
      <c r="B59" s="25">
        <v>361.3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11554817</v>
      </c>
      <c r="L59" s="46">
        <v>0</v>
      </c>
      <c r="M59" s="46">
        <v>0</v>
      </c>
      <c r="N59" s="46">
        <f t="shared" si="14"/>
        <v>11554817</v>
      </c>
      <c r="O59" s="47">
        <f t="shared" si="9"/>
        <v>191.73982377246404</v>
      </c>
      <c r="P59" s="9"/>
    </row>
    <row r="60" spans="1:16" ht="15">
      <c r="A60" s="12"/>
      <c r="B60" s="25">
        <v>362</v>
      </c>
      <c r="C60" s="20" t="s">
        <v>69</v>
      </c>
      <c r="D60" s="46">
        <v>3171318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3171318</v>
      </c>
      <c r="O60" s="47">
        <f t="shared" si="9"/>
        <v>52.62462871081758</v>
      </c>
      <c r="P60" s="9"/>
    </row>
    <row r="61" spans="1:16" ht="15">
      <c r="A61" s="12"/>
      <c r="B61" s="25">
        <v>366</v>
      </c>
      <c r="C61" s="20" t="s">
        <v>71</v>
      </c>
      <c r="D61" s="46">
        <v>75084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75084</v>
      </c>
      <c r="O61" s="47">
        <f t="shared" si="9"/>
        <v>1.2459386356470803</v>
      </c>
      <c r="P61" s="9"/>
    </row>
    <row r="62" spans="1:16" ht="15">
      <c r="A62" s="12"/>
      <c r="B62" s="25">
        <v>368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9227850</v>
      </c>
      <c r="L62" s="46">
        <v>0</v>
      </c>
      <c r="M62" s="46">
        <v>0</v>
      </c>
      <c r="N62" s="46">
        <f t="shared" si="14"/>
        <v>9227850</v>
      </c>
      <c r="O62" s="47">
        <f t="shared" si="9"/>
        <v>153.1262964007766</v>
      </c>
      <c r="P62" s="9"/>
    </row>
    <row r="63" spans="1:16" ht="15">
      <c r="A63" s="12"/>
      <c r="B63" s="25">
        <v>369.3</v>
      </c>
      <c r="C63" s="20" t="s">
        <v>137</v>
      </c>
      <c r="D63" s="46">
        <v>80000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80000</v>
      </c>
      <c r="O63" s="47">
        <f t="shared" si="9"/>
        <v>1.3275143952342232</v>
      </c>
      <c r="P63" s="9"/>
    </row>
    <row r="64" spans="1:16" ht="15">
      <c r="A64" s="12"/>
      <c r="B64" s="25">
        <v>369.9</v>
      </c>
      <c r="C64" s="20" t="s">
        <v>73</v>
      </c>
      <c r="D64" s="46">
        <v>670886</v>
      </c>
      <c r="E64" s="46">
        <v>242902</v>
      </c>
      <c r="F64" s="46">
        <v>0</v>
      </c>
      <c r="G64" s="46">
        <v>0</v>
      </c>
      <c r="H64" s="46">
        <v>0</v>
      </c>
      <c r="I64" s="46">
        <v>544450</v>
      </c>
      <c r="J64" s="46">
        <v>177694</v>
      </c>
      <c r="K64" s="46">
        <v>0</v>
      </c>
      <c r="L64" s="46">
        <v>0</v>
      </c>
      <c r="M64" s="46">
        <v>0</v>
      </c>
      <c r="N64" s="46">
        <f t="shared" si="14"/>
        <v>1635932</v>
      </c>
      <c r="O64" s="47">
        <f t="shared" si="9"/>
        <v>27.14654099530392</v>
      </c>
      <c r="P64" s="9"/>
    </row>
    <row r="65" spans="1:16" ht="15.75">
      <c r="A65" s="29" t="s">
        <v>45</v>
      </c>
      <c r="B65" s="30"/>
      <c r="C65" s="31"/>
      <c r="D65" s="32">
        <f aca="true" t="shared" si="15" ref="D65:M65">SUM(D66:D68)</f>
        <v>3820707</v>
      </c>
      <c r="E65" s="32">
        <f t="shared" si="15"/>
        <v>154802</v>
      </c>
      <c r="F65" s="32">
        <f t="shared" si="15"/>
        <v>1788376</v>
      </c>
      <c r="G65" s="32">
        <f t="shared" si="15"/>
        <v>0</v>
      </c>
      <c r="H65" s="32">
        <f t="shared" si="15"/>
        <v>0</v>
      </c>
      <c r="I65" s="32">
        <f t="shared" si="15"/>
        <v>0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5763885</v>
      </c>
      <c r="O65" s="45">
        <f t="shared" si="9"/>
        <v>95.64550387468265</v>
      </c>
      <c r="P65" s="9"/>
    </row>
    <row r="66" spans="1:16" ht="15">
      <c r="A66" s="12"/>
      <c r="B66" s="25">
        <v>381</v>
      </c>
      <c r="C66" s="20" t="s">
        <v>74</v>
      </c>
      <c r="D66" s="46">
        <v>232400</v>
      </c>
      <c r="E66" s="46">
        <v>154802</v>
      </c>
      <c r="F66" s="46">
        <v>1788376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2175578</v>
      </c>
      <c r="O66" s="47">
        <f t="shared" si="9"/>
        <v>36.10138891193601</v>
      </c>
      <c r="P66" s="9"/>
    </row>
    <row r="67" spans="1:16" ht="15">
      <c r="A67" s="12"/>
      <c r="B67" s="25">
        <v>382</v>
      </c>
      <c r="C67" s="20" t="s">
        <v>88</v>
      </c>
      <c r="D67" s="46">
        <v>3409600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3409600</v>
      </c>
      <c r="O67" s="47">
        <f t="shared" si="9"/>
        <v>56.5786635248826</v>
      </c>
      <c r="P67" s="9"/>
    </row>
    <row r="68" spans="1:16" ht="15.75" thickBot="1">
      <c r="A68" s="12"/>
      <c r="B68" s="25">
        <v>388.1</v>
      </c>
      <c r="C68" s="20" t="s">
        <v>138</v>
      </c>
      <c r="D68" s="46">
        <v>178707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178707</v>
      </c>
      <c r="O68" s="47">
        <f t="shared" si="9"/>
        <v>2.9654514378640293</v>
      </c>
      <c r="P68" s="9"/>
    </row>
    <row r="69" spans="1:119" ht="16.5" thickBot="1">
      <c r="A69" s="14" t="s">
        <v>59</v>
      </c>
      <c r="B69" s="23"/>
      <c r="C69" s="22"/>
      <c r="D69" s="15">
        <f aca="true" t="shared" si="16" ref="D69:M69">SUM(D5,D14,D26,D37,D51,D56,D65)</f>
        <v>52665622</v>
      </c>
      <c r="E69" s="15">
        <f t="shared" si="16"/>
        <v>6467981</v>
      </c>
      <c r="F69" s="15">
        <f t="shared" si="16"/>
        <v>1788376</v>
      </c>
      <c r="G69" s="15">
        <f t="shared" si="16"/>
        <v>398180</v>
      </c>
      <c r="H69" s="15">
        <f t="shared" si="16"/>
        <v>0</v>
      </c>
      <c r="I69" s="15">
        <f t="shared" si="16"/>
        <v>31109093</v>
      </c>
      <c r="J69" s="15">
        <f t="shared" si="16"/>
        <v>6339025</v>
      </c>
      <c r="K69" s="15">
        <f t="shared" si="16"/>
        <v>23722310</v>
      </c>
      <c r="L69" s="15">
        <f t="shared" si="16"/>
        <v>0</v>
      </c>
      <c r="M69" s="15">
        <f t="shared" si="16"/>
        <v>0</v>
      </c>
      <c r="N69" s="15">
        <f>SUM(D69:M69)</f>
        <v>122490587</v>
      </c>
      <c r="O69" s="38">
        <f>(N69/O$71)</f>
        <v>2032.6002190398751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139</v>
      </c>
      <c r="M71" s="51"/>
      <c r="N71" s="51"/>
      <c r="O71" s="43">
        <v>60263</v>
      </c>
    </row>
    <row r="72" spans="1:15" ht="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5" ht="15.75" customHeight="1" thickBot="1">
      <c r="A73" s="55" t="s">
        <v>98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2023-03-10T15:29:14Z</cp:lastPrinted>
  <dcterms:created xsi:type="dcterms:W3CDTF">2000-08-31T21:26:31Z</dcterms:created>
  <dcterms:modified xsi:type="dcterms:W3CDTF">2023-03-10T15:29:22Z</dcterms:modified>
  <cp:category/>
  <cp:version/>
  <cp:contentType/>
  <cp:contentStatus/>
</cp:coreProperties>
</file>