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1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  <sheet name="2007" sheetId="40" r:id="rId16"/>
  </sheets>
  <definedNames>
    <definedName name="_xlnm.Print_Area" localSheetId="15">'2007'!$A$1:$O$40</definedName>
    <definedName name="_xlnm.Print_Area" localSheetId="14">'2008'!$A$1:$O$42</definedName>
    <definedName name="_xlnm.Print_Area" localSheetId="13">'2009'!$A$1:$O$41</definedName>
    <definedName name="_xlnm.Print_Area" localSheetId="12">'2010'!$A$1:$O$42</definedName>
    <definedName name="_xlnm.Print_Area" localSheetId="11">'2011'!$A$1:$O$36</definedName>
    <definedName name="_xlnm.Print_Area" localSheetId="10">'2012'!$A$1:$O$37</definedName>
    <definedName name="_xlnm.Print_Area" localSheetId="9">'2013'!$A$1:$O$39</definedName>
    <definedName name="_xlnm.Print_Area" localSheetId="8">'2014'!$A$1:$O$39</definedName>
    <definedName name="_xlnm.Print_Area" localSheetId="7">'2015'!$A$1:$O$38</definedName>
    <definedName name="_xlnm.Print_Area" localSheetId="6">'2016'!$A$1:$O$36</definedName>
    <definedName name="_xlnm.Print_Area" localSheetId="5">'2017'!$A$1:$O$37</definedName>
    <definedName name="_xlnm.Print_Area" localSheetId="4">'2018'!$A$1:$O$39</definedName>
    <definedName name="_xlnm.Print_Area" localSheetId="3">'2019'!$A$1:$O$39</definedName>
    <definedName name="_xlnm.Print_Area" localSheetId="2">'2020'!$A$1:$O$40</definedName>
    <definedName name="_xlnm.Print_Area" localSheetId="1">'2021'!$A$1:$P$39</definedName>
    <definedName name="_xlnm.Print_Area" localSheetId="0">'2022'!$A$1:$P$40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36" i="48" l="1"/>
  <c r="F36" i="48"/>
  <c r="G36" i="48"/>
  <c r="H36" i="48"/>
  <c r="I36" i="48"/>
  <c r="J36" i="48"/>
  <c r="K36" i="48"/>
  <c r="L36" i="48"/>
  <c r="M36" i="48"/>
  <c r="N36" i="48"/>
  <c r="D36" i="48"/>
  <c r="O35" i="48" l="1"/>
  <c r="P35" i="48" s="1"/>
  <c r="O34" i="48"/>
  <c r="P34" i="48" s="1"/>
  <c r="N33" i="48"/>
  <c r="M33" i="48"/>
  <c r="L33" i="48"/>
  <c r="K33" i="48"/>
  <c r="J33" i="48"/>
  <c r="I33" i="48"/>
  <c r="H33" i="48"/>
  <c r="G33" i="48"/>
  <c r="F33" i="48"/>
  <c r="E33" i="48"/>
  <c r="D33" i="48"/>
  <c r="O32" i="48"/>
  <c r="P32" i="48" s="1"/>
  <c r="O31" i="48"/>
  <c r="P31" i="48" s="1"/>
  <c r="O30" i="48"/>
  <c r="P30" i="48" s="1"/>
  <c r="O29" i="48"/>
  <c r="P29" i="48" s="1"/>
  <c r="N28" i="48"/>
  <c r="M28" i="48"/>
  <c r="L28" i="48"/>
  <c r="K28" i="48"/>
  <c r="J28" i="48"/>
  <c r="I28" i="48"/>
  <c r="H28" i="48"/>
  <c r="G28" i="48"/>
  <c r="F28" i="48"/>
  <c r="E28" i="48"/>
  <c r="D28" i="48"/>
  <c r="O27" i="48"/>
  <c r="P27" i="48" s="1"/>
  <c r="N26" i="48"/>
  <c r="M26" i="48"/>
  <c r="L26" i="48"/>
  <c r="K26" i="48"/>
  <c r="J26" i="48"/>
  <c r="I26" i="48"/>
  <c r="H26" i="48"/>
  <c r="G26" i="48"/>
  <c r="F26" i="48"/>
  <c r="E26" i="48"/>
  <c r="D26" i="48"/>
  <c r="O25" i="48"/>
  <c r="P25" i="48" s="1"/>
  <c r="N24" i="48"/>
  <c r="M24" i="48"/>
  <c r="L24" i="48"/>
  <c r="K24" i="48"/>
  <c r="J24" i="48"/>
  <c r="I24" i="48"/>
  <c r="H24" i="48"/>
  <c r="G24" i="48"/>
  <c r="F24" i="48"/>
  <c r="E24" i="48"/>
  <c r="D24" i="48"/>
  <c r="O23" i="48"/>
  <c r="P23" i="48" s="1"/>
  <c r="N22" i="48"/>
  <c r="M22" i="48"/>
  <c r="L22" i="48"/>
  <c r="K22" i="48"/>
  <c r="J22" i="48"/>
  <c r="I22" i="48"/>
  <c r="H22" i="48"/>
  <c r="G22" i="48"/>
  <c r="F22" i="48"/>
  <c r="E22" i="48"/>
  <c r="D22" i="48"/>
  <c r="O21" i="48"/>
  <c r="P21" i="48" s="1"/>
  <c r="O20" i="48"/>
  <c r="P20" i="48" s="1"/>
  <c r="O19" i="48"/>
  <c r="P19" i="48" s="1"/>
  <c r="N18" i="48"/>
  <c r="M18" i="48"/>
  <c r="L18" i="48"/>
  <c r="K18" i="48"/>
  <c r="J18" i="48"/>
  <c r="I18" i="48"/>
  <c r="H18" i="48"/>
  <c r="G18" i="48"/>
  <c r="F18" i="48"/>
  <c r="E18" i="48"/>
  <c r="D18" i="48"/>
  <c r="O17" i="48"/>
  <c r="P17" i="48" s="1"/>
  <c r="O16" i="48"/>
  <c r="P16" i="48" s="1"/>
  <c r="O15" i="48"/>
  <c r="P15" i="48" s="1"/>
  <c r="O14" i="48"/>
  <c r="P14" i="48" s="1"/>
  <c r="N13" i="48"/>
  <c r="M13" i="48"/>
  <c r="L13" i="48"/>
  <c r="K13" i="48"/>
  <c r="J13" i="48"/>
  <c r="I13" i="48"/>
  <c r="H13" i="48"/>
  <c r="G13" i="48"/>
  <c r="F13" i="48"/>
  <c r="E13" i="48"/>
  <c r="D13" i="48"/>
  <c r="O12" i="48"/>
  <c r="P12" i="48" s="1"/>
  <c r="O11" i="48"/>
  <c r="P11" i="48" s="1"/>
  <c r="O10" i="48"/>
  <c r="P10" i="48" s="1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33" i="48" l="1"/>
  <c r="P33" i="48" s="1"/>
  <c r="O28" i="48"/>
  <c r="P28" i="48" s="1"/>
  <c r="O26" i="48"/>
  <c r="P26" i="48" s="1"/>
  <c r="O24" i="48"/>
  <c r="P24" i="48" s="1"/>
  <c r="O22" i="48"/>
  <c r="P22" i="48" s="1"/>
  <c r="O18" i="48"/>
  <c r="P18" i="48" s="1"/>
  <c r="O13" i="48"/>
  <c r="P13" i="48" s="1"/>
  <c r="O5" i="48"/>
  <c r="P5" i="48" s="1"/>
  <c r="M35" i="47"/>
  <c r="O34" i="47"/>
  <c r="P34" i="47"/>
  <c r="O33" i="47"/>
  <c r="P33" i="47"/>
  <c r="N32" i="47"/>
  <c r="M32" i="47"/>
  <c r="L32" i="47"/>
  <c r="K32" i="47"/>
  <c r="J32" i="47"/>
  <c r="I32" i="47"/>
  <c r="O32" i="47" s="1"/>
  <c r="P32" i="47" s="1"/>
  <c r="H32" i="47"/>
  <c r="G32" i="47"/>
  <c r="F32" i="47"/>
  <c r="E32" i="47"/>
  <c r="D32" i="47"/>
  <c r="O31" i="47"/>
  <c r="P31" i="47" s="1"/>
  <c r="O30" i="47"/>
  <c r="P30" i="47"/>
  <c r="O29" i="47"/>
  <c r="P29" i="47"/>
  <c r="O28" i="47"/>
  <c r="P28" i="47" s="1"/>
  <c r="N27" i="47"/>
  <c r="M27" i="47"/>
  <c r="L27" i="47"/>
  <c r="K27" i="47"/>
  <c r="J27" i="47"/>
  <c r="I27" i="47"/>
  <c r="H27" i="47"/>
  <c r="G27" i="47"/>
  <c r="F27" i="47"/>
  <c r="E27" i="47"/>
  <c r="D27" i="47"/>
  <c r="O26" i="47"/>
  <c r="P26" i="47" s="1"/>
  <c r="N25" i="47"/>
  <c r="M25" i="47"/>
  <c r="L25" i="47"/>
  <c r="K25" i="47"/>
  <c r="J25" i="47"/>
  <c r="I25" i="47"/>
  <c r="H25" i="47"/>
  <c r="G25" i="47"/>
  <c r="F25" i="47"/>
  <c r="E25" i="47"/>
  <c r="O25" i="47" s="1"/>
  <c r="P25" i="47" s="1"/>
  <c r="D25" i="47"/>
  <c r="O24" i="47"/>
  <c r="P24" i="47" s="1"/>
  <c r="N23" i="47"/>
  <c r="M23" i="47"/>
  <c r="L23" i="47"/>
  <c r="K23" i="47"/>
  <c r="J23" i="47"/>
  <c r="I23" i="47"/>
  <c r="H23" i="47"/>
  <c r="G23" i="47"/>
  <c r="F23" i="47"/>
  <c r="O23" i="47" s="1"/>
  <c r="P23" i="47" s="1"/>
  <c r="E23" i="47"/>
  <c r="D23" i="47"/>
  <c r="O22" i="47"/>
  <c r="P22" i="47"/>
  <c r="N21" i="47"/>
  <c r="M21" i="47"/>
  <c r="L21" i="47"/>
  <c r="K21" i="47"/>
  <c r="J21" i="47"/>
  <c r="J35" i="47" s="1"/>
  <c r="I21" i="47"/>
  <c r="H21" i="47"/>
  <c r="G21" i="47"/>
  <c r="G35" i="47" s="1"/>
  <c r="F21" i="47"/>
  <c r="E21" i="47"/>
  <c r="D21" i="47"/>
  <c r="O20" i="47"/>
  <c r="P20" i="47" s="1"/>
  <c r="O19" i="47"/>
  <c r="P19" i="47" s="1"/>
  <c r="O18" i="47"/>
  <c r="P18" i="47"/>
  <c r="N17" i="47"/>
  <c r="M17" i="47"/>
  <c r="L17" i="47"/>
  <c r="O17" i="47" s="1"/>
  <c r="P17" i="47" s="1"/>
  <c r="K17" i="47"/>
  <c r="J17" i="47"/>
  <c r="I17" i="47"/>
  <c r="H17" i="47"/>
  <c r="G17" i="47"/>
  <c r="F17" i="47"/>
  <c r="E17" i="47"/>
  <c r="D17" i="47"/>
  <c r="O16" i="47"/>
  <c r="P16" i="47" s="1"/>
  <c r="O15" i="47"/>
  <c r="P15" i="47"/>
  <c r="O14" i="47"/>
  <c r="P14" i="47" s="1"/>
  <c r="N13" i="47"/>
  <c r="M13" i="47"/>
  <c r="L13" i="47"/>
  <c r="K13" i="47"/>
  <c r="J13" i="47"/>
  <c r="I13" i="47"/>
  <c r="H13" i="47"/>
  <c r="G13" i="47"/>
  <c r="F13" i="47"/>
  <c r="E13" i="47"/>
  <c r="O13" i="47" s="1"/>
  <c r="P13" i="47" s="1"/>
  <c r="D13" i="47"/>
  <c r="O12" i="47"/>
  <c r="P12" i="47" s="1"/>
  <c r="O11" i="47"/>
  <c r="P11" i="47" s="1"/>
  <c r="O10" i="47"/>
  <c r="P10" i="47" s="1"/>
  <c r="O9" i="47"/>
  <c r="P9" i="47"/>
  <c r="O8" i="47"/>
  <c r="P8" i="47"/>
  <c r="O7" i="47"/>
  <c r="P7" i="47" s="1"/>
  <c r="O6" i="47"/>
  <c r="P6" i="47" s="1"/>
  <c r="N5" i="47"/>
  <c r="N35" i="47" s="1"/>
  <c r="M5" i="47"/>
  <c r="L5" i="47"/>
  <c r="L35" i="47" s="1"/>
  <c r="K5" i="47"/>
  <c r="K35" i="47" s="1"/>
  <c r="J5" i="47"/>
  <c r="I5" i="47"/>
  <c r="I35" i="47" s="1"/>
  <c r="H5" i="47"/>
  <c r="H35" i="47" s="1"/>
  <c r="G5" i="47"/>
  <c r="F5" i="47"/>
  <c r="F35" i="47" s="1"/>
  <c r="E5" i="47"/>
  <c r="E35" i="47" s="1"/>
  <c r="D5" i="47"/>
  <c r="D35" i="47" s="1"/>
  <c r="N35" i="46"/>
  <c r="O35" i="46"/>
  <c r="N34" i="46"/>
  <c r="O34" i="46"/>
  <c r="M33" i="46"/>
  <c r="L33" i="46"/>
  <c r="K33" i="46"/>
  <c r="J33" i="46"/>
  <c r="I33" i="46"/>
  <c r="H33" i="46"/>
  <c r="G33" i="46"/>
  <c r="F33" i="46"/>
  <c r="E33" i="46"/>
  <c r="D33" i="46"/>
  <c r="N32" i="46"/>
  <c r="O32" i="46"/>
  <c r="N31" i="46"/>
  <c r="O31" i="46" s="1"/>
  <c r="N30" i="46"/>
  <c r="O30" i="46" s="1"/>
  <c r="N29" i="46"/>
  <c r="O29" i="46"/>
  <c r="M28" i="46"/>
  <c r="L28" i="46"/>
  <c r="K28" i="46"/>
  <c r="J28" i="46"/>
  <c r="I28" i="46"/>
  <c r="H28" i="46"/>
  <c r="G28" i="46"/>
  <c r="F28" i="46"/>
  <c r="E28" i="46"/>
  <c r="D28" i="46"/>
  <c r="N27" i="46"/>
  <c r="O27" i="46"/>
  <c r="M26" i="46"/>
  <c r="L26" i="46"/>
  <c r="K26" i="46"/>
  <c r="J26" i="46"/>
  <c r="I26" i="46"/>
  <c r="H26" i="46"/>
  <c r="G26" i="46"/>
  <c r="F26" i="46"/>
  <c r="E26" i="46"/>
  <c r="D26" i="46"/>
  <c r="N25" i="46"/>
  <c r="O25" i="46"/>
  <c r="M24" i="46"/>
  <c r="L24" i="46"/>
  <c r="K24" i="46"/>
  <c r="J24" i="46"/>
  <c r="I24" i="46"/>
  <c r="H24" i="46"/>
  <c r="G24" i="46"/>
  <c r="F24" i="46"/>
  <c r="E24" i="46"/>
  <c r="D24" i="46"/>
  <c r="N23" i="46"/>
  <c r="O23" i="46"/>
  <c r="M22" i="46"/>
  <c r="L22" i="46"/>
  <c r="K22" i="46"/>
  <c r="J22" i="46"/>
  <c r="I22" i="46"/>
  <c r="H22" i="46"/>
  <c r="G22" i="46"/>
  <c r="F22" i="46"/>
  <c r="E22" i="46"/>
  <c r="D22" i="46"/>
  <c r="N21" i="46"/>
  <c r="O21" i="46"/>
  <c r="N20" i="46"/>
  <c r="O20" i="46" s="1"/>
  <c r="N19" i="46"/>
  <c r="O19" i="46"/>
  <c r="N18" i="46"/>
  <c r="O18" i="46"/>
  <c r="M17" i="46"/>
  <c r="L17" i="46"/>
  <c r="K17" i="46"/>
  <c r="J17" i="46"/>
  <c r="I17" i="46"/>
  <c r="H17" i="46"/>
  <c r="H36" i="46" s="1"/>
  <c r="G17" i="46"/>
  <c r="F17" i="46"/>
  <c r="E17" i="46"/>
  <c r="D17" i="46"/>
  <c r="N16" i="46"/>
  <c r="O16" i="46"/>
  <c r="N15" i="46"/>
  <c r="O15" i="46" s="1"/>
  <c r="N14" i="46"/>
  <c r="O14" i="46" s="1"/>
  <c r="M13" i="46"/>
  <c r="L13" i="46"/>
  <c r="N13" i="46" s="1"/>
  <c r="O13" i="46" s="1"/>
  <c r="K13" i="46"/>
  <c r="J13" i="46"/>
  <c r="I13" i="46"/>
  <c r="H13" i="46"/>
  <c r="G13" i="46"/>
  <c r="F13" i="46"/>
  <c r="E13" i="46"/>
  <c r="D13" i="46"/>
  <c r="N12" i="46"/>
  <c r="O12" i="46" s="1"/>
  <c r="N11" i="46"/>
  <c r="O11" i="46"/>
  <c r="N10" i="46"/>
  <c r="O10" i="46" s="1"/>
  <c r="N9" i="46"/>
  <c r="O9" i="46"/>
  <c r="N8" i="46"/>
  <c r="O8" i="46"/>
  <c r="N7" i="46"/>
  <c r="O7" i="46" s="1"/>
  <c r="N6" i="46"/>
  <c r="O6" i="46" s="1"/>
  <c r="M5" i="46"/>
  <c r="L5" i="46"/>
  <c r="L36" i="46" s="1"/>
  <c r="K5" i="46"/>
  <c r="J5" i="46"/>
  <c r="I5" i="46"/>
  <c r="H5" i="46"/>
  <c r="G5" i="46"/>
  <c r="F5" i="46"/>
  <c r="E5" i="46"/>
  <c r="D5" i="46"/>
  <c r="E35" i="45"/>
  <c r="H35" i="45"/>
  <c r="N34" i="45"/>
  <c r="O34" i="45" s="1"/>
  <c r="N33" i="45"/>
  <c r="O33" i="45" s="1"/>
  <c r="M32" i="45"/>
  <c r="L32" i="45"/>
  <c r="N32" i="45" s="1"/>
  <c r="O32" i="45" s="1"/>
  <c r="K32" i="45"/>
  <c r="J32" i="45"/>
  <c r="I32" i="45"/>
  <c r="H32" i="45"/>
  <c r="G32" i="45"/>
  <c r="F32" i="45"/>
  <c r="E32" i="45"/>
  <c r="D32" i="45"/>
  <c r="N31" i="45"/>
  <c r="O31" i="45" s="1"/>
  <c r="N30" i="45"/>
  <c r="O30" i="45"/>
  <c r="N29" i="45"/>
  <c r="O29" i="45" s="1"/>
  <c r="N28" i="45"/>
  <c r="O28" i="45"/>
  <c r="M27" i="45"/>
  <c r="L27" i="45"/>
  <c r="K27" i="45"/>
  <c r="J27" i="45"/>
  <c r="I27" i="45"/>
  <c r="H27" i="45"/>
  <c r="G27" i="45"/>
  <c r="F27" i="45"/>
  <c r="N27" i="45" s="1"/>
  <c r="O27" i="45" s="1"/>
  <c r="E27" i="45"/>
  <c r="D27" i="45"/>
  <c r="N26" i="45"/>
  <c r="O26" i="45"/>
  <c r="M25" i="45"/>
  <c r="L25" i="45"/>
  <c r="K25" i="45"/>
  <c r="J25" i="45"/>
  <c r="I25" i="45"/>
  <c r="H25" i="45"/>
  <c r="G25" i="45"/>
  <c r="F25" i="45"/>
  <c r="N25" i="45" s="1"/>
  <c r="O25" i="45" s="1"/>
  <c r="E25" i="45"/>
  <c r="D25" i="45"/>
  <c r="N24" i="45"/>
  <c r="O24" i="45"/>
  <c r="M23" i="45"/>
  <c r="L23" i="45"/>
  <c r="K23" i="45"/>
  <c r="J23" i="45"/>
  <c r="I23" i="45"/>
  <c r="H23" i="45"/>
  <c r="G23" i="45"/>
  <c r="F23" i="45"/>
  <c r="N23" i="45" s="1"/>
  <c r="O23" i="45" s="1"/>
  <c r="E23" i="45"/>
  <c r="D23" i="45"/>
  <c r="N22" i="45"/>
  <c r="O22" i="45"/>
  <c r="N21" i="45"/>
  <c r="O21" i="45"/>
  <c r="N20" i="45"/>
  <c r="O20" i="45" s="1"/>
  <c r="N19" i="45"/>
  <c r="O19" i="45" s="1"/>
  <c r="M18" i="45"/>
  <c r="L18" i="45"/>
  <c r="N18" i="45" s="1"/>
  <c r="O18" i="45" s="1"/>
  <c r="K18" i="45"/>
  <c r="J18" i="45"/>
  <c r="I18" i="45"/>
  <c r="H18" i="45"/>
  <c r="G18" i="45"/>
  <c r="F18" i="45"/>
  <c r="E18" i="45"/>
  <c r="D18" i="45"/>
  <c r="N17" i="45"/>
  <c r="O17" i="45" s="1"/>
  <c r="N16" i="45"/>
  <c r="O16" i="45"/>
  <c r="N15" i="45"/>
  <c r="O15" i="45" s="1"/>
  <c r="M14" i="45"/>
  <c r="L14" i="45"/>
  <c r="K14" i="45"/>
  <c r="J14" i="45"/>
  <c r="I14" i="45"/>
  <c r="H14" i="45"/>
  <c r="G14" i="45"/>
  <c r="F14" i="45"/>
  <c r="E14" i="45"/>
  <c r="D14" i="45"/>
  <c r="D35" i="45" s="1"/>
  <c r="N13" i="45"/>
  <c r="O13" i="45" s="1"/>
  <c r="N12" i="45"/>
  <c r="O12" i="45"/>
  <c r="N11" i="45"/>
  <c r="O11" i="45"/>
  <c r="N10" i="45"/>
  <c r="O10" i="45" s="1"/>
  <c r="N9" i="45"/>
  <c r="O9" i="45" s="1"/>
  <c r="N8" i="45"/>
  <c r="O8" i="45"/>
  <c r="N7" i="45"/>
  <c r="O7" i="45" s="1"/>
  <c r="N6" i="45"/>
  <c r="O6" i="45"/>
  <c r="M5" i="45"/>
  <c r="M35" i="45" s="1"/>
  <c r="L5" i="45"/>
  <c r="L35" i="45" s="1"/>
  <c r="K5" i="45"/>
  <c r="K35" i="45" s="1"/>
  <c r="J5" i="45"/>
  <c r="J35" i="45" s="1"/>
  <c r="I5" i="45"/>
  <c r="I35" i="45" s="1"/>
  <c r="H5" i="45"/>
  <c r="G5" i="45"/>
  <c r="G35" i="45" s="1"/>
  <c r="F5" i="45"/>
  <c r="F35" i="45" s="1"/>
  <c r="E5" i="45"/>
  <c r="D5" i="45"/>
  <c r="H35" i="44"/>
  <c r="K35" i="44"/>
  <c r="D35" i="44"/>
  <c r="N34" i="44"/>
  <c r="O34" i="44" s="1"/>
  <c r="N33" i="44"/>
  <c r="O33" i="44"/>
  <c r="M32" i="44"/>
  <c r="L32" i="44"/>
  <c r="K32" i="44"/>
  <c r="J32" i="44"/>
  <c r="I32" i="44"/>
  <c r="H32" i="44"/>
  <c r="G32" i="44"/>
  <c r="F32" i="44"/>
  <c r="N32" i="44" s="1"/>
  <c r="O32" i="44" s="1"/>
  <c r="E32" i="44"/>
  <c r="D32" i="44"/>
  <c r="N31" i="44"/>
  <c r="O31" i="44"/>
  <c r="N30" i="44"/>
  <c r="O30" i="44"/>
  <c r="N29" i="44"/>
  <c r="O29" i="44" s="1"/>
  <c r="N28" i="44"/>
  <c r="O28" i="44" s="1"/>
  <c r="M27" i="44"/>
  <c r="L27" i="44"/>
  <c r="N27" i="44" s="1"/>
  <c r="O27" i="44" s="1"/>
  <c r="K27" i="44"/>
  <c r="J27" i="44"/>
  <c r="I27" i="44"/>
  <c r="H27" i="44"/>
  <c r="G27" i="44"/>
  <c r="F27" i="44"/>
  <c r="E27" i="44"/>
  <c r="D27" i="44"/>
  <c r="N26" i="44"/>
  <c r="O26" i="44" s="1"/>
  <c r="M25" i="44"/>
  <c r="L25" i="44"/>
  <c r="N25" i="44" s="1"/>
  <c r="O25" i="44" s="1"/>
  <c r="K25" i="44"/>
  <c r="J25" i="44"/>
  <c r="I25" i="44"/>
  <c r="H25" i="44"/>
  <c r="G25" i="44"/>
  <c r="F25" i="44"/>
  <c r="E25" i="44"/>
  <c r="D25" i="44"/>
  <c r="N24" i="44"/>
  <c r="O24" i="44" s="1"/>
  <c r="M23" i="44"/>
  <c r="L23" i="44"/>
  <c r="N23" i="44" s="1"/>
  <c r="O23" i="44" s="1"/>
  <c r="K23" i="44"/>
  <c r="J23" i="44"/>
  <c r="I23" i="44"/>
  <c r="H23" i="44"/>
  <c r="G23" i="44"/>
  <c r="F23" i="44"/>
  <c r="E23" i="44"/>
  <c r="D23" i="44"/>
  <c r="N22" i="44"/>
  <c r="O22" i="44" s="1"/>
  <c r="N21" i="44"/>
  <c r="O21" i="44"/>
  <c r="N20" i="44"/>
  <c r="O20" i="44" s="1"/>
  <c r="N19" i="44"/>
  <c r="O19" i="44"/>
  <c r="M18" i="44"/>
  <c r="L18" i="44"/>
  <c r="K18" i="44"/>
  <c r="J18" i="44"/>
  <c r="I18" i="44"/>
  <c r="H18" i="44"/>
  <c r="G18" i="44"/>
  <c r="F18" i="44"/>
  <c r="N18" i="44" s="1"/>
  <c r="O18" i="44" s="1"/>
  <c r="E18" i="44"/>
  <c r="D18" i="44"/>
  <c r="N17" i="44"/>
  <c r="O17" i="44"/>
  <c r="N16" i="44"/>
  <c r="O16" i="44"/>
  <c r="N15" i="44"/>
  <c r="O15" i="44" s="1"/>
  <c r="M14" i="44"/>
  <c r="L14" i="44"/>
  <c r="K14" i="44"/>
  <c r="J14" i="44"/>
  <c r="N14" i="44" s="1"/>
  <c r="O14" i="44" s="1"/>
  <c r="I14" i="44"/>
  <c r="H14" i="44"/>
  <c r="G14" i="44"/>
  <c r="F14" i="44"/>
  <c r="E14" i="44"/>
  <c r="D14" i="44"/>
  <c r="N13" i="44"/>
  <c r="O13" i="44" s="1"/>
  <c r="N12" i="44"/>
  <c r="O12" i="44" s="1"/>
  <c r="N11" i="44"/>
  <c r="O11" i="44"/>
  <c r="N10" i="44"/>
  <c r="O10" i="44" s="1"/>
  <c r="N9" i="44"/>
  <c r="O9" i="44"/>
  <c r="N8" i="44"/>
  <c r="O8" i="44"/>
  <c r="N7" i="44"/>
  <c r="O7" i="44" s="1"/>
  <c r="N6" i="44"/>
  <c r="O6" i="44" s="1"/>
  <c r="M5" i="44"/>
  <c r="M35" i="44" s="1"/>
  <c r="L5" i="44"/>
  <c r="N5" i="44" s="1"/>
  <c r="O5" i="44" s="1"/>
  <c r="K5" i="44"/>
  <c r="J5" i="44"/>
  <c r="J35" i="44" s="1"/>
  <c r="I5" i="44"/>
  <c r="I35" i="44" s="1"/>
  <c r="H5" i="44"/>
  <c r="G5" i="44"/>
  <c r="G35" i="44" s="1"/>
  <c r="F5" i="44"/>
  <c r="F35" i="44" s="1"/>
  <c r="E5" i="44"/>
  <c r="E35" i="44" s="1"/>
  <c r="D5" i="44"/>
  <c r="H33" i="43"/>
  <c r="D33" i="43"/>
  <c r="N32" i="43"/>
  <c r="O32" i="43" s="1"/>
  <c r="N31" i="43"/>
  <c r="O31" i="43" s="1"/>
  <c r="M30" i="43"/>
  <c r="L30" i="43"/>
  <c r="N30" i="43" s="1"/>
  <c r="O30" i="43" s="1"/>
  <c r="K30" i="43"/>
  <c r="J30" i="43"/>
  <c r="I30" i="43"/>
  <c r="H30" i="43"/>
  <c r="G30" i="43"/>
  <c r="F30" i="43"/>
  <c r="E30" i="43"/>
  <c r="D30" i="43"/>
  <c r="N29" i="43"/>
  <c r="O29" i="43" s="1"/>
  <c r="N28" i="43"/>
  <c r="O28" i="43"/>
  <c r="N27" i="43"/>
  <c r="O27" i="43" s="1"/>
  <c r="N26" i="43"/>
  <c r="O26" i="43"/>
  <c r="M25" i="43"/>
  <c r="L25" i="43"/>
  <c r="K25" i="43"/>
  <c r="J25" i="43"/>
  <c r="I25" i="43"/>
  <c r="H25" i="43"/>
  <c r="G25" i="43"/>
  <c r="F25" i="43"/>
  <c r="N25" i="43" s="1"/>
  <c r="O25" i="43" s="1"/>
  <c r="E25" i="43"/>
  <c r="D25" i="43"/>
  <c r="N24" i="43"/>
  <c r="O24" i="43"/>
  <c r="M23" i="43"/>
  <c r="L23" i="43"/>
  <c r="K23" i="43"/>
  <c r="J23" i="43"/>
  <c r="I23" i="43"/>
  <c r="H23" i="43"/>
  <c r="G23" i="43"/>
  <c r="F23" i="43"/>
  <c r="N23" i="43" s="1"/>
  <c r="O23" i="43" s="1"/>
  <c r="E23" i="43"/>
  <c r="D23" i="43"/>
  <c r="N22" i="43"/>
  <c r="O22" i="43"/>
  <c r="M21" i="43"/>
  <c r="L21" i="43"/>
  <c r="K21" i="43"/>
  <c r="J21" i="43"/>
  <c r="I21" i="43"/>
  <c r="H21" i="43"/>
  <c r="G21" i="43"/>
  <c r="F21" i="43"/>
  <c r="N21" i="43" s="1"/>
  <c r="O21" i="43" s="1"/>
  <c r="E21" i="43"/>
  <c r="D21" i="43"/>
  <c r="N20" i="43"/>
  <c r="O20" i="43"/>
  <c r="N19" i="43"/>
  <c r="O19" i="43"/>
  <c r="N18" i="43"/>
  <c r="O18" i="43" s="1"/>
  <c r="N17" i="43"/>
  <c r="O17" i="43" s="1"/>
  <c r="M16" i="43"/>
  <c r="L16" i="43"/>
  <c r="N16" i="43" s="1"/>
  <c r="O16" i="43" s="1"/>
  <c r="K16" i="43"/>
  <c r="J16" i="43"/>
  <c r="I16" i="43"/>
  <c r="H16" i="43"/>
  <c r="G16" i="43"/>
  <c r="F16" i="43"/>
  <c r="E16" i="43"/>
  <c r="D16" i="43"/>
  <c r="N15" i="43"/>
  <c r="O15" i="43" s="1"/>
  <c r="N14" i="43"/>
  <c r="O14" i="43"/>
  <c r="M13" i="43"/>
  <c r="L13" i="43"/>
  <c r="K13" i="43"/>
  <c r="J13" i="43"/>
  <c r="I13" i="43"/>
  <c r="H13" i="43"/>
  <c r="G13" i="43"/>
  <c r="F13" i="43"/>
  <c r="E13" i="43"/>
  <c r="D13" i="43"/>
  <c r="N12" i="43"/>
  <c r="O12" i="43"/>
  <c r="N11" i="43"/>
  <c r="O11" i="43" s="1"/>
  <c r="N10" i="43"/>
  <c r="O10" i="43"/>
  <c r="N9" i="43"/>
  <c r="O9" i="43"/>
  <c r="N8" i="43"/>
  <c r="O8" i="43" s="1"/>
  <c r="N7" i="43"/>
  <c r="O7" i="43" s="1"/>
  <c r="N6" i="43"/>
  <c r="O6" i="43"/>
  <c r="M5" i="43"/>
  <c r="M33" i="43" s="1"/>
  <c r="L5" i="43"/>
  <c r="L33" i="43" s="1"/>
  <c r="K5" i="43"/>
  <c r="K33" i="43" s="1"/>
  <c r="J5" i="43"/>
  <c r="J33" i="43" s="1"/>
  <c r="I5" i="43"/>
  <c r="I33" i="43" s="1"/>
  <c r="H5" i="43"/>
  <c r="G5" i="43"/>
  <c r="G33" i="43" s="1"/>
  <c r="F5" i="43"/>
  <c r="F33" i="43" s="1"/>
  <c r="E5" i="43"/>
  <c r="E33" i="43" s="1"/>
  <c r="D5" i="43"/>
  <c r="F32" i="42"/>
  <c r="L32" i="42"/>
  <c r="N31" i="42"/>
  <c r="O31" i="42" s="1"/>
  <c r="N30" i="42"/>
  <c r="O30" i="42"/>
  <c r="M29" i="42"/>
  <c r="L29" i="42"/>
  <c r="K29" i="42"/>
  <c r="J29" i="42"/>
  <c r="I29" i="42"/>
  <c r="H29" i="42"/>
  <c r="G29" i="42"/>
  <c r="F29" i="42"/>
  <c r="E29" i="42"/>
  <c r="D29" i="42"/>
  <c r="N28" i="42"/>
  <c r="O28" i="42"/>
  <c r="N27" i="42"/>
  <c r="O27" i="42" s="1"/>
  <c r="N26" i="42"/>
  <c r="O26" i="42"/>
  <c r="N25" i="42"/>
  <c r="O25" i="42"/>
  <c r="M24" i="42"/>
  <c r="L24" i="42"/>
  <c r="K24" i="42"/>
  <c r="J24" i="42"/>
  <c r="I24" i="42"/>
  <c r="H24" i="42"/>
  <c r="N24" i="42" s="1"/>
  <c r="O24" i="42" s="1"/>
  <c r="G24" i="42"/>
  <c r="F24" i="42"/>
  <c r="E24" i="42"/>
  <c r="D24" i="42"/>
  <c r="N23" i="42"/>
  <c r="O23" i="42"/>
  <c r="M22" i="42"/>
  <c r="L22" i="42"/>
  <c r="K22" i="42"/>
  <c r="J22" i="42"/>
  <c r="I22" i="42"/>
  <c r="H22" i="42"/>
  <c r="N22" i="42" s="1"/>
  <c r="O22" i="42" s="1"/>
  <c r="G22" i="42"/>
  <c r="F22" i="42"/>
  <c r="E22" i="42"/>
  <c r="D22" i="42"/>
  <c r="N21" i="42"/>
  <c r="O21" i="42"/>
  <c r="M20" i="42"/>
  <c r="L20" i="42"/>
  <c r="K20" i="42"/>
  <c r="J20" i="42"/>
  <c r="I20" i="42"/>
  <c r="H20" i="42"/>
  <c r="N20" i="42" s="1"/>
  <c r="O20" i="42" s="1"/>
  <c r="G20" i="42"/>
  <c r="F20" i="42"/>
  <c r="E20" i="42"/>
  <c r="D20" i="42"/>
  <c r="N19" i="42"/>
  <c r="O19" i="42"/>
  <c r="N18" i="42"/>
  <c r="O18" i="42" s="1"/>
  <c r="N17" i="42"/>
  <c r="O17" i="42" s="1"/>
  <c r="N16" i="42"/>
  <c r="O16" i="42"/>
  <c r="M15" i="42"/>
  <c r="L15" i="42"/>
  <c r="K15" i="42"/>
  <c r="J15" i="42"/>
  <c r="I15" i="42"/>
  <c r="H15" i="42"/>
  <c r="G15" i="42"/>
  <c r="F15" i="42"/>
  <c r="E15" i="42"/>
  <c r="D15" i="42"/>
  <c r="N14" i="42"/>
  <c r="O14" i="42"/>
  <c r="N13" i="42"/>
  <c r="O13" i="42" s="1"/>
  <c r="M12" i="42"/>
  <c r="L12" i="42"/>
  <c r="K12" i="42"/>
  <c r="J12" i="42"/>
  <c r="I12" i="42"/>
  <c r="H12" i="42"/>
  <c r="G12" i="42"/>
  <c r="F12" i="42"/>
  <c r="E12" i="42"/>
  <c r="D12" i="42"/>
  <c r="N12" i="42" s="1"/>
  <c r="O12" i="42" s="1"/>
  <c r="N11" i="42"/>
  <c r="O11" i="42" s="1"/>
  <c r="N10" i="42"/>
  <c r="O10" i="42"/>
  <c r="N9" i="42"/>
  <c r="O9" i="42"/>
  <c r="N8" i="42"/>
  <c r="O8" i="42" s="1"/>
  <c r="N7" i="42"/>
  <c r="O7" i="42" s="1"/>
  <c r="N6" i="42"/>
  <c r="O6" i="42"/>
  <c r="M5" i="42"/>
  <c r="M32" i="42" s="1"/>
  <c r="L5" i="42"/>
  <c r="K5" i="42"/>
  <c r="K32" i="42" s="1"/>
  <c r="J5" i="42"/>
  <c r="J32" i="42" s="1"/>
  <c r="I5" i="42"/>
  <c r="I32" i="42" s="1"/>
  <c r="H5" i="42"/>
  <c r="H32" i="42" s="1"/>
  <c r="G5" i="42"/>
  <c r="G32" i="42" s="1"/>
  <c r="F5" i="42"/>
  <c r="E5" i="42"/>
  <c r="E32" i="42" s="1"/>
  <c r="D5" i="42"/>
  <c r="D32" i="42" s="1"/>
  <c r="N32" i="42" s="1"/>
  <c r="O32" i="42" s="1"/>
  <c r="N33" i="41"/>
  <c r="O33" i="41" s="1"/>
  <c r="N32" i="41"/>
  <c r="O32" i="41"/>
  <c r="M31" i="41"/>
  <c r="L31" i="41"/>
  <c r="K31" i="41"/>
  <c r="J31" i="41"/>
  <c r="I31" i="41"/>
  <c r="H31" i="41"/>
  <c r="G31" i="41"/>
  <c r="F31" i="41"/>
  <c r="E31" i="41"/>
  <c r="D31" i="41"/>
  <c r="N30" i="41"/>
  <c r="O30" i="41"/>
  <c r="N29" i="41"/>
  <c r="O29" i="41" s="1"/>
  <c r="N28" i="41"/>
  <c r="O28" i="41"/>
  <c r="N27" i="41"/>
  <c r="O27" i="41"/>
  <c r="M26" i="41"/>
  <c r="L26" i="41"/>
  <c r="K26" i="41"/>
  <c r="J26" i="41"/>
  <c r="I26" i="41"/>
  <c r="H26" i="41"/>
  <c r="N26" i="41" s="1"/>
  <c r="O26" i="41" s="1"/>
  <c r="G26" i="41"/>
  <c r="F26" i="41"/>
  <c r="E26" i="41"/>
  <c r="D26" i="41"/>
  <c r="N25" i="41"/>
  <c r="O25" i="41"/>
  <c r="M24" i="41"/>
  <c r="L24" i="41"/>
  <c r="K24" i="41"/>
  <c r="J24" i="41"/>
  <c r="I24" i="41"/>
  <c r="H24" i="41"/>
  <c r="N24" i="41" s="1"/>
  <c r="O24" i="41" s="1"/>
  <c r="G24" i="41"/>
  <c r="F24" i="41"/>
  <c r="E24" i="41"/>
  <c r="D24" i="41"/>
  <c r="N23" i="41"/>
  <c r="O23" i="41"/>
  <c r="M22" i="41"/>
  <c r="L22" i="41"/>
  <c r="K22" i="41"/>
  <c r="J22" i="41"/>
  <c r="I22" i="41"/>
  <c r="H22" i="41"/>
  <c r="N22" i="41" s="1"/>
  <c r="O22" i="41" s="1"/>
  <c r="G22" i="41"/>
  <c r="F22" i="41"/>
  <c r="E22" i="41"/>
  <c r="D22" i="41"/>
  <c r="N21" i="41"/>
  <c r="O21" i="41"/>
  <c r="N20" i="41"/>
  <c r="O20" i="41"/>
  <c r="N19" i="41"/>
  <c r="O19" i="41" s="1"/>
  <c r="N18" i="41"/>
  <c r="O18" i="41"/>
  <c r="M17" i="41"/>
  <c r="L17" i="41"/>
  <c r="K17" i="41"/>
  <c r="J17" i="41"/>
  <c r="I17" i="41"/>
  <c r="H17" i="41"/>
  <c r="G17" i="41"/>
  <c r="F17" i="41"/>
  <c r="E17" i="41"/>
  <c r="D17" i="41"/>
  <c r="N16" i="41"/>
  <c r="O16" i="41"/>
  <c r="N15" i="41"/>
  <c r="O15" i="41" s="1"/>
  <c r="M14" i="41"/>
  <c r="L14" i="41"/>
  <c r="K14" i="41"/>
  <c r="J14" i="41"/>
  <c r="I14" i="41"/>
  <c r="H14" i="41"/>
  <c r="G14" i="41"/>
  <c r="F14" i="41"/>
  <c r="E14" i="41"/>
  <c r="D14" i="41"/>
  <c r="N14" i="41" s="1"/>
  <c r="O14" i="41" s="1"/>
  <c r="N13" i="41"/>
  <c r="O13" i="41" s="1"/>
  <c r="N12" i="41"/>
  <c r="O12" i="41"/>
  <c r="N11" i="41"/>
  <c r="O11" i="41"/>
  <c r="N10" i="41"/>
  <c r="O10" i="41" s="1"/>
  <c r="N9" i="41"/>
  <c r="O9" i="41" s="1"/>
  <c r="N8" i="41"/>
  <c r="O8" i="41"/>
  <c r="N7" i="41"/>
  <c r="O7" i="41" s="1"/>
  <c r="N6" i="41"/>
  <c r="O6" i="41"/>
  <c r="M5" i="41"/>
  <c r="M34" i="41" s="1"/>
  <c r="L5" i="41"/>
  <c r="L34" i="41" s="1"/>
  <c r="K5" i="41"/>
  <c r="K34" i="41" s="1"/>
  <c r="J5" i="41"/>
  <c r="J34" i="41" s="1"/>
  <c r="I5" i="41"/>
  <c r="I34" i="41" s="1"/>
  <c r="H5" i="41"/>
  <c r="H34" i="41" s="1"/>
  <c r="G5" i="41"/>
  <c r="G34" i="41" s="1"/>
  <c r="F5" i="41"/>
  <c r="N5" i="41" s="1"/>
  <c r="O5" i="41" s="1"/>
  <c r="E5" i="41"/>
  <c r="E34" i="41" s="1"/>
  <c r="D5" i="41"/>
  <c r="D34" i="41" s="1"/>
  <c r="N35" i="40"/>
  <c r="O35" i="40"/>
  <c r="M34" i="40"/>
  <c r="L34" i="40"/>
  <c r="K34" i="40"/>
  <c r="J34" i="40"/>
  <c r="I34" i="40"/>
  <c r="H34" i="40"/>
  <c r="G34" i="40"/>
  <c r="F34" i="40"/>
  <c r="E34" i="40"/>
  <c r="D34" i="40"/>
  <c r="N34" i="40" s="1"/>
  <c r="O34" i="40" s="1"/>
  <c r="N33" i="40"/>
  <c r="O33" i="40" s="1"/>
  <c r="N32" i="40"/>
  <c r="O32" i="40"/>
  <c r="N31" i="40"/>
  <c r="O31" i="40" s="1"/>
  <c r="N30" i="40"/>
  <c r="O30" i="40" s="1"/>
  <c r="N29" i="40"/>
  <c r="O29" i="40"/>
  <c r="N28" i="40"/>
  <c r="O28" i="40" s="1"/>
  <c r="M27" i="40"/>
  <c r="L27" i="40"/>
  <c r="K27" i="40"/>
  <c r="J27" i="40"/>
  <c r="J36" i="40" s="1"/>
  <c r="I27" i="40"/>
  <c r="H27" i="40"/>
  <c r="G27" i="40"/>
  <c r="F27" i="40"/>
  <c r="E27" i="40"/>
  <c r="D27" i="40"/>
  <c r="N27" i="40" s="1"/>
  <c r="O27" i="40" s="1"/>
  <c r="N26" i="40"/>
  <c r="O26" i="40"/>
  <c r="M25" i="40"/>
  <c r="L25" i="40"/>
  <c r="K25" i="40"/>
  <c r="J25" i="40"/>
  <c r="I25" i="40"/>
  <c r="H25" i="40"/>
  <c r="N25" i="40" s="1"/>
  <c r="O25" i="40" s="1"/>
  <c r="G25" i="40"/>
  <c r="F25" i="40"/>
  <c r="E25" i="40"/>
  <c r="D25" i="40"/>
  <c r="N24" i="40"/>
  <c r="O24" i="40" s="1"/>
  <c r="M23" i="40"/>
  <c r="L23" i="40"/>
  <c r="K23" i="40"/>
  <c r="J23" i="40"/>
  <c r="I23" i="40"/>
  <c r="I36" i="40" s="1"/>
  <c r="H23" i="40"/>
  <c r="G23" i="40"/>
  <c r="F23" i="40"/>
  <c r="E23" i="40"/>
  <c r="D23" i="40"/>
  <c r="N23" i="40" s="1"/>
  <c r="O23" i="40" s="1"/>
  <c r="N22" i="40"/>
  <c r="O22" i="40" s="1"/>
  <c r="N21" i="40"/>
  <c r="O21" i="40" s="1"/>
  <c r="N20" i="40"/>
  <c r="O20" i="40"/>
  <c r="N19" i="40"/>
  <c r="O19" i="40" s="1"/>
  <c r="N18" i="40"/>
  <c r="O18" i="40"/>
  <c r="N17" i="40"/>
  <c r="O17" i="40"/>
  <c r="M16" i="40"/>
  <c r="L16" i="40"/>
  <c r="K16" i="40"/>
  <c r="J16" i="40"/>
  <c r="I16" i="40"/>
  <c r="H16" i="40"/>
  <c r="H36" i="40" s="1"/>
  <c r="G16" i="40"/>
  <c r="F16" i="40"/>
  <c r="E16" i="40"/>
  <c r="D16" i="40"/>
  <c r="N15" i="40"/>
  <c r="O15" i="40" s="1"/>
  <c r="N14" i="40"/>
  <c r="O14" i="40"/>
  <c r="M13" i="40"/>
  <c r="L13" i="40"/>
  <c r="K13" i="40"/>
  <c r="J13" i="40"/>
  <c r="I13" i="40"/>
  <c r="H13" i="40"/>
  <c r="G13" i="40"/>
  <c r="F13" i="40"/>
  <c r="E13" i="40"/>
  <c r="N13" i="40" s="1"/>
  <c r="O13" i="40" s="1"/>
  <c r="D13" i="40"/>
  <c r="N12" i="40"/>
  <c r="O12" i="40" s="1"/>
  <c r="N11" i="40"/>
  <c r="O11" i="40"/>
  <c r="N10" i="40"/>
  <c r="O10" i="40" s="1"/>
  <c r="N9" i="40"/>
  <c r="O9" i="40"/>
  <c r="N8" i="40"/>
  <c r="O8" i="40"/>
  <c r="N7" i="40"/>
  <c r="O7" i="40" s="1"/>
  <c r="N6" i="40"/>
  <c r="O6" i="40" s="1"/>
  <c r="M5" i="40"/>
  <c r="L5" i="40"/>
  <c r="L36" i="40" s="1"/>
  <c r="K5" i="40"/>
  <c r="K36" i="40" s="1"/>
  <c r="J5" i="40"/>
  <c r="I5" i="40"/>
  <c r="H5" i="40"/>
  <c r="G5" i="40"/>
  <c r="G36" i="40" s="1"/>
  <c r="F5" i="40"/>
  <c r="F36" i="40" s="1"/>
  <c r="E5" i="40"/>
  <c r="E36" i="40" s="1"/>
  <c r="D5" i="40"/>
  <c r="D36" i="40" s="1"/>
  <c r="N34" i="39"/>
  <c r="O34" i="39" s="1"/>
  <c r="N33" i="39"/>
  <c r="O33" i="39"/>
  <c r="M32" i="39"/>
  <c r="L32" i="39"/>
  <c r="K32" i="39"/>
  <c r="J32" i="39"/>
  <c r="I32" i="39"/>
  <c r="H32" i="39"/>
  <c r="G32" i="39"/>
  <c r="F32" i="39"/>
  <c r="E32" i="39"/>
  <c r="N32" i="39" s="1"/>
  <c r="O32" i="39" s="1"/>
  <c r="D32" i="39"/>
  <c r="N31" i="39"/>
  <c r="O31" i="39"/>
  <c r="N30" i="39"/>
  <c r="O30" i="39" s="1"/>
  <c r="N29" i="39"/>
  <c r="O29" i="39" s="1"/>
  <c r="N28" i="39"/>
  <c r="O28" i="39"/>
  <c r="N27" i="39"/>
  <c r="O27" i="39"/>
  <c r="M26" i="39"/>
  <c r="L26" i="39"/>
  <c r="K26" i="39"/>
  <c r="J26" i="39"/>
  <c r="I26" i="39"/>
  <c r="H26" i="39"/>
  <c r="G26" i="39"/>
  <c r="F26" i="39"/>
  <c r="E26" i="39"/>
  <c r="D26" i="39"/>
  <c r="N26" i="39" s="1"/>
  <c r="O26" i="39" s="1"/>
  <c r="N25" i="39"/>
  <c r="O25" i="39"/>
  <c r="M24" i="39"/>
  <c r="L24" i="39"/>
  <c r="K24" i="39"/>
  <c r="J24" i="39"/>
  <c r="I24" i="39"/>
  <c r="H24" i="39"/>
  <c r="G24" i="39"/>
  <c r="F24" i="39"/>
  <c r="N24" i="39"/>
  <c r="O24" i="39" s="1"/>
  <c r="E24" i="39"/>
  <c r="D24" i="39"/>
  <c r="N23" i="39"/>
  <c r="O23" i="39" s="1"/>
  <c r="M22" i="39"/>
  <c r="L22" i="39"/>
  <c r="K22" i="39"/>
  <c r="J22" i="39"/>
  <c r="I22" i="39"/>
  <c r="H22" i="39"/>
  <c r="G22" i="39"/>
  <c r="F22" i="39"/>
  <c r="E22" i="39"/>
  <c r="D22" i="39"/>
  <c r="N22" i="39" s="1"/>
  <c r="O22" i="39" s="1"/>
  <c r="N21" i="39"/>
  <c r="O21" i="39" s="1"/>
  <c r="N20" i="39"/>
  <c r="O20" i="39"/>
  <c r="N19" i="39"/>
  <c r="O19" i="39"/>
  <c r="N18" i="39"/>
  <c r="O18" i="39"/>
  <c r="M17" i="39"/>
  <c r="L17" i="39"/>
  <c r="K17" i="39"/>
  <c r="J17" i="39"/>
  <c r="J35" i="39" s="1"/>
  <c r="I17" i="39"/>
  <c r="H17" i="39"/>
  <c r="G17" i="39"/>
  <c r="F17" i="39"/>
  <c r="E17" i="39"/>
  <c r="D17" i="39"/>
  <c r="N16" i="39"/>
  <c r="O16" i="39"/>
  <c r="N15" i="39"/>
  <c r="O15" i="39"/>
  <c r="M14" i="39"/>
  <c r="M35" i="39" s="1"/>
  <c r="L14" i="39"/>
  <c r="K14" i="39"/>
  <c r="J14" i="39"/>
  <c r="I14" i="39"/>
  <c r="H14" i="39"/>
  <c r="G14" i="39"/>
  <c r="F14" i="39"/>
  <c r="E14" i="39"/>
  <c r="E35" i="39" s="1"/>
  <c r="D14" i="39"/>
  <c r="N13" i="39"/>
  <c r="O13" i="39"/>
  <c r="N12" i="39"/>
  <c r="O12" i="39" s="1"/>
  <c r="N11" i="39"/>
  <c r="O11" i="39"/>
  <c r="N10" i="39"/>
  <c r="O10" i="39"/>
  <c r="N9" i="39"/>
  <c r="O9" i="39" s="1"/>
  <c r="N8" i="39"/>
  <c r="O8" i="39" s="1"/>
  <c r="N7" i="39"/>
  <c r="O7" i="39"/>
  <c r="N6" i="39"/>
  <c r="O6" i="39" s="1"/>
  <c r="M5" i="39"/>
  <c r="L5" i="39"/>
  <c r="K5" i="39"/>
  <c r="K35" i="39" s="1"/>
  <c r="J5" i="39"/>
  <c r="I5" i="39"/>
  <c r="I35" i="39" s="1"/>
  <c r="H5" i="39"/>
  <c r="G5" i="39"/>
  <c r="G35" i="39" s="1"/>
  <c r="F5" i="39"/>
  <c r="F35" i="39" s="1"/>
  <c r="E5" i="39"/>
  <c r="D5" i="39"/>
  <c r="D35" i="39" s="1"/>
  <c r="N34" i="38"/>
  <c r="O34" i="38" s="1"/>
  <c r="M33" i="38"/>
  <c r="L33" i="38"/>
  <c r="L35" i="38" s="1"/>
  <c r="K33" i="38"/>
  <c r="J33" i="38"/>
  <c r="I33" i="38"/>
  <c r="N33" i="38" s="1"/>
  <c r="O33" i="38" s="1"/>
  <c r="H33" i="38"/>
  <c r="G33" i="38"/>
  <c r="F33" i="38"/>
  <c r="E33" i="38"/>
  <c r="D33" i="38"/>
  <c r="N32" i="38"/>
  <c r="O32" i="38" s="1"/>
  <c r="N31" i="38"/>
  <c r="O31" i="38"/>
  <c r="N30" i="38"/>
  <c r="O30" i="38"/>
  <c r="N29" i="38"/>
  <c r="O29" i="38" s="1"/>
  <c r="M28" i="38"/>
  <c r="L28" i="38"/>
  <c r="K28" i="38"/>
  <c r="J28" i="38"/>
  <c r="I28" i="38"/>
  <c r="H28" i="38"/>
  <c r="G28" i="38"/>
  <c r="F28" i="38"/>
  <c r="N28" i="38" s="1"/>
  <c r="O28" i="38" s="1"/>
  <c r="E28" i="38"/>
  <c r="D28" i="38"/>
  <c r="N27" i="38"/>
  <c r="O27" i="38" s="1"/>
  <c r="N26" i="38"/>
  <c r="O26" i="38"/>
  <c r="M25" i="38"/>
  <c r="L25" i="38"/>
  <c r="K25" i="38"/>
  <c r="J25" i="38"/>
  <c r="I25" i="38"/>
  <c r="H25" i="38"/>
  <c r="H35" i="38" s="1"/>
  <c r="G25" i="38"/>
  <c r="F25" i="38"/>
  <c r="E25" i="38"/>
  <c r="N25" i="38" s="1"/>
  <c r="O25" i="38" s="1"/>
  <c r="D25" i="38"/>
  <c r="N24" i="38"/>
  <c r="O24" i="38"/>
  <c r="M23" i="38"/>
  <c r="L23" i="38"/>
  <c r="K23" i="38"/>
  <c r="J23" i="38"/>
  <c r="I23" i="38"/>
  <c r="H23" i="38"/>
  <c r="G23" i="38"/>
  <c r="F23" i="38"/>
  <c r="N23" i="38" s="1"/>
  <c r="O23" i="38" s="1"/>
  <c r="E23" i="38"/>
  <c r="D23" i="38"/>
  <c r="N22" i="38"/>
  <c r="O22" i="38"/>
  <c r="N21" i="38"/>
  <c r="O21" i="38"/>
  <c r="N20" i="38"/>
  <c r="O20" i="38" s="1"/>
  <c r="N19" i="38"/>
  <c r="O19" i="38" s="1"/>
  <c r="N18" i="38"/>
  <c r="O18" i="38"/>
  <c r="M17" i="38"/>
  <c r="L17" i="38"/>
  <c r="K17" i="38"/>
  <c r="J17" i="38"/>
  <c r="I17" i="38"/>
  <c r="H17" i="38"/>
  <c r="G17" i="38"/>
  <c r="F17" i="38"/>
  <c r="N17" i="38" s="1"/>
  <c r="O17" i="38" s="1"/>
  <c r="E17" i="38"/>
  <c r="D17" i="38"/>
  <c r="N16" i="38"/>
  <c r="O16" i="38" s="1"/>
  <c r="N15" i="38"/>
  <c r="O15" i="38"/>
  <c r="M14" i="38"/>
  <c r="L14" i="38"/>
  <c r="K14" i="38"/>
  <c r="J14" i="38"/>
  <c r="I14" i="38"/>
  <c r="I35" i="38" s="1"/>
  <c r="H14" i="38"/>
  <c r="G14" i="38"/>
  <c r="F14" i="38"/>
  <c r="F35" i="38" s="1"/>
  <c r="E14" i="38"/>
  <c r="D14" i="38"/>
  <c r="N13" i="38"/>
  <c r="O13" i="38"/>
  <c r="N12" i="38"/>
  <c r="O12" i="38"/>
  <c r="N11" i="38"/>
  <c r="O11" i="38" s="1"/>
  <c r="N10" i="38"/>
  <c r="O10" i="38"/>
  <c r="N9" i="38"/>
  <c r="O9" i="38" s="1"/>
  <c r="N8" i="38"/>
  <c r="O8" i="38"/>
  <c r="N7" i="38"/>
  <c r="O7" i="38"/>
  <c r="N6" i="38"/>
  <c r="O6" i="38" s="1"/>
  <c r="M5" i="38"/>
  <c r="M35" i="38" s="1"/>
  <c r="L5" i="38"/>
  <c r="K5" i="38"/>
  <c r="J5" i="38"/>
  <c r="J35" i="38" s="1"/>
  <c r="I5" i="38"/>
  <c r="H5" i="38"/>
  <c r="G5" i="38"/>
  <c r="G35" i="38" s="1"/>
  <c r="F5" i="38"/>
  <c r="E5" i="38"/>
  <c r="D5" i="38"/>
  <c r="N5" i="38" s="1"/>
  <c r="O5" i="38" s="1"/>
  <c r="N37" i="37"/>
  <c r="O37" i="37" s="1"/>
  <c r="M36" i="37"/>
  <c r="N36" i="37" s="1"/>
  <c r="O36" i="37" s="1"/>
  <c r="L36" i="37"/>
  <c r="K36" i="37"/>
  <c r="J36" i="37"/>
  <c r="I36" i="37"/>
  <c r="H36" i="37"/>
  <c r="G36" i="37"/>
  <c r="F36" i="37"/>
  <c r="E36" i="37"/>
  <c r="D36" i="37"/>
  <c r="N35" i="37"/>
  <c r="O35" i="37" s="1"/>
  <c r="N34" i="37"/>
  <c r="O34" i="37" s="1"/>
  <c r="N33" i="37"/>
  <c r="O33" i="37"/>
  <c r="N32" i="37"/>
  <c r="O32" i="37" s="1"/>
  <c r="N31" i="37"/>
  <c r="O31" i="37" s="1"/>
  <c r="N30" i="37"/>
  <c r="O30" i="37"/>
  <c r="M29" i="37"/>
  <c r="L29" i="37"/>
  <c r="K29" i="37"/>
  <c r="N29" i="37" s="1"/>
  <c r="O29" i="37" s="1"/>
  <c r="J29" i="37"/>
  <c r="I29" i="37"/>
  <c r="H29" i="37"/>
  <c r="G29" i="37"/>
  <c r="F29" i="37"/>
  <c r="E29" i="37"/>
  <c r="D29" i="37"/>
  <c r="N28" i="37"/>
  <c r="O28" i="37"/>
  <c r="N27" i="37"/>
  <c r="O27" i="37" s="1"/>
  <c r="M26" i="37"/>
  <c r="M38" i="37" s="1"/>
  <c r="L26" i="37"/>
  <c r="K26" i="37"/>
  <c r="J26" i="37"/>
  <c r="I26" i="37"/>
  <c r="H26" i="37"/>
  <c r="G26" i="37"/>
  <c r="F26" i="37"/>
  <c r="E26" i="37"/>
  <c r="N26" i="37" s="1"/>
  <c r="O26" i="37" s="1"/>
  <c r="D26" i="37"/>
  <c r="N25" i="37"/>
  <c r="O25" i="37"/>
  <c r="M24" i="37"/>
  <c r="L24" i="37"/>
  <c r="K24" i="37"/>
  <c r="J24" i="37"/>
  <c r="I24" i="37"/>
  <c r="H24" i="37"/>
  <c r="G24" i="37"/>
  <c r="F24" i="37"/>
  <c r="E24" i="37"/>
  <c r="D24" i="37"/>
  <c r="D38" i="37" s="1"/>
  <c r="N23" i="37"/>
  <c r="O23" i="37" s="1"/>
  <c r="N22" i="37"/>
  <c r="O22" i="37"/>
  <c r="N21" i="37"/>
  <c r="O21" i="37"/>
  <c r="N20" i="37"/>
  <c r="O20" i="37"/>
  <c r="N19" i="37"/>
  <c r="O19" i="37" s="1"/>
  <c r="N18" i="37"/>
  <c r="O18" i="37"/>
  <c r="M17" i="37"/>
  <c r="L17" i="37"/>
  <c r="K17" i="37"/>
  <c r="J17" i="37"/>
  <c r="I17" i="37"/>
  <c r="H17" i="37"/>
  <c r="G17" i="37"/>
  <c r="F17" i="37"/>
  <c r="E17" i="37"/>
  <c r="E38" i="37" s="1"/>
  <c r="D17" i="37"/>
  <c r="N16" i="37"/>
  <c r="O16" i="37"/>
  <c r="N15" i="37"/>
  <c r="O15" i="37" s="1"/>
  <c r="N14" i="37"/>
  <c r="O14" i="37"/>
  <c r="M13" i="37"/>
  <c r="L13" i="37"/>
  <c r="L38" i="37" s="1"/>
  <c r="K13" i="37"/>
  <c r="J13" i="37"/>
  <c r="I13" i="37"/>
  <c r="H13" i="37"/>
  <c r="G13" i="37"/>
  <c r="G38" i="37" s="1"/>
  <c r="F13" i="37"/>
  <c r="E13" i="37"/>
  <c r="D13" i="37"/>
  <c r="N12" i="37"/>
  <c r="O12" i="37" s="1"/>
  <c r="N11" i="37"/>
  <c r="O11" i="37" s="1"/>
  <c r="N10" i="37"/>
  <c r="O10" i="37"/>
  <c r="N9" i="37"/>
  <c r="O9" i="37"/>
  <c r="N8" i="37"/>
  <c r="O8" i="37" s="1"/>
  <c r="N7" i="37"/>
  <c r="O7" i="37"/>
  <c r="N6" i="37"/>
  <c r="O6" i="37" s="1"/>
  <c r="M5" i="37"/>
  <c r="L5" i="37"/>
  <c r="K5" i="37"/>
  <c r="K38" i="37" s="1"/>
  <c r="J5" i="37"/>
  <c r="J38" i="37"/>
  <c r="I5" i="37"/>
  <c r="I38" i="37" s="1"/>
  <c r="H5" i="37"/>
  <c r="H38" i="37" s="1"/>
  <c r="G5" i="37"/>
  <c r="F5" i="37"/>
  <c r="E5" i="37"/>
  <c r="D5" i="37"/>
  <c r="N32" i="36"/>
  <c r="O32" i="36" s="1"/>
  <c r="M31" i="36"/>
  <c r="L31" i="36"/>
  <c r="K31" i="36"/>
  <c r="J31" i="36"/>
  <c r="J33" i="36" s="1"/>
  <c r="I31" i="36"/>
  <c r="H31" i="36"/>
  <c r="G31" i="36"/>
  <c r="F31" i="36"/>
  <c r="E31" i="36"/>
  <c r="D31" i="36"/>
  <c r="N30" i="36"/>
  <c r="O30" i="36" s="1"/>
  <c r="N29" i="36"/>
  <c r="O29" i="36" s="1"/>
  <c r="N28" i="36"/>
  <c r="O28" i="36"/>
  <c r="N27" i="36"/>
  <c r="O27" i="36" s="1"/>
  <c r="M26" i="36"/>
  <c r="L26" i="36"/>
  <c r="K26" i="36"/>
  <c r="J26" i="36"/>
  <c r="I26" i="36"/>
  <c r="H26" i="36"/>
  <c r="G26" i="36"/>
  <c r="F26" i="36"/>
  <c r="E26" i="36"/>
  <c r="D26" i="36"/>
  <c r="D33" i="36" s="1"/>
  <c r="N25" i="36"/>
  <c r="O25" i="36" s="1"/>
  <c r="M24" i="36"/>
  <c r="L24" i="36"/>
  <c r="K24" i="36"/>
  <c r="J24" i="36"/>
  <c r="I24" i="36"/>
  <c r="H24" i="36"/>
  <c r="G24" i="36"/>
  <c r="F24" i="36"/>
  <c r="E24" i="36"/>
  <c r="D24" i="36"/>
  <c r="N24" i="36" s="1"/>
  <c r="O24" i="36" s="1"/>
  <c r="N23" i="36"/>
  <c r="O23" i="36" s="1"/>
  <c r="M22" i="36"/>
  <c r="L22" i="36"/>
  <c r="K22" i="36"/>
  <c r="J22" i="36"/>
  <c r="I22" i="36"/>
  <c r="H22" i="36"/>
  <c r="G22" i="36"/>
  <c r="G33" i="36" s="1"/>
  <c r="F22" i="36"/>
  <c r="E22" i="36"/>
  <c r="D22" i="36"/>
  <c r="N21" i="36"/>
  <c r="O21" i="36" s="1"/>
  <c r="N20" i="36"/>
  <c r="O20" i="36" s="1"/>
  <c r="N19" i="36"/>
  <c r="O19" i="36"/>
  <c r="N18" i="36"/>
  <c r="O18" i="36"/>
  <c r="N17" i="36"/>
  <c r="O17" i="36" s="1"/>
  <c r="M16" i="36"/>
  <c r="L16" i="36"/>
  <c r="K16" i="36"/>
  <c r="J16" i="36"/>
  <c r="I16" i="36"/>
  <c r="H16" i="36"/>
  <c r="G16" i="36"/>
  <c r="F16" i="36"/>
  <c r="N16" i="36" s="1"/>
  <c r="O16" i="36" s="1"/>
  <c r="E16" i="36"/>
  <c r="D16" i="36"/>
  <c r="N15" i="36"/>
  <c r="O15" i="36" s="1"/>
  <c r="N14" i="36"/>
  <c r="O14" i="36" s="1"/>
  <c r="M13" i="36"/>
  <c r="L13" i="36"/>
  <c r="K13" i="36"/>
  <c r="K33" i="36" s="1"/>
  <c r="J13" i="36"/>
  <c r="I13" i="36"/>
  <c r="H13" i="36"/>
  <c r="G13" i="36"/>
  <c r="F13" i="36"/>
  <c r="E13" i="36"/>
  <c r="E33" i="36" s="1"/>
  <c r="D13" i="36"/>
  <c r="N12" i="36"/>
  <c r="O12" i="36" s="1"/>
  <c r="N11" i="36"/>
  <c r="O11" i="36" s="1"/>
  <c r="N10" i="36"/>
  <c r="O10" i="36" s="1"/>
  <c r="N9" i="36"/>
  <c r="O9" i="36"/>
  <c r="N8" i="36"/>
  <c r="O8" i="36"/>
  <c r="N7" i="36"/>
  <c r="O7" i="36" s="1"/>
  <c r="N6" i="36"/>
  <c r="O6" i="36" s="1"/>
  <c r="M5" i="36"/>
  <c r="M33" i="36" s="1"/>
  <c r="L5" i="36"/>
  <c r="K5" i="36"/>
  <c r="J5" i="36"/>
  <c r="I5" i="36"/>
  <c r="H5" i="36"/>
  <c r="H33" i="36"/>
  <c r="G5" i="36"/>
  <c r="F5" i="36"/>
  <c r="E5" i="36"/>
  <c r="D5" i="36"/>
  <c r="N31" i="35"/>
  <c r="O31" i="35" s="1"/>
  <c r="M30" i="35"/>
  <c r="L30" i="35"/>
  <c r="K30" i="35"/>
  <c r="J30" i="35"/>
  <c r="I30" i="35"/>
  <c r="N30" i="35" s="1"/>
  <c r="O30" i="35" s="1"/>
  <c r="H30" i="35"/>
  <c r="G30" i="35"/>
  <c r="F30" i="35"/>
  <c r="E30" i="35"/>
  <c r="D30" i="35"/>
  <c r="N29" i="35"/>
  <c r="O29" i="35" s="1"/>
  <c r="N28" i="35"/>
  <c r="O28" i="35"/>
  <c r="N27" i="35"/>
  <c r="O27" i="35"/>
  <c r="N26" i="35"/>
  <c r="O26" i="35" s="1"/>
  <c r="M25" i="35"/>
  <c r="L25" i="35"/>
  <c r="K25" i="35"/>
  <c r="J25" i="35"/>
  <c r="I25" i="35"/>
  <c r="H25" i="35"/>
  <c r="G25" i="35"/>
  <c r="F25" i="35"/>
  <c r="N25" i="35" s="1"/>
  <c r="O25" i="35" s="1"/>
  <c r="E25" i="35"/>
  <c r="D25" i="35"/>
  <c r="N24" i="35"/>
  <c r="O24" i="35" s="1"/>
  <c r="M23" i="35"/>
  <c r="L23" i="35"/>
  <c r="K23" i="35"/>
  <c r="J23" i="35"/>
  <c r="I23" i="35"/>
  <c r="H23" i="35"/>
  <c r="G23" i="35"/>
  <c r="F23" i="35"/>
  <c r="E23" i="35"/>
  <c r="D23" i="35"/>
  <c r="N23" i="35" s="1"/>
  <c r="O23" i="35" s="1"/>
  <c r="N22" i="35"/>
  <c r="O22" i="35" s="1"/>
  <c r="M21" i="35"/>
  <c r="L21" i="35"/>
  <c r="K21" i="35"/>
  <c r="J21" i="35"/>
  <c r="I21" i="35"/>
  <c r="H21" i="35"/>
  <c r="N21" i="35" s="1"/>
  <c r="O21" i="35" s="1"/>
  <c r="G21" i="35"/>
  <c r="F21" i="35"/>
  <c r="E21" i="35"/>
  <c r="D21" i="35"/>
  <c r="N20" i="35"/>
  <c r="O20" i="35" s="1"/>
  <c r="N19" i="35"/>
  <c r="O19" i="35" s="1"/>
  <c r="N18" i="35"/>
  <c r="O18" i="35"/>
  <c r="N17" i="35"/>
  <c r="O17" i="35"/>
  <c r="M16" i="35"/>
  <c r="M32" i="35" s="1"/>
  <c r="L16" i="35"/>
  <c r="K16" i="35"/>
  <c r="J16" i="35"/>
  <c r="I16" i="35"/>
  <c r="H16" i="35"/>
  <c r="G16" i="35"/>
  <c r="F16" i="35"/>
  <c r="E16" i="35"/>
  <c r="D16" i="35"/>
  <c r="N15" i="35"/>
  <c r="O15" i="35"/>
  <c r="N14" i="35"/>
  <c r="O14" i="35" s="1"/>
  <c r="M13" i="35"/>
  <c r="L13" i="35"/>
  <c r="K13" i="35"/>
  <c r="J13" i="35"/>
  <c r="I13" i="35"/>
  <c r="H13" i="35"/>
  <c r="G13" i="35"/>
  <c r="G32" i="35" s="1"/>
  <c r="F13" i="35"/>
  <c r="E13" i="35"/>
  <c r="D13" i="35"/>
  <c r="N13" i="35" s="1"/>
  <c r="O13" i="35" s="1"/>
  <c r="N12" i="35"/>
  <c r="O12" i="35" s="1"/>
  <c r="N11" i="35"/>
  <c r="O11" i="35"/>
  <c r="N10" i="35"/>
  <c r="O10" i="35"/>
  <c r="N9" i="35"/>
  <c r="O9" i="35"/>
  <c r="N8" i="35"/>
  <c r="O8" i="35" s="1"/>
  <c r="N7" i="35"/>
  <c r="O7" i="35"/>
  <c r="N6" i="35"/>
  <c r="O6" i="35" s="1"/>
  <c r="M5" i="35"/>
  <c r="L5" i="35"/>
  <c r="L32" i="35" s="1"/>
  <c r="K5" i="35"/>
  <c r="K32" i="35" s="1"/>
  <c r="J5" i="35"/>
  <c r="I5" i="35"/>
  <c r="H5" i="35"/>
  <c r="H32" i="35" s="1"/>
  <c r="G5" i="35"/>
  <c r="F5" i="35"/>
  <c r="F32" i="35"/>
  <c r="E5" i="35"/>
  <c r="D5" i="35"/>
  <c r="D32" i="35" s="1"/>
  <c r="N32" i="35" s="1"/>
  <c r="O32" i="35" s="1"/>
  <c r="D5" i="34"/>
  <c r="N37" i="34"/>
  <c r="O37" i="34" s="1"/>
  <c r="N36" i="34"/>
  <c r="O36" i="34" s="1"/>
  <c r="M35" i="34"/>
  <c r="L35" i="34"/>
  <c r="L38" i="34" s="1"/>
  <c r="K35" i="34"/>
  <c r="J35" i="34"/>
  <c r="I35" i="34"/>
  <c r="I38" i="34" s="1"/>
  <c r="H35" i="34"/>
  <c r="G35" i="34"/>
  <c r="F35" i="34"/>
  <c r="E35" i="34"/>
  <c r="D35" i="34"/>
  <c r="N34" i="34"/>
  <c r="O34" i="34" s="1"/>
  <c r="N33" i="34"/>
  <c r="O33" i="34"/>
  <c r="N32" i="34"/>
  <c r="O32" i="34" s="1"/>
  <c r="N31" i="34"/>
  <c r="O31" i="34" s="1"/>
  <c r="N30" i="34"/>
  <c r="O30" i="34"/>
  <c r="N29" i="34"/>
  <c r="O29" i="34" s="1"/>
  <c r="M28" i="34"/>
  <c r="L28" i="34"/>
  <c r="K28" i="34"/>
  <c r="J28" i="34"/>
  <c r="I28" i="34"/>
  <c r="H28" i="34"/>
  <c r="G28" i="34"/>
  <c r="N28" i="34" s="1"/>
  <c r="O28" i="34" s="1"/>
  <c r="F28" i="34"/>
  <c r="E28" i="34"/>
  <c r="D28" i="34"/>
  <c r="N27" i="34"/>
  <c r="O27" i="34" s="1"/>
  <c r="M26" i="34"/>
  <c r="L26" i="34"/>
  <c r="K26" i="34"/>
  <c r="J26" i="34"/>
  <c r="I26" i="34"/>
  <c r="H26" i="34"/>
  <c r="N26" i="34" s="1"/>
  <c r="O26" i="34" s="1"/>
  <c r="G26" i="34"/>
  <c r="F26" i="34"/>
  <c r="E26" i="34"/>
  <c r="D26" i="34"/>
  <c r="N25" i="34"/>
  <c r="O25" i="34"/>
  <c r="M24" i="34"/>
  <c r="L24" i="34"/>
  <c r="K24" i="34"/>
  <c r="J24" i="34"/>
  <c r="I24" i="34"/>
  <c r="H24" i="34"/>
  <c r="N24" i="34" s="1"/>
  <c r="O24" i="34" s="1"/>
  <c r="G24" i="34"/>
  <c r="F24" i="34"/>
  <c r="E24" i="34"/>
  <c r="D24" i="34"/>
  <c r="N23" i="34"/>
  <c r="O23" i="34" s="1"/>
  <c r="N22" i="34"/>
  <c r="O22" i="34"/>
  <c r="N21" i="34"/>
  <c r="O21" i="34" s="1"/>
  <c r="N20" i="34"/>
  <c r="O20" i="34" s="1"/>
  <c r="N19" i="34"/>
  <c r="O19" i="34"/>
  <c r="N18" i="34"/>
  <c r="O18" i="34" s="1"/>
  <c r="M17" i="34"/>
  <c r="L17" i="34"/>
  <c r="K17" i="34"/>
  <c r="J17" i="34"/>
  <c r="I17" i="34"/>
  <c r="H17" i="34"/>
  <c r="G17" i="34"/>
  <c r="F17" i="34"/>
  <c r="E17" i="34"/>
  <c r="D17" i="34"/>
  <c r="N16" i="34"/>
  <c r="O16" i="34" s="1"/>
  <c r="N15" i="34"/>
  <c r="O15" i="34" s="1"/>
  <c r="N14" i="34"/>
  <c r="O14" i="34"/>
  <c r="M13" i="34"/>
  <c r="L13" i="34"/>
  <c r="K13" i="34"/>
  <c r="J13" i="34"/>
  <c r="I13" i="34"/>
  <c r="H13" i="34"/>
  <c r="G13" i="34"/>
  <c r="F13" i="34"/>
  <c r="E13" i="34"/>
  <c r="D13" i="34"/>
  <c r="N13" i="34" s="1"/>
  <c r="O13" i="34" s="1"/>
  <c r="N12" i="34"/>
  <c r="O12" i="34" s="1"/>
  <c r="N11" i="34"/>
  <c r="O11" i="34" s="1"/>
  <c r="N10" i="34"/>
  <c r="O10" i="34"/>
  <c r="N9" i="34"/>
  <c r="O9" i="34" s="1"/>
  <c r="N8" i="34"/>
  <c r="O8" i="34" s="1"/>
  <c r="N7" i="34"/>
  <c r="O7" i="34"/>
  <c r="N6" i="34"/>
  <c r="O6" i="34" s="1"/>
  <c r="M5" i="34"/>
  <c r="M38" i="34" s="1"/>
  <c r="L5" i="34"/>
  <c r="K5" i="34"/>
  <c r="K38" i="34" s="1"/>
  <c r="J5" i="34"/>
  <c r="J38" i="34" s="1"/>
  <c r="I5" i="34"/>
  <c r="H5" i="34"/>
  <c r="H38" i="34" s="1"/>
  <c r="G5" i="34"/>
  <c r="G38" i="34" s="1"/>
  <c r="F5" i="34"/>
  <c r="F38" i="34" s="1"/>
  <c r="E5" i="34"/>
  <c r="E35" i="33"/>
  <c r="F35" i="33"/>
  <c r="N35" i="33" s="1"/>
  <c r="O35" i="33" s="1"/>
  <c r="G35" i="33"/>
  <c r="H35" i="33"/>
  <c r="I35" i="33"/>
  <c r="J35" i="33"/>
  <c r="K35" i="33"/>
  <c r="L35" i="33"/>
  <c r="M35" i="33"/>
  <c r="D35" i="33"/>
  <c r="E28" i="33"/>
  <c r="F28" i="33"/>
  <c r="N28" i="33" s="1"/>
  <c r="O28" i="33" s="1"/>
  <c r="G28" i="33"/>
  <c r="H28" i="33"/>
  <c r="I28" i="33"/>
  <c r="J28" i="33"/>
  <c r="K28" i="33"/>
  <c r="L28" i="33"/>
  <c r="M28" i="33"/>
  <c r="E26" i="33"/>
  <c r="F26" i="33"/>
  <c r="N26" i="33" s="1"/>
  <c r="O26" i="33" s="1"/>
  <c r="G26" i="33"/>
  <c r="H26" i="33"/>
  <c r="I26" i="33"/>
  <c r="J26" i="33"/>
  <c r="K26" i="33"/>
  <c r="L26" i="33"/>
  <c r="M26" i="33"/>
  <c r="E24" i="33"/>
  <c r="F24" i="33"/>
  <c r="G24" i="33"/>
  <c r="H24" i="33"/>
  <c r="I24" i="33"/>
  <c r="N24" i="33" s="1"/>
  <c r="O24" i="33" s="1"/>
  <c r="J24" i="33"/>
  <c r="K24" i="33"/>
  <c r="L24" i="33"/>
  <c r="M24" i="33"/>
  <c r="E17" i="33"/>
  <c r="F17" i="33"/>
  <c r="G17" i="33"/>
  <c r="H17" i="33"/>
  <c r="I17" i="33"/>
  <c r="J17" i="33"/>
  <c r="K17" i="33"/>
  <c r="K37" i="33" s="1"/>
  <c r="L17" i="33"/>
  <c r="M17" i="33"/>
  <c r="E13" i="33"/>
  <c r="F13" i="33"/>
  <c r="G13" i="33"/>
  <c r="H13" i="33"/>
  <c r="I13" i="33"/>
  <c r="J13" i="33"/>
  <c r="K13" i="33"/>
  <c r="L13" i="33"/>
  <c r="M13" i="33"/>
  <c r="E5" i="33"/>
  <c r="N5" i="33" s="1"/>
  <c r="O5" i="33" s="1"/>
  <c r="F5" i="33"/>
  <c r="G5" i="33"/>
  <c r="G37" i="33"/>
  <c r="H5" i="33"/>
  <c r="H37" i="33" s="1"/>
  <c r="I5" i="33"/>
  <c r="J5" i="33"/>
  <c r="K5" i="33"/>
  <c r="L5" i="33"/>
  <c r="L37" i="33" s="1"/>
  <c r="M5" i="33"/>
  <c r="M37" i="33"/>
  <c r="D28" i="33"/>
  <c r="D24" i="33"/>
  <c r="D17" i="33"/>
  <c r="N17" i="33" s="1"/>
  <c r="O17" i="33" s="1"/>
  <c r="D13" i="33"/>
  <c r="N13" i="33" s="1"/>
  <c r="O13" i="33" s="1"/>
  <c r="D5" i="33"/>
  <c r="D37" i="33" s="1"/>
  <c r="N36" i="33"/>
  <c r="O36" i="33"/>
  <c r="N29" i="33"/>
  <c r="O29" i="33" s="1"/>
  <c r="N30" i="33"/>
  <c r="O30" i="33" s="1"/>
  <c r="N31" i="33"/>
  <c r="O31" i="33"/>
  <c r="N32" i="33"/>
  <c r="O32" i="33" s="1"/>
  <c r="N33" i="33"/>
  <c r="O33" i="33"/>
  <c r="N34" i="33"/>
  <c r="O34" i="33" s="1"/>
  <c r="D26" i="33"/>
  <c r="N27" i="33"/>
  <c r="O27" i="33" s="1"/>
  <c r="N25" i="33"/>
  <c r="O25" i="33" s="1"/>
  <c r="N15" i="33"/>
  <c r="O15" i="33" s="1"/>
  <c r="N16" i="33"/>
  <c r="O16" i="33"/>
  <c r="N7" i="33"/>
  <c r="O7" i="33" s="1"/>
  <c r="N8" i="33"/>
  <c r="O8" i="33" s="1"/>
  <c r="N9" i="33"/>
  <c r="O9" i="33"/>
  <c r="N10" i="33"/>
  <c r="O10" i="33"/>
  <c r="N11" i="33"/>
  <c r="O11" i="33" s="1"/>
  <c r="N12" i="33"/>
  <c r="O12" i="33"/>
  <c r="N6" i="33"/>
  <c r="O6" i="33" s="1"/>
  <c r="N18" i="33"/>
  <c r="O18" i="33" s="1"/>
  <c r="N19" i="33"/>
  <c r="O19" i="33"/>
  <c r="N20" i="33"/>
  <c r="O20" i="33"/>
  <c r="N21" i="33"/>
  <c r="O21" i="33" s="1"/>
  <c r="N22" i="33"/>
  <c r="O22" i="33"/>
  <c r="N23" i="33"/>
  <c r="O23" i="33" s="1"/>
  <c r="N14" i="33"/>
  <c r="O14" i="33" s="1"/>
  <c r="N17" i="34"/>
  <c r="O17" i="34" s="1"/>
  <c r="I33" i="36"/>
  <c r="K35" i="38"/>
  <c r="F38" i="37"/>
  <c r="N5" i="36"/>
  <c r="O5" i="36" s="1"/>
  <c r="J37" i="33"/>
  <c r="E38" i="34"/>
  <c r="J32" i="35"/>
  <c r="E32" i="35"/>
  <c r="L33" i="36"/>
  <c r="H35" i="39"/>
  <c r="L35" i="39"/>
  <c r="M36" i="40"/>
  <c r="I32" i="35"/>
  <c r="N17" i="41"/>
  <c r="O17" i="41" s="1"/>
  <c r="N31" i="41"/>
  <c r="O31" i="41" s="1"/>
  <c r="N29" i="42"/>
  <c r="O29" i="42" s="1"/>
  <c r="N15" i="42"/>
  <c r="O15" i="42" s="1"/>
  <c r="N5" i="42"/>
  <c r="O5" i="42"/>
  <c r="N13" i="43"/>
  <c r="O13" i="43" s="1"/>
  <c r="N5" i="43"/>
  <c r="O5" i="43" s="1"/>
  <c r="N26" i="46"/>
  <c r="O26" i="46" s="1"/>
  <c r="N22" i="46"/>
  <c r="O22" i="46" s="1"/>
  <c r="N24" i="46"/>
  <c r="O24" i="46" s="1"/>
  <c r="N33" i="46"/>
  <c r="O33" i="46" s="1"/>
  <c r="N28" i="46"/>
  <c r="O28" i="46"/>
  <c r="F36" i="46"/>
  <c r="K36" i="46"/>
  <c r="D36" i="46"/>
  <c r="G36" i="46"/>
  <c r="E36" i="46"/>
  <c r="N36" i="46" s="1"/>
  <c r="O36" i="46" s="1"/>
  <c r="I36" i="46"/>
  <c r="J36" i="46"/>
  <c r="M36" i="46"/>
  <c r="O27" i="47"/>
  <c r="P27" i="47" s="1"/>
  <c r="O5" i="47"/>
  <c r="P5" i="47" s="1"/>
  <c r="O36" i="48" l="1"/>
  <c r="P36" i="48" s="1"/>
  <c r="N35" i="45"/>
  <c r="O35" i="45" s="1"/>
  <c r="N33" i="43"/>
  <c r="O33" i="43" s="1"/>
  <c r="O35" i="47"/>
  <c r="P35" i="47" s="1"/>
  <c r="N38" i="37"/>
  <c r="O38" i="37" s="1"/>
  <c r="N35" i="39"/>
  <c r="O35" i="39" s="1"/>
  <c r="N36" i="40"/>
  <c r="O36" i="40" s="1"/>
  <c r="N5" i="40"/>
  <c r="O5" i="40" s="1"/>
  <c r="E37" i="33"/>
  <c r="N37" i="33" s="1"/>
  <c r="O37" i="33" s="1"/>
  <c r="N13" i="37"/>
  <c r="O13" i="37" s="1"/>
  <c r="N31" i="36"/>
  <c r="O31" i="36" s="1"/>
  <c r="I37" i="33"/>
  <c r="F33" i="36"/>
  <c r="N33" i="36" s="1"/>
  <c r="O33" i="36" s="1"/>
  <c r="N14" i="38"/>
  <c r="O14" i="38" s="1"/>
  <c r="F34" i="41"/>
  <c r="N34" i="41" s="1"/>
  <c r="O34" i="41" s="1"/>
  <c r="N5" i="37"/>
  <c r="O5" i="37" s="1"/>
  <c r="N14" i="39"/>
  <c r="O14" i="39" s="1"/>
  <c r="D38" i="34"/>
  <c r="N38" i="34" s="1"/>
  <c r="O38" i="34" s="1"/>
  <c r="N5" i="46"/>
  <c r="O5" i="46" s="1"/>
  <c r="O21" i="47"/>
  <c r="P21" i="47" s="1"/>
  <c r="N17" i="46"/>
  <c r="O17" i="46" s="1"/>
  <c r="N16" i="40"/>
  <c r="O16" i="40" s="1"/>
  <c r="D35" i="38"/>
  <c r="N24" i="37"/>
  <c r="O24" i="37" s="1"/>
  <c r="N26" i="36"/>
  <c r="O26" i="36" s="1"/>
  <c r="N5" i="39"/>
  <c r="O5" i="39" s="1"/>
  <c r="N5" i="45"/>
  <c r="O5" i="45" s="1"/>
  <c r="N17" i="37"/>
  <c r="O17" i="37" s="1"/>
  <c r="N13" i="36"/>
  <c r="O13" i="36" s="1"/>
  <c r="N5" i="34"/>
  <c r="O5" i="34" s="1"/>
  <c r="N35" i="34"/>
  <c r="O35" i="34" s="1"/>
  <c r="F37" i="33"/>
  <c r="L35" i="44"/>
  <c r="N35" i="44" s="1"/>
  <c r="O35" i="44" s="1"/>
  <c r="N14" i="45"/>
  <c r="O14" i="45" s="1"/>
  <c r="E35" i="38"/>
  <c r="N17" i="39"/>
  <c r="O17" i="39" s="1"/>
  <c r="N5" i="35"/>
  <c r="O5" i="35" s="1"/>
  <c r="N22" i="36"/>
  <c r="O22" i="36" s="1"/>
  <c r="N16" i="35"/>
  <c r="O16" i="35" s="1"/>
  <c r="N35" i="38" l="1"/>
  <c r="O35" i="38" s="1"/>
</calcChain>
</file>

<file path=xl/sharedStrings.xml><?xml version="1.0" encoding="utf-8"?>
<sst xmlns="http://schemas.openxmlformats.org/spreadsheetml/2006/main" count="818" uniqueCount="105">
  <si>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</si>
  <si>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</si>
  <si>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</si>
  <si>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</si>
  <si>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</si>
  <si>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</si>
  <si>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</si>
  <si>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</si>
  <si>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</si>
  <si>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</si>
  <si>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</si>
  <si>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</si>
  <si>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</si>
  <si>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</si>
  <si>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</si>
  <si>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</si>
  <si>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</si>
  <si>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</si>
  <si>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</si>
  <si>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</si>
  <si>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Executive</t>
  </si>
  <si>
    <t>Financial and Administrative</t>
  </si>
  <si>
    <t>Legal Counsel</t>
  </si>
  <si>
    <t>Comprehensive Planning</t>
  </si>
  <si>
    <t>Pension Benefits</t>
  </si>
  <si>
    <t>Other General Government Services</t>
  </si>
  <si>
    <t>Public Safety</t>
  </si>
  <si>
    <t>Law Enforcement</t>
  </si>
  <si>
    <t>Protective Inspections</t>
  </si>
  <si>
    <t>Other Public Safety</t>
  </si>
  <si>
    <t>Physical Environment</t>
  </si>
  <si>
    <t>Water Utility Services</t>
  </si>
  <si>
    <t>Garbage / Solid Waste Control Services</t>
  </si>
  <si>
    <t>Sewer / Wastewater Services</t>
  </si>
  <si>
    <t>Water-Sewer Combination Services</t>
  </si>
  <si>
    <t>Flood Control / Stormwater Management</t>
  </si>
  <si>
    <t>Other Physical Environment</t>
  </si>
  <si>
    <t>Transportation</t>
  </si>
  <si>
    <t>Road and Street Facilities</t>
  </si>
  <si>
    <t>Economic Environment</t>
  </si>
  <si>
    <t>Housing and Urban Development</t>
  </si>
  <si>
    <t>Culture / Recreation</t>
  </si>
  <si>
    <t>Libraries</t>
  </si>
  <si>
    <t>Parks and Recreation</t>
  </si>
  <si>
    <t>Cultural Services</t>
  </si>
  <si>
    <t>Special Events</t>
  </si>
  <si>
    <t>Special Recreation Facilities</t>
  </si>
  <si>
    <t>Other Culture / Recreation</t>
  </si>
  <si>
    <t>Inter-Fund Group Transfers Out</t>
  </si>
  <si>
    <t>Other Uses and Non-Operating</t>
  </si>
  <si>
    <t>2009 Municipal Population:</t>
  </si>
  <si>
    <t>North Miami Expenditures Reported by Account Code and Fund Type</t>
  </si>
  <si>
    <t>Local Fiscal Year Ended September 30, 2010</t>
  </si>
  <si>
    <t>Payment to Refunded Bond Escrow Agent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</si>
  <si>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</si>
  <si>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</si>
  <si>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</si>
  <si>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2011 Municipal Population:</t>
  </si>
  <si>
    <t>Local Fiscal Year Ended September 30, 2012</t>
  </si>
  <si>
    <t>2012 Municipal Population:</t>
  </si>
  <si>
    <t>Local Fiscal Year Ended September 30, 2008</t>
  </si>
  <si>
    <t>Other Economic Environment</t>
  </si>
  <si>
    <t>2008 Municipal Population:</t>
  </si>
  <si>
    <t>Local Fiscal Year Ended September 30, 2013</t>
  </si>
  <si>
    <t>Debt Service Payments</t>
  </si>
  <si>
    <t>Conservation and Resource Management</t>
  </si>
  <si>
    <t>2013 Municipal Population:</t>
  </si>
  <si>
    <t>Local Fiscal Year Ended September 30, 2014</t>
  </si>
  <si>
    <t>Other General Government</t>
  </si>
  <si>
    <t>Garbage / Solid Waste</t>
  </si>
  <si>
    <t>Water / Sewer Services</t>
  </si>
  <si>
    <t>Flood Control / Stormwater Control</t>
  </si>
  <si>
    <t>Road / Street Facilities</t>
  </si>
  <si>
    <t>Parks / Recreation</t>
  </si>
  <si>
    <t>Other Uses</t>
  </si>
  <si>
    <t>Interfund Transfers Out</t>
  </si>
  <si>
    <t>Other Non-Operating Disbursements</t>
  </si>
  <si>
    <t>2014 Municipal Population:</t>
  </si>
  <si>
    <t>Local Fiscal Year Ended September 30, 2007</t>
  </si>
  <si>
    <t>2007 Municipal Population:</t>
  </si>
  <si>
    <t>Local Fiscal Year Ended September 30, 2015</t>
  </si>
  <si>
    <t>2015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</si>
  <si>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</si>
  <si>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</si>
  <si>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</si>
  <si>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</si>
  <si>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</si>
  <si>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Emergency and Disaster Relief Services</t>
  </si>
  <si>
    <t>2018 Municipal Population:</t>
  </si>
  <si>
    <t>Local Fiscal Year Ended September 30, 2019</t>
  </si>
  <si>
    <t>2019 Municipal Population:</t>
  </si>
  <si>
    <t>Local Fiscal Year Ended September 30, 2020</t>
  </si>
  <si>
    <t>Human Services</t>
  </si>
  <si>
    <t>Public Assistance</t>
  </si>
  <si>
    <t>2020 Municipal Population:</t>
  </si>
  <si>
    <t>Local Fiscal Year Ended September 30, 2021</t>
  </si>
  <si>
    <t>Per Capita Account</t>
  </si>
  <si>
    <t>Custodial</t>
  </si>
  <si>
    <t>Total Account</t>
  </si>
  <si>
    <t>Public Assistance Services</t>
  </si>
  <si>
    <t>Inter-fund Group Transfers Out</t>
  </si>
  <si>
    <t>Proprietary - Other Non-Operating Disbursements</t>
  </si>
  <si>
    <t>2021 Municipal Population: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</si>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</sst>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9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8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9" fillId="2" borderId="12" xfId="0" applyNumberFormat="1" applyFont="1" applyFill="1" applyBorder="1" applyAlignment="1" applyProtection="1">
      <alignment horizontal="center" vertical="center" wrapText="1"/>
    </xf>
    <xf numFmtId="37" fontId="9" fillId="2" borderId="13" xfId="0" applyNumberFormat="1" applyFont="1" applyFill="1" applyBorder="1" applyAlignment="1" applyProtection="1">
      <alignment horizontal="center" vertical="center" wrapText="1"/>
    </xf>
    <xf numFmtId="0" fontId="10" fillId="2" borderId="14" xfId="0" applyFont="1" applyFill="1" applyBorder="1" applyAlignment="1" applyProtection="1">
      <alignment horizontal="center" vertical="center"/>
    </xf>
    <xf numFmtId="0" fontId="10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1" fontId="8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3" fillId="0" borderId="0" xfId="0" applyFont="1" applyAlignment="1" applyProtection="1">
      <alignment horizontal="center"/>
    </xf>
    <xf numFmtId="0" fontId="1" fillId="0" borderId="0" xfId="0" applyFont="1"/>
    <xf numFmtId="0" fontId="15" fillId="2" borderId="14" xfId="0" applyFont="1" applyFill="1" applyBorder="1" applyAlignment="1" applyProtection="1">
      <alignment horizontal="center" vertical="center"/>
    </xf>
    <xf numFmtId="0" fontId="15" fillId="2" borderId="15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/>
    <xf numFmtId="37" fontId="14" fillId="2" borderId="12" xfId="0" applyNumberFormat="1" applyFont="1" applyFill="1" applyBorder="1" applyAlignment="1" applyProtection="1">
      <alignment horizontal="center" vertical="center" wrapText="1"/>
    </xf>
    <xf numFmtId="37" fontId="14" fillId="2" borderId="13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right"/>
    </xf>
    <xf numFmtId="0" fontId="17" fillId="0" borderId="0" xfId="0" applyFont="1" applyAlignment="1" applyProtection="1">
      <alignment horizontal="center"/>
    </xf>
    <xf numFmtId="0" fontId="14" fillId="2" borderId="4" xfId="0" applyFont="1" applyFill="1" applyBorder="1" applyAlignment="1" applyProtection="1">
      <alignment vertical="center"/>
    </xf>
    <xf numFmtId="0" fontId="14" fillId="2" borderId="8" xfId="0" applyFont="1" applyFill="1" applyBorder="1" applyAlignment="1" applyProtection="1">
      <alignment vertical="center"/>
    </xf>
    <xf numFmtId="42" fontId="14" fillId="2" borderId="9" xfId="0" applyNumberFormat="1" applyFont="1" applyFill="1" applyBorder="1" applyAlignment="1" applyProtection="1">
      <alignment vertical="center"/>
    </xf>
    <xf numFmtId="42" fontId="14" fillId="2" borderId="10" xfId="0" applyNumberFormat="1" applyFont="1" applyFill="1" applyBorder="1" applyAlignment="1" applyProtection="1">
      <alignment vertical="center"/>
    </xf>
    <xf numFmtId="44" fontId="14" fillId="2" borderId="5" xfId="0" applyNumberFormat="1" applyFont="1" applyFill="1" applyBorder="1" applyAlignment="1" applyProtection="1">
      <alignment vertical="center"/>
    </xf>
    <xf numFmtId="44" fontId="17" fillId="0" borderId="0" xfId="0" applyNumberFormat="1" applyFont="1" applyProtection="1"/>
    <xf numFmtId="0" fontId="18" fillId="0" borderId="0" xfId="0" applyFont="1" applyProtection="1"/>
    <xf numFmtId="0" fontId="18" fillId="0" borderId="1" xfId="0" applyFont="1" applyBorder="1" applyAlignment="1" applyProtection="1">
      <alignment vertical="center"/>
    </xf>
    <xf numFmtId="1" fontId="18" fillId="0" borderId="20" xfId="0" applyNumberFormat="1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vertical="center"/>
    </xf>
    <xf numFmtId="42" fontId="18" fillId="0" borderId="11" xfId="0" applyNumberFormat="1" applyFont="1" applyBorder="1" applyAlignment="1" applyProtection="1">
      <alignment vertical="center"/>
    </xf>
    <xf numFmtId="44" fontId="18" fillId="0" borderId="21" xfId="0" applyNumberFormat="1" applyFont="1" applyBorder="1" applyAlignment="1" applyProtection="1">
      <alignment vertical="center"/>
    </xf>
    <xf numFmtId="43" fontId="18" fillId="0" borderId="0" xfId="0" applyNumberFormat="1" applyFont="1" applyProtection="1"/>
    <xf numFmtId="0" fontId="14" fillId="2" borderId="1" xfId="0" applyFont="1" applyFill="1" applyBorder="1" applyAlignment="1" applyProtection="1">
      <alignment vertical="center"/>
    </xf>
    <xf numFmtId="0" fontId="14" fillId="2" borderId="11" xfId="0" applyFont="1" applyFill="1" applyBorder="1" applyAlignment="1" applyProtection="1">
      <alignment vertical="center"/>
    </xf>
    <xf numFmtId="0" fontId="14" fillId="2" borderId="6" xfId="0" applyFont="1" applyFill="1" applyBorder="1" applyAlignment="1" applyProtection="1">
      <alignment vertical="center"/>
    </xf>
    <xf numFmtId="42" fontId="14" fillId="2" borderId="11" xfId="0" applyNumberFormat="1" applyFont="1" applyFill="1" applyBorder="1" applyAlignment="1" applyProtection="1">
      <alignment vertical="center"/>
    </xf>
    <xf numFmtId="42" fontId="14" fillId="2" borderId="20" xfId="0" applyNumberFormat="1" applyFont="1" applyFill="1" applyBorder="1" applyAlignment="1" applyProtection="1">
      <alignment vertical="center"/>
    </xf>
    <xf numFmtId="44" fontId="14" fillId="2" borderId="21" xfId="0" applyNumberFormat="1" applyFont="1" applyFill="1" applyBorder="1" applyAlignment="1" applyProtection="1">
      <alignment vertical="center"/>
    </xf>
    <xf numFmtId="43" fontId="17" fillId="0" borderId="0" xfId="0" applyNumberFormat="1" applyFont="1" applyProtection="1"/>
    <xf numFmtId="0" fontId="14" fillId="2" borderId="2" xfId="0" applyFont="1" applyFill="1" applyBorder="1" applyAlignment="1" applyProtection="1">
      <alignment vertical="center"/>
    </xf>
    <xf numFmtId="0" fontId="14" fillId="2" borderId="3" xfId="0" applyFont="1" applyFill="1" applyBorder="1" applyAlignment="1" applyProtection="1">
      <alignment vertical="center"/>
    </xf>
    <xf numFmtId="0" fontId="14" fillId="2" borderId="7" xfId="0" applyFont="1" applyFill="1" applyBorder="1" applyAlignment="1" applyProtection="1">
      <alignment vertical="center"/>
    </xf>
    <xf numFmtId="42" fontId="14" fillId="2" borderId="3" xfId="0" applyNumberFormat="1" applyFont="1" applyFill="1" applyBorder="1" applyAlignment="1" applyProtection="1">
      <alignment vertical="center"/>
    </xf>
    <xf numFmtId="44" fontId="14" fillId="2" borderId="16" xfId="0" applyNumberFormat="1" applyFont="1" applyFill="1" applyBorder="1" applyAlignment="1" applyProtection="1">
      <alignment vertical="center"/>
    </xf>
    <xf numFmtId="0" fontId="17" fillId="0" borderId="0" xfId="0" applyFont="1" applyProtection="1"/>
    <xf numFmtId="0" fontId="14" fillId="0" borderId="0" xfId="0" applyFont="1" applyProtection="1"/>
    <xf numFmtId="0" fontId="18" fillId="0" borderId="4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37" fontId="18" fillId="0" borderId="0" xfId="0" applyNumberFormat="1" applyFont="1" applyBorder="1" applyAlignment="1" applyProtection="1">
      <alignment vertical="center"/>
    </xf>
    <xf numFmtId="0" fontId="18" fillId="0" borderId="5" xfId="0" applyFont="1" applyBorder="1" applyAlignment="1" applyProtection="1">
      <alignment vertical="center"/>
    </xf>
    <xf numFmtId="0" fontId="18" fillId="0" borderId="17" xfId="0" applyFont="1" applyBorder="1" applyAlignment="1" applyProtection="1">
      <alignment vertical="center"/>
    </xf>
    <xf numFmtId="0" fontId="18" fillId="0" borderId="18" xfId="0" applyFont="1" applyBorder="1" applyAlignment="1" applyProtection="1">
      <alignment vertical="center"/>
    </xf>
    <xf numFmtId="37" fontId="18" fillId="0" borderId="18" xfId="0" applyNumberFormat="1" applyFont="1" applyBorder="1" applyAlignment="1" applyProtection="1">
      <alignment vertical="center"/>
    </xf>
    <xf numFmtId="41" fontId="18" fillId="0" borderId="19" xfId="0" applyNumberFormat="1" applyFont="1" applyBorder="1" applyAlignment="1" applyProtection="1">
      <alignment vertical="center"/>
    </xf>
    <xf numFmtId="37" fontId="18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9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10" fillId="2" borderId="31" xfId="0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 applyProtection="1">
      <alignment horizontal="center" vertical="center"/>
    </xf>
    <xf numFmtId="0" fontId="10" fillId="2" borderId="32" xfId="0" applyFont="1" applyFill="1" applyBorder="1" applyAlignment="1" applyProtection="1">
      <alignment horizontal="center" vertical="center"/>
    </xf>
    <xf numFmtId="37" fontId="9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8" fillId="0" borderId="18" xfId="0" applyNumberFormat="1" applyFont="1" applyBorder="1" applyAlignment="1" applyProtection="1">
      <alignment horizontal="right" vertical="center"/>
    </xf>
    <xf numFmtId="0" fontId="18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8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2" fillId="0" borderId="28" xfId="0" applyFont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center" vertical="center"/>
    </xf>
    <xf numFmtId="0" fontId="12" fillId="0" borderId="2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</xf>
    <xf numFmtId="0" fontId="14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5" fillId="2" borderId="31" xfId="0" applyFont="1" applyFill="1" applyBorder="1" applyAlignment="1" applyProtection="1">
      <alignment horizontal="center" vertical="center"/>
    </xf>
    <xf numFmtId="0" fontId="15" fillId="2" borderId="8" xfId="0" applyFont="1" applyFill="1" applyBorder="1" applyAlignment="1" applyProtection="1">
      <alignment horizontal="center" vertical="center"/>
    </xf>
    <xf numFmtId="0" fontId="15" fillId="2" borderId="32" xfId="0" applyFont="1" applyFill="1" applyBorder="1" applyAlignment="1" applyProtection="1">
      <alignment horizontal="center" vertical="center"/>
    </xf>
    <xf numFmtId="37" fontId="14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40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51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103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96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97</v>
      </c>
      <c r="N4" s="34" t="s">
        <v>5</v>
      </c>
      <c r="O4" s="34" t="s">
        <v>98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>SUM(D6:D12)</f>
        <v>20802501</v>
      </c>
      <c r="E5" s="26">
        <f>SUM(E6:E12)</f>
        <v>8641473</v>
      </c>
      <c r="F5" s="26">
        <f>SUM(F6:F12)</f>
        <v>1786325</v>
      </c>
      <c r="G5" s="26">
        <f>SUM(G6:G12)</f>
        <v>0</v>
      </c>
      <c r="H5" s="26">
        <f>SUM(H6:H12)</f>
        <v>0</v>
      </c>
      <c r="I5" s="26">
        <f>SUM(I6:I12)</f>
        <v>0</v>
      </c>
      <c r="J5" s="26">
        <f>SUM(J6:J12)</f>
        <v>1458722</v>
      </c>
      <c r="K5" s="26">
        <f>SUM(K6:K12)</f>
        <v>0</v>
      </c>
      <c r="L5" s="26">
        <f>SUM(L6:L12)</f>
        <v>0</v>
      </c>
      <c r="M5" s="26">
        <f>SUM(M6:M12)</f>
        <v>0</v>
      </c>
      <c r="N5" s="26">
        <f>SUM(N6:N12)</f>
        <v>0</v>
      </c>
      <c r="O5" s="27">
        <f>SUM(D5:N5)</f>
        <v>32689021</v>
      </c>
      <c r="P5" s="32">
        <f>(O5/P$38)</f>
        <v>541.77405240565486</v>
      </c>
      <c r="Q5" s="6"/>
    </row>
    <row r="6" spans="1:134">
      <c r="A6" s="12"/>
      <c r="B6" s="44">
        <v>511</v>
      </c>
      <c r="C6" s="20" t="s">
        <v>19</v>
      </c>
      <c r="D6" s="46">
        <v>1611862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1611862</v>
      </c>
      <c r="P6" s="47">
        <f>(O6/P$38)</f>
        <v>26.714321229096573</v>
      </c>
      <c r="Q6" s="9"/>
    </row>
    <row r="7" spans="1:134">
      <c r="A7" s="12"/>
      <c r="B7" s="44">
        <v>512</v>
      </c>
      <c r="C7" s="20" t="s">
        <v>20</v>
      </c>
      <c r="D7" s="46">
        <v>2221992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2" si="0">SUM(D7:N7)</f>
        <v>2221992</v>
      </c>
      <c r="P7" s="47">
        <f>(O7/P$38)</f>
        <v>36.826358619089447</v>
      </c>
      <c r="Q7" s="9"/>
    </row>
    <row r="8" spans="1:134">
      <c r="A8" s="12"/>
      <c r="B8" s="44">
        <v>513</v>
      </c>
      <c r="C8" s="20" t="s">
        <v>21</v>
      </c>
      <c r="D8" s="46">
        <v>4433536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4433536</v>
      </c>
      <c r="P8" s="47">
        <f>(O8/P$38)</f>
        <v>73.479556491041976</v>
      </c>
      <c r="Q8" s="9"/>
    </row>
    <row r="9" spans="1:134">
      <c r="A9" s="12"/>
      <c r="B9" s="44">
        <v>514</v>
      </c>
      <c r="C9" s="20" t="s">
        <v>22</v>
      </c>
      <c r="D9" s="46">
        <v>1490008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1490008</v>
      </c>
      <c r="P9" s="47">
        <f>(O9/P$38)</f>
        <v>24.694764406583026</v>
      </c>
      <c r="Q9" s="9"/>
    </row>
    <row r="10" spans="1:134">
      <c r="A10" s="12"/>
      <c r="B10" s="44">
        <v>515</v>
      </c>
      <c r="C10" s="20" t="s">
        <v>23</v>
      </c>
      <c r="D10" s="46">
        <v>2293357</v>
      </c>
      <c r="E10" s="46">
        <v>83030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2376387</v>
      </c>
      <c r="P10" s="47">
        <f>(O10/P$38)</f>
        <v>39.385236256360109</v>
      </c>
      <c r="Q10" s="9"/>
    </row>
    <row r="11" spans="1:134">
      <c r="A11" s="12"/>
      <c r="B11" s="44">
        <v>517</v>
      </c>
      <c r="C11" s="20" t="s">
        <v>64</v>
      </c>
      <c r="D11" s="46">
        <v>0</v>
      </c>
      <c r="E11" s="46">
        <v>0</v>
      </c>
      <c r="F11" s="46">
        <v>1786325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1786325</v>
      </c>
      <c r="P11" s="47">
        <f>(O11/P$38)</f>
        <v>29.605797437724778</v>
      </c>
      <c r="Q11" s="9"/>
    </row>
    <row r="12" spans="1:134">
      <c r="A12" s="12"/>
      <c r="B12" s="44">
        <v>519</v>
      </c>
      <c r="C12" s="20" t="s">
        <v>25</v>
      </c>
      <c r="D12" s="46">
        <v>8751746</v>
      </c>
      <c r="E12" s="46">
        <v>8558443</v>
      </c>
      <c r="F12" s="46">
        <v>0</v>
      </c>
      <c r="G12" s="46">
        <v>0</v>
      </c>
      <c r="H12" s="46">
        <v>0</v>
      </c>
      <c r="I12" s="46">
        <v>0</v>
      </c>
      <c r="J12" s="46">
        <v>1458722</v>
      </c>
      <c r="K12" s="46">
        <v>0</v>
      </c>
      <c r="L12" s="46">
        <v>0</v>
      </c>
      <c r="M12" s="46">
        <v>0</v>
      </c>
      <c r="N12" s="46">
        <v>0</v>
      </c>
      <c r="O12" s="46">
        <f t="shared" si="0"/>
        <v>18768911</v>
      </c>
      <c r="P12" s="47">
        <f>(O12/P$38)</f>
        <v>311.068017965759</v>
      </c>
      <c r="Q12" s="9"/>
    </row>
    <row r="13" spans="1:134" ht="15.75">
      <c r="A13" s="28" t="s">
        <v>26</v>
      </c>
      <c r="B13" s="29"/>
      <c r="C13" s="30"/>
      <c r="D13" s="31">
        <f>SUM(D14:D17)</f>
        <v>33810378</v>
      </c>
      <c r="E13" s="31">
        <f>SUM(E14:E17)</f>
        <v>4239746</v>
      </c>
      <c r="F13" s="31">
        <f>SUM(F14:F17)</f>
        <v>0</v>
      </c>
      <c r="G13" s="31">
        <f>SUM(G14:G17)</f>
        <v>0</v>
      </c>
      <c r="H13" s="31">
        <f>SUM(H14:H17)</f>
        <v>0</v>
      </c>
      <c r="I13" s="31">
        <f>SUM(I14:I17)</f>
        <v>0</v>
      </c>
      <c r="J13" s="31">
        <f>SUM(J14:J17)</f>
        <v>0</v>
      </c>
      <c r="K13" s="31">
        <f>SUM(K14:K17)</f>
        <v>0</v>
      </c>
      <c r="L13" s="31">
        <f>SUM(L14:L17)</f>
        <v>0</v>
      </c>
      <c r="M13" s="31">
        <f>SUM(M14:M17)</f>
        <v>0</v>
      </c>
      <c r="N13" s="31">
        <f>SUM(N14:N17)</f>
        <v>0</v>
      </c>
      <c r="O13" s="42">
        <f>SUM(D13:N13)</f>
        <v>38050124</v>
      </c>
      <c r="P13" s="43">
        <f>(O13/P$38)</f>
        <v>630.62671329366719</v>
      </c>
      <c r="Q13" s="10"/>
    </row>
    <row r="14" spans="1:134">
      <c r="A14" s="12"/>
      <c r="B14" s="44">
        <v>521</v>
      </c>
      <c r="C14" s="20" t="s">
        <v>27</v>
      </c>
      <c r="D14" s="46">
        <v>28549273</v>
      </c>
      <c r="E14" s="46">
        <v>309067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>SUM(D14:N14)</f>
        <v>28858340</v>
      </c>
      <c r="P14" s="47">
        <f>(O14/P$38)</f>
        <v>478.28596052173623</v>
      </c>
      <c r="Q14" s="9"/>
    </row>
    <row r="15" spans="1:134">
      <c r="A15" s="12"/>
      <c r="B15" s="44">
        <v>524</v>
      </c>
      <c r="C15" s="20" t="s">
        <v>28</v>
      </c>
      <c r="D15" s="46">
        <v>5000608</v>
      </c>
      <c r="E15" s="46">
        <v>2329097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ref="O15:O17" si="1">SUM(D15:N15)</f>
        <v>7329705</v>
      </c>
      <c r="P15" s="47">
        <f>(O15/P$38)</f>
        <v>121.47944047599317</v>
      </c>
      <c r="Q15" s="9"/>
    </row>
    <row r="16" spans="1:134">
      <c r="A16" s="12"/>
      <c r="B16" s="44">
        <v>525</v>
      </c>
      <c r="C16" s="20" t="s">
        <v>87</v>
      </c>
      <c r="D16" s="46">
        <v>0</v>
      </c>
      <c r="E16" s="46">
        <v>1601582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1"/>
        <v>1601582</v>
      </c>
      <c r="P16" s="47">
        <f>(O16/P$38)</f>
        <v>26.543944843131079</v>
      </c>
      <c r="Q16" s="9"/>
    </row>
    <row r="17" spans="1:17">
      <c r="A17" s="12"/>
      <c r="B17" s="44">
        <v>529</v>
      </c>
      <c r="C17" s="20" t="s">
        <v>29</v>
      </c>
      <c r="D17" s="46">
        <v>260497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260497</v>
      </c>
      <c r="P17" s="47">
        <f>(O17/P$38)</f>
        <v>4.3173674528067352</v>
      </c>
      <c r="Q17" s="9"/>
    </row>
    <row r="18" spans="1:17" ht="15.75">
      <c r="A18" s="28" t="s">
        <v>30</v>
      </c>
      <c r="B18" s="29"/>
      <c r="C18" s="30"/>
      <c r="D18" s="31">
        <f>SUM(D19:D21)</f>
        <v>0</v>
      </c>
      <c r="E18" s="31">
        <f>SUM(E19:E21)</f>
        <v>175</v>
      </c>
      <c r="F18" s="31">
        <f>SUM(F19:F21)</f>
        <v>0</v>
      </c>
      <c r="G18" s="31">
        <f>SUM(G19:G21)</f>
        <v>0</v>
      </c>
      <c r="H18" s="31">
        <f>SUM(H19:H21)</f>
        <v>0</v>
      </c>
      <c r="I18" s="31">
        <f>SUM(I19:I21)</f>
        <v>36658543</v>
      </c>
      <c r="J18" s="31">
        <f>SUM(J19:J21)</f>
        <v>-123202</v>
      </c>
      <c r="K18" s="31">
        <f>SUM(K19:K21)</f>
        <v>0</v>
      </c>
      <c r="L18" s="31">
        <f>SUM(L19:L21)</f>
        <v>0</v>
      </c>
      <c r="M18" s="31">
        <f>SUM(M19:M21)</f>
        <v>0</v>
      </c>
      <c r="N18" s="31">
        <f>SUM(N19:N21)</f>
        <v>0</v>
      </c>
      <c r="O18" s="42">
        <f>SUM(D18:N18)</f>
        <v>36535516</v>
      </c>
      <c r="P18" s="43">
        <f>(O18/P$38)</f>
        <v>605.52423885841188</v>
      </c>
      <c r="Q18" s="10"/>
    </row>
    <row r="19" spans="1:17">
      <c r="A19" s="12"/>
      <c r="B19" s="44">
        <v>534</v>
      </c>
      <c r="C19" s="20" t="s">
        <v>32</v>
      </c>
      <c r="D19" s="46">
        <v>0</v>
      </c>
      <c r="E19" s="46">
        <v>175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ref="O19:O32" si="2">SUM(D19:N19)</f>
        <v>175</v>
      </c>
      <c r="P19" s="47">
        <f>(O19/P$38)</f>
        <v>2.90037622022971E-3</v>
      </c>
      <c r="Q19" s="9"/>
    </row>
    <row r="20" spans="1:17">
      <c r="A20" s="12"/>
      <c r="B20" s="44">
        <v>536</v>
      </c>
      <c r="C20" s="20" t="s">
        <v>34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34307798</v>
      </c>
      <c r="J20" s="46">
        <v>-123202</v>
      </c>
      <c r="K20" s="46">
        <v>0</v>
      </c>
      <c r="L20" s="46">
        <v>0</v>
      </c>
      <c r="M20" s="46">
        <v>0</v>
      </c>
      <c r="N20" s="46">
        <v>0</v>
      </c>
      <c r="O20" s="46">
        <f t="shared" si="2"/>
        <v>34184596</v>
      </c>
      <c r="P20" s="47">
        <f>(O20/P$38)</f>
        <v>566.561081923198</v>
      </c>
      <c r="Q20" s="9"/>
    </row>
    <row r="21" spans="1:17">
      <c r="A21" s="12"/>
      <c r="B21" s="44">
        <v>538</v>
      </c>
      <c r="C21" s="20" t="s">
        <v>35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2350745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2"/>
        <v>2350745</v>
      </c>
      <c r="P21" s="47">
        <f>(O21/P$38)</f>
        <v>38.960256558993649</v>
      </c>
      <c r="Q21" s="9"/>
    </row>
    <row r="22" spans="1:17" ht="15.75">
      <c r="A22" s="28" t="s">
        <v>37</v>
      </c>
      <c r="B22" s="29"/>
      <c r="C22" s="30"/>
      <c r="D22" s="31">
        <f>SUM(D23:D23)</f>
        <v>2770746</v>
      </c>
      <c r="E22" s="31">
        <f>SUM(E23:E23)</f>
        <v>2463650</v>
      </c>
      <c r="F22" s="31">
        <f>SUM(F23:F23)</f>
        <v>0</v>
      </c>
      <c r="G22" s="31">
        <f>SUM(G23:G23)</f>
        <v>228067</v>
      </c>
      <c r="H22" s="31">
        <f>SUM(H23:H23)</f>
        <v>0</v>
      </c>
      <c r="I22" s="31">
        <f>SUM(I23:I23)</f>
        <v>0</v>
      </c>
      <c r="J22" s="31">
        <f>SUM(J23:J23)</f>
        <v>0</v>
      </c>
      <c r="K22" s="31">
        <f>SUM(K23:K23)</f>
        <v>0</v>
      </c>
      <c r="L22" s="31">
        <f>SUM(L23:L23)</f>
        <v>0</v>
      </c>
      <c r="M22" s="31">
        <f>SUM(M23:M23)</f>
        <v>0</v>
      </c>
      <c r="N22" s="31">
        <f>SUM(N23:N23)</f>
        <v>0</v>
      </c>
      <c r="O22" s="31">
        <f t="shared" si="2"/>
        <v>5462463</v>
      </c>
      <c r="P22" s="43">
        <f>(O22/P$38)</f>
        <v>90.532558794769372</v>
      </c>
      <c r="Q22" s="10"/>
    </row>
    <row r="23" spans="1:17">
      <c r="A23" s="12"/>
      <c r="B23" s="44">
        <v>541</v>
      </c>
      <c r="C23" s="20" t="s">
        <v>38</v>
      </c>
      <c r="D23" s="46">
        <v>2770746</v>
      </c>
      <c r="E23" s="46">
        <v>2463650</v>
      </c>
      <c r="F23" s="46">
        <v>0</v>
      </c>
      <c r="G23" s="46">
        <v>228067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2"/>
        <v>5462463</v>
      </c>
      <c r="P23" s="47">
        <f>(O23/P$38)</f>
        <v>90.532558794769372</v>
      </c>
      <c r="Q23" s="9"/>
    </row>
    <row r="24" spans="1:17" ht="15.75">
      <c r="A24" s="28" t="s">
        <v>39</v>
      </c>
      <c r="B24" s="29"/>
      <c r="C24" s="30"/>
      <c r="D24" s="31">
        <f>SUM(D25:D25)</f>
        <v>0</v>
      </c>
      <c r="E24" s="31">
        <f>SUM(E25:E25)</f>
        <v>488632</v>
      </c>
      <c r="F24" s="31">
        <f>SUM(F25:F25)</f>
        <v>0</v>
      </c>
      <c r="G24" s="31">
        <f>SUM(G25:G25)</f>
        <v>0</v>
      </c>
      <c r="H24" s="31">
        <f>SUM(H25:H25)</f>
        <v>0</v>
      </c>
      <c r="I24" s="31">
        <f>SUM(I25:I25)</f>
        <v>0</v>
      </c>
      <c r="J24" s="31">
        <f>SUM(J25:J25)</f>
        <v>0</v>
      </c>
      <c r="K24" s="31">
        <f>SUM(K25:K25)</f>
        <v>0</v>
      </c>
      <c r="L24" s="31">
        <f>SUM(L25:L25)</f>
        <v>0</v>
      </c>
      <c r="M24" s="31">
        <f>SUM(M25:M25)</f>
        <v>0</v>
      </c>
      <c r="N24" s="31">
        <f>SUM(N25:N25)</f>
        <v>0</v>
      </c>
      <c r="O24" s="31">
        <f t="shared" si="2"/>
        <v>488632</v>
      </c>
      <c r="P24" s="43">
        <f>(O24/P$38)</f>
        <v>8.0983807613901924</v>
      </c>
      <c r="Q24" s="10"/>
    </row>
    <row r="25" spans="1:17">
      <c r="A25" s="13"/>
      <c r="B25" s="45">
        <v>554</v>
      </c>
      <c r="C25" s="21" t="s">
        <v>40</v>
      </c>
      <c r="D25" s="46">
        <v>0</v>
      </c>
      <c r="E25" s="46">
        <v>488632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2"/>
        <v>488632</v>
      </c>
      <c r="P25" s="47">
        <f>(O25/P$38)</f>
        <v>8.0983807613901924</v>
      </c>
      <c r="Q25" s="9"/>
    </row>
    <row r="26" spans="1:17" ht="15.75">
      <c r="A26" s="28" t="s">
        <v>92</v>
      </c>
      <c r="B26" s="29"/>
      <c r="C26" s="30"/>
      <c r="D26" s="31">
        <f>SUM(D27:D27)</f>
        <v>1625297</v>
      </c>
      <c r="E26" s="31">
        <f>SUM(E27:E27)</f>
        <v>0</v>
      </c>
      <c r="F26" s="31">
        <f>SUM(F27:F27)</f>
        <v>0</v>
      </c>
      <c r="G26" s="31">
        <f>SUM(G27:G27)</f>
        <v>0</v>
      </c>
      <c r="H26" s="31">
        <f>SUM(H27:H27)</f>
        <v>0</v>
      </c>
      <c r="I26" s="31">
        <f>SUM(I27:I27)</f>
        <v>0</v>
      </c>
      <c r="J26" s="31">
        <f>SUM(J27:J27)</f>
        <v>0</v>
      </c>
      <c r="K26" s="31">
        <f>SUM(K27:K27)</f>
        <v>0</v>
      </c>
      <c r="L26" s="31">
        <f>SUM(L27:L27)</f>
        <v>0</v>
      </c>
      <c r="M26" s="31">
        <f>SUM(M27:M27)</f>
        <v>0</v>
      </c>
      <c r="N26" s="31">
        <f>SUM(N27:N27)</f>
        <v>0</v>
      </c>
      <c r="O26" s="31">
        <f t="shared" si="2"/>
        <v>1625297</v>
      </c>
      <c r="P26" s="43">
        <f>(O26/P$38)</f>
        <v>26.936987254918208</v>
      </c>
      <c r="Q26" s="10"/>
    </row>
    <row r="27" spans="1:17">
      <c r="A27" s="12"/>
      <c r="B27" s="44">
        <v>564</v>
      </c>
      <c r="C27" s="20" t="s">
        <v>99</v>
      </c>
      <c r="D27" s="46">
        <v>1625297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2"/>
        <v>1625297</v>
      </c>
      <c r="P27" s="47">
        <f>(O27/P$38)</f>
        <v>26.936987254918208</v>
      </c>
      <c r="Q27" s="9"/>
    </row>
    <row r="28" spans="1:17" ht="15.75">
      <c r="A28" s="28" t="s">
        <v>41</v>
      </c>
      <c r="B28" s="29"/>
      <c r="C28" s="30"/>
      <c r="D28" s="31">
        <f>SUM(D29:D32)</f>
        <v>23392875</v>
      </c>
      <c r="E28" s="31">
        <f>SUM(E29:E32)</f>
        <v>3437200</v>
      </c>
      <c r="F28" s="31">
        <f>SUM(F29:F32)</f>
        <v>0</v>
      </c>
      <c r="G28" s="31">
        <f>SUM(G29:G32)</f>
        <v>539349</v>
      </c>
      <c r="H28" s="31">
        <f>SUM(H29:H32)</f>
        <v>0</v>
      </c>
      <c r="I28" s="31">
        <f>SUM(I29:I32)</f>
        <v>0</v>
      </c>
      <c r="J28" s="31">
        <f>SUM(J29:J32)</f>
        <v>0</v>
      </c>
      <c r="K28" s="31">
        <f>SUM(K29:K32)</f>
        <v>0</v>
      </c>
      <c r="L28" s="31">
        <f>SUM(L29:L32)</f>
        <v>0</v>
      </c>
      <c r="M28" s="31">
        <f>SUM(M29:M32)</f>
        <v>0</v>
      </c>
      <c r="N28" s="31">
        <f>SUM(N29:N32)</f>
        <v>0</v>
      </c>
      <c r="O28" s="31">
        <f>SUM(D28:N28)</f>
        <v>27369424</v>
      </c>
      <c r="P28" s="43">
        <f>(O28/P$38)</f>
        <v>453.60929446276748</v>
      </c>
      <c r="Q28" s="9"/>
    </row>
    <row r="29" spans="1:17">
      <c r="A29" s="12"/>
      <c r="B29" s="44">
        <v>571</v>
      </c>
      <c r="C29" s="20" t="s">
        <v>42</v>
      </c>
      <c r="D29" s="46">
        <v>1030456</v>
      </c>
      <c r="E29" s="46">
        <v>16254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2"/>
        <v>1046710</v>
      </c>
      <c r="P29" s="47">
        <f>(O29/P$38)</f>
        <v>17.347730248437941</v>
      </c>
      <c r="Q29" s="9"/>
    </row>
    <row r="30" spans="1:17">
      <c r="A30" s="12"/>
      <c r="B30" s="44">
        <v>572</v>
      </c>
      <c r="C30" s="20" t="s">
        <v>43</v>
      </c>
      <c r="D30" s="46">
        <v>20190152</v>
      </c>
      <c r="E30" s="46">
        <v>0</v>
      </c>
      <c r="F30" s="46">
        <v>0</v>
      </c>
      <c r="G30" s="46">
        <v>539349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2"/>
        <v>20729501</v>
      </c>
      <c r="P30" s="47">
        <f>(O30/P$38)</f>
        <v>343.56201004358849</v>
      </c>
      <c r="Q30" s="9"/>
    </row>
    <row r="31" spans="1:17">
      <c r="A31" s="12"/>
      <c r="B31" s="44">
        <v>573</v>
      </c>
      <c r="C31" s="20" t="s">
        <v>44</v>
      </c>
      <c r="D31" s="46">
        <v>1479809</v>
      </c>
      <c r="E31" s="46">
        <v>3420946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2"/>
        <v>4900755</v>
      </c>
      <c r="P31" s="47">
        <f>(O31/P$38)</f>
        <v>81.223047218124862</v>
      </c>
      <c r="Q31" s="9"/>
    </row>
    <row r="32" spans="1:17">
      <c r="A32" s="12"/>
      <c r="B32" s="44">
        <v>574</v>
      </c>
      <c r="C32" s="20" t="s">
        <v>45</v>
      </c>
      <c r="D32" s="46">
        <v>692458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2"/>
        <v>692458</v>
      </c>
      <c r="P32" s="47">
        <f>(O32/P$38)</f>
        <v>11.476506952616139</v>
      </c>
      <c r="Q32" s="9"/>
    </row>
    <row r="33" spans="1:120" ht="15.75">
      <c r="A33" s="28" t="s">
        <v>49</v>
      </c>
      <c r="B33" s="29"/>
      <c r="C33" s="30"/>
      <c r="D33" s="31">
        <f>SUM(D34:D35)</f>
        <v>1637301</v>
      </c>
      <c r="E33" s="31">
        <f>SUM(E34:E35)</f>
        <v>5307574</v>
      </c>
      <c r="F33" s="31">
        <f>SUM(F34:F35)</f>
        <v>0</v>
      </c>
      <c r="G33" s="31">
        <f>SUM(G34:G35)</f>
        <v>23149</v>
      </c>
      <c r="H33" s="31">
        <f>SUM(H34:H35)</f>
        <v>0</v>
      </c>
      <c r="I33" s="31">
        <f>SUM(I34:I35)</f>
        <v>233520</v>
      </c>
      <c r="J33" s="31">
        <f>SUM(J34:J35)</f>
        <v>3874760</v>
      </c>
      <c r="K33" s="31">
        <f>SUM(K34:K35)</f>
        <v>0</v>
      </c>
      <c r="L33" s="31">
        <f>SUM(L34:L35)</f>
        <v>0</v>
      </c>
      <c r="M33" s="31">
        <f>SUM(M34:M35)</f>
        <v>0</v>
      </c>
      <c r="N33" s="31">
        <f>SUM(N34:N35)</f>
        <v>0</v>
      </c>
      <c r="O33" s="31">
        <f>SUM(D33:N33)</f>
        <v>11076304</v>
      </c>
      <c r="P33" s="43">
        <f>(O33/P$38)</f>
        <v>183.57399274077267</v>
      </c>
      <c r="Q33" s="9"/>
    </row>
    <row r="34" spans="1:120">
      <c r="A34" s="12"/>
      <c r="B34" s="44">
        <v>581</v>
      </c>
      <c r="C34" s="20" t="s">
        <v>100</v>
      </c>
      <c r="D34" s="46">
        <v>1637301</v>
      </c>
      <c r="E34" s="46">
        <v>5307574</v>
      </c>
      <c r="F34" s="46">
        <v>0</v>
      </c>
      <c r="G34" s="46">
        <v>23149</v>
      </c>
      <c r="H34" s="46">
        <v>0</v>
      </c>
      <c r="I34" s="46">
        <v>233520</v>
      </c>
      <c r="J34" s="46">
        <v>54467</v>
      </c>
      <c r="K34" s="46">
        <v>0</v>
      </c>
      <c r="L34" s="46">
        <v>0</v>
      </c>
      <c r="M34" s="46">
        <v>0</v>
      </c>
      <c r="N34" s="46">
        <v>0</v>
      </c>
      <c r="O34" s="46">
        <f>SUM(D34:N34)</f>
        <v>7256011</v>
      </c>
      <c r="P34" s="47">
        <f>(O34/P$38)</f>
        <v>120.25806718928683</v>
      </c>
      <c r="Q34" s="9"/>
    </row>
    <row r="35" spans="1:120" ht="15.75" thickBot="1">
      <c r="A35" s="12"/>
      <c r="B35" s="44">
        <v>590</v>
      </c>
      <c r="C35" s="20" t="s">
        <v>101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3820293</v>
      </c>
      <c r="K35" s="46">
        <v>0</v>
      </c>
      <c r="L35" s="46">
        <v>0</v>
      </c>
      <c r="M35" s="46">
        <v>0</v>
      </c>
      <c r="N35" s="46">
        <v>0</v>
      </c>
      <c r="O35" s="46">
        <f t="shared" ref="O35" si="3">SUM(D35:N35)</f>
        <v>3820293</v>
      </c>
      <c r="P35" s="47">
        <f>(O35/P$38)</f>
        <v>63.315925551485819</v>
      </c>
      <c r="Q35" s="9"/>
    </row>
    <row r="36" spans="1:120" ht="16.5" thickBot="1">
      <c r="A36" s="14" t="s">
        <v>10</v>
      </c>
      <c r="B36" s="23"/>
      <c r="C36" s="22"/>
      <c r="D36" s="15">
        <f>SUM(D5,D13,D18,D22,D24,D26,D28,D33)</f>
        <v>84039098</v>
      </c>
      <c r="E36" s="15">
        <f t="shared" ref="E36:N36" si="4">SUM(E5,E13,E18,E22,E24,E26,E28,E33)</f>
        <v>24578450</v>
      </c>
      <c r="F36" s="15">
        <f t="shared" si="4"/>
        <v>1786325</v>
      </c>
      <c r="G36" s="15">
        <f t="shared" si="4"/>
        <v>790565</v>
      </c>
      <c r="H36" s="15">
        <f t="shared" si="4"/>
        <v>0</v>
      </c>
      <c r="I36" s="15">
        <f t="shared" si="4"/>
        <v>36892063</v>
      </c>
      <c r="J36" s="15">
        <f t="shared" si="4"/>
        <v>5210280</v>
      </c>
      <c r="K36" s="15">
        <f t="shared" si="4"/>
        <v>0</v>
      </c>
      <c r="L36" s="15">
        <f t="shared" si="4"/>
        <v>0</v>
      </c>
      <c r="M36" s="15">
        <f t="shared" si="4"/>
        <v>0</v>
      </c>
      <c r="N36" s="15">
        <f t="shared" si="4"/>
        <v>0</v>
      </c>
      <c r="O36" s="15">
        <f>SUM(D36:N36)</f>
        <v>153296781</v>
      </c>
      <c r="P36" s="37">
        <f>(O36/P$38)</f>
        <v>2540.6762185723519</v>
      </c>
      <c r="Q36" s="6"/>
      <c r="R36" s="2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</row>
    <row r="37" spans="1:120">
      <c r="A37" s="16"/>
      <c r="B37" s="18"/>
      <c r="C37" s="18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9"/>
    </row>
    <row r="38" spans="1:120">
      <c r="A38" s="38"/>
      <c r="B38" s="39"/>
      <c r="C38" s="39"/>
      <c r="D38" s="40"/>
      <c r="E38" s="40"/>
      <c r="F38" s="40"/>
      <c r="G38" s="40"/>
      <c r="H38" s="40"/>
      <c r="I38" s="40"/>
      <c r="J38" s="40"/>
      <c r="K38" s="40"/>
      <c r="L38" s="40"/>
      <c r="M38" s="93" t="s">
        <v>104</v>
      </c>
      <c r="N38" s="93"/>
      <c r="O38" s="93"/>
      <c r="P38" s="41">
        <v>60337</v>
      </c>
    </row>
    <row r="39" spans="1:120">
      <c r="A39" s="94"/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6"/>
    </row>
    <row r="40" spans="1:120" ht="15.75" customHeight="1" thickBot="1">
      <c r="A40" s="97" t="s">
        <v>55</v>
      </c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9"/>
    </row>
  </sheetData>
  <mergeCells count="10">
    <mergeCell ref="M38:O38"/>
    <mergeCell ref="A39:P39"/>
    <mergeCell ref="A40:P40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18663085</v>
      </c>
      <c r="E5" s="26">
        <f t="shared" si="0"/>
        <v>1396955</v>
      </c>
      <c r="F5" s="26">
        <f t="shared" si="0"/>
        <v>1461862</v>
      </c>
      <c r="G5" s="26">
        <f t="shared" si="0"/>
        <v>0</v>
      </c>
      <c r="H5" s="26">
        <f t="shared" si="0"/>
        <v>0</v>
      </c>
      <c r="I5" s="26">
        <f t="shared" si="0"/>
        <v>818918</v>
      </c>
      <c r="J5" s="26">
        <f t="shared" si="0"/>
        <v>3661585</v>
      </c>
      <c r="K5" s="26">
        <f t="shared" si="0"/>
        <v>8931458</v>
      </c>
      <c r="L5" s="26">
        <f t="shared" si="0"/>
        <v>0</v>
      </c>
      <c r="M5" s="26">
        <f t="shared" si="0"/>
        <v>0</v>
      </c>
      <c r="N5" s="27">
        <f>SUM(D5:M5)</f>
        <v>34933863</v>
      </c>
      <c r="O5" s="32">
        <f t="shared" ref="O5:O35" si="1">(N5/O$37)</f>
        <v>579.69007517050261</v>
      </c>
      <c r="P5" s="6"/>
    </row>
    <row r="6" spans="1:133">
      <c r="A6" s="12"/>
      <c r="B6" s="44">
        <v>511</v>
      </c>
      <c r="C6" s="20" t="s">
        <v>19</v>
      </c>
      <c r="D6" s="46">
        <v>609322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609322</v>
      </c>
      <c r="O6" s="47">
        <f t="shared" si="1"/>
        <v>10.111046579161343</v>
      </c>
      <c r="P6" s="9"/>
    </row>
    <row r="7" spans="1:133">
      <c r="A7" s="12"/>
      <c r="B7" s="44">
        <v>512</v>
      </c>
      <c r="C7" s="20" t="s">
        <v>20</v>
      </c>
      <c r="D7" s="46">
        <v>1377436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1377436</v>
      </c>
      <c r="O7" s="47">
        <f t="shared" si="1"/>
        <v>22.857076481423096</v>
      </c>
      <c r="P7" s="9"/>
    </row>
    <row r="8" spans="1:133">
      <c r="A8" s="12"/>
      <c r="B8" s="44">
        <v>513</v>
      </c>
      <c r="C8" s="20" t="s">
        <v>21</v>
      </c>
      <c r="D8" s="46">
        <v>2791461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296971</v>
      </c>
      <c r="L8" s="46">
        <v>0</v>
      </c>
      <c r="M8" s="46">
        <v>0</v>
      </c>
      <c r="N8" s="46">
        <f t="shared" si="2"/>
        <v>3088432</v>
      </c>
      <c r="O8" s="47">
        <f t="shared" si="1"/>
        <v>51.249224233775287</v>
      </c>
      <c r="P8" s="9"/>
    </row>
    <row r="9" spans="1:133">
      <c r="A9" s="12"/>
      <c r="B9" s="44">
        <v>514</v>
      </c>
      <c r="C9" s="20" t="s">
        <v>22</v>
      </c>
      <c r="D9" s="46">
        <v>1001325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1001325</v>
      </c>
      <c r="O9" s="47">
        <f t="shared" si="1"/>
        <v>16.615916897598858</v>
      </c>
      <c r="P9" s="9"/>
    </row>
    <row r="10" spans="1:133">
      <c r="A10" s="12"/>
      <c r="B10" s="44">
        <v>515</v>
      </c>
      <c r="C10" s="20" t="s">
        <v>23</v>
      </c>
      <c r="D10" s="46">
        <v>638266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638266</v>
      </c>
      <c r="O10" s="47">
        <f t="shared" si="1"/>
        <v>10.591341287357086</v>
      </c>
      <c r="P10" s="9"/>
    </row>
    <row r="11" spans="1:133">
      <c r="A11" s="12"/>
      <c r="B11" s="44">
        <v>517</v>
      </c>
      <c r="C11" s="20" t="s">
        <v>64</v>
      </c>
      <c r="D11" s="46">
        <v>220731</v>
      </c>
      <c r="E11" s="46">
        <v>0</v>
      </c>
      <c r="F11" s="46">
        <v>1461862</v>
      </c>
      <c r="G11" s="46">
        <v>0</v>
      </c>
      <c r="H11" s="46">
        <v>0</v>
      </c>
      <c r="I11" s="46">
        <v>163403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1845996</v>
      </c>
      <c r="O11" s="47">
        <f t="shared" si="1"/>
        <v>30.632328294309943</v>
      </c>
      <c r="P11" s="9"/>
    </row>
    <row r="12" spans="1:133">
      <c r="A12" s="12"/>
      <c r="B12" s="44">
        <v>518</v>
      </c>
      <c r="C12" s="20" t="s">
        <v>24</v>
      </c>
      <c r="D12" s="46">
        <v>5931051</v>
      </c>
      <c r="E12" s="46">
        <v>107192</v>
      </c>
      <c r="F12" s="46">
        <v>0</v>
      </c>
      <c r="G12" s="46">
        <v>0</v>
      </c>
      <c r="H12" s="46">
        <v>0</v>
      </c>
      <c r="I12" s="46">
        <v>655515</v>
      </c>
      <c r="J12" s="46">
        <v>216057</v>
      </c>
      <c r="K12" s="46">
        <v>8634487</v>
      </c>
      <c r="L12" s="46">
        <v>0</v>
      </c>
      <c r="M12" s="46">
        <v>0</v>
      </c>
      <c r="N12" s="46">
        <f t="shared" si="2"/>
        <v>15544302</v>
      </c>
      <c r="O12" s="47">
        <f t="shared" si="1"/>
        <v>257.94105836085163</v>
      </c>
      <c r="P12" s="9"/>
    </row>
    <row r="13" spans="1:133">
      <c r="A13" s="12"/>
      <c r="B13" s="44">
        <v>519</v>
      </c>
      <c r="C13" s="20" t="s">
        <v>25</v>
      </c>
      <c r="D13" s="46">
        <v>6093493</v>
      </c>
      <c r="E13" s="46">
        <v>1289763</v>
      </c>
      <c r="F13" s="46">
        <v>0</v>
      </c>
      <c r="G13" s="46">
        <v>0</v>
      </c>
      <c r="H13" s="46">
        <v>0</v>
      </c>
      <c r="I13" s="46">
        <v>0</v>
      </c>
      <c r="J13" s="46">
        <v>3445528</v>
      </c>
      <c r="K13" s="46">
        <v>0</v>
      </c>
      <c r="L13" s="46">
        <v>0</v>
      </c>
      <c r="M13" s="46">
        <v>0</v>
      </c>
      <c r="N13" s="46">
        <f t="shared" si="2"/>
        <v>10828784</v>
      </c>
      <c r="O13" s="47">
        <f t="shared" si="1"/>
        <v>179.69208303602542</v>
      </c>
      <c r="P13" s="9"/>
    </row>
    <row r="14" spans="1:133" ht="15.75">
      <c r="A14" s="28" t="s">
        <v>26</v>
      </c>
      <c r="B14" s="29"/>
      <c r="C14" s="30"/>
      <c r="D14" s="31">
        <f t="shared" ref="D14:M14" si="3">SUM(D15:D16)</f>
        <v>21344023</v>
      </c>
      <c r="E14" s="31">
        <f t="shared" si="3"/>
        <v>822406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35" si="4">SUM(D14:M14)</f>
        <v>22166429</v>
      </c>
      <c r="O14" s="43">
        <f t="shared" si="1"/>
        <v>367.82816985546685</v>
      </c>
      <c r="P14" s="10"/>
    </row>
    <row r="15" spans="1:133">
      <c r="A15" s="12"/>
      <c r="B15" s="44">
        <v>521</v>
      </c>
      <c r="C15" s="20" t="s">
        <v>27</v>
      </c>
      <c r="D15" s="46">
        <v>19410680</v>
      </c>
      <c r="E15" s="46">
        <v>822406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20233086</v>
      </c>
      <c r="O15" s="47">
        <f t="shared" si="1"/>
        <v>335.74641156265039</v>
      </c>
      <c r="P15" s="9"/>
    </row>
    <row r="16" spans="1:133">
      <c r="A16" s="12"/>
      <c r="B16" s="44">
        <v>524</v>
      </c>
      <c r="C16" s="20" t="s">
        <v>28</v>
      </c>
      <c r="D16" s="46">
        <v>1933343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1933343</v>
      </c>
      <c r="O16" s="47">
        <f t="shared" si="1"/>
        <v>32.081758292816488</v>
      </c>
      <c r="P16" s="9"/>
    </row>
    <row r="17" spans="1:16" ht="15.75">
      <c r="A17" s="28" t="s">
        <v>30</v>
      </c>
      <c r="B17" s="29"/>
      <c r="C17" s="30"/>
      <c r="D17" s="31">
        <f t="shared" ref="D17:M17" si="5">SUM(D18:D22)</f>
        <v>393948</v>
      </c>
      <c r="E17" s="31">
        <f t="shared" si="5"/>
        <v>4239449</v>
      </c>
      <c r="F17" s="31">
        <f t="shared" si="5"/>
        <v>0</v>
      </c>
      <c r="G17" s="31">
        <f t="shared" si="5"/>
        <v>0</v>
      </c>
      <c r="H17" s="31">
        <f t="shared" si="5"/>
        <v>0</v>
      </c>
      <c r="I17" s="31">
        <f t="shared" si="5"/>
        <v>23324046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42">
        <f t="shared" si="4"/>
        <v>27957443</v>
      </c>
      <c r="O17" s="43">
        <f t="shared" si="1"/>
        <v>463.92385045550338</v>
      </c>
      <c r="P17" s="10"/>
    </row>
    <row r="18" spans="1:16">
      <c r="A18" s="12"/>
      <c r="B18" s="44">
        <v>534</v>
      </c>
      <c r="C18" s="20" t="s">
        <v>32</v>
      </c>
      <c r="D18" s="46">
        <v>0</v>
      </c>
      <c r="E18" s="46">
        <v>4239449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4239449</v>
      </c>
      <c r="O18" s="47">
        <f t="shared" si="1"/>
        <v>70.349119692016657</v>
      </c>
      <c r="P18" s="9"/>
    </row>
    <row r="19" spans="1:16">
      <c r="A19" s="12"/>
      <c r="B19" s="44">
        <v>536</v>
      </c>
      <c r="C19" s="20" t="s">
        <v>34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12108954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12108954</v>
      </c>
      <c r="O19" s="47">
        <f t="shared" si="1"/>
        <v>200.93513432786287</v>
      </c>
      <c r="P19" s="9"/>
    </row>
    <row r="20" spans="1:16">
      <c r="A20" s="12"/>
      <c r="B20" s="44">
        <v>537</v>
      </c>
      <c r="C20" s="20" t="s">
        <v>65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8440886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8440886</v>
      </c>
      <c r="O20" s="47">
        <f t="shared" si="1"/>
        <v>140.06747091913778</v>
      </c>
      <c r="P20" s="9"/>
    </row>
    <row r="21" spans="1:16">
      <c r="A21" s="12"/>
      <c r="B21" s="44">
        <v>538</v>
      </c>
      <c r="C21" s="20" t="s">
        <v>35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1084757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1084757</v>
      </c>
      <c r="O21" s="47">
        <f t="shared" si="1"/>
        <v>18.00038166038863</v>
      </c>
      <c r="P21" s="9"/>
    </row>
    <row r="22" spans="1:16">
      <c r="A22" s="12"/>
      <c r="B22" s="44">
        <v>539</v>
      </c>
      <c r="C22" s="20" t="s">
        <v>36</v>
      </c>
      <c r="D22" s="46">
        <v>393948</v>
      </c>
      <c r="E22" s="46">
        <v>0</v>
      </c>
      <c r="F22" s="46">
        <v>0</v>
      </c>
      <c r="G22" s="46">
        <v>0</v>
      </c>
      <c r="H22" s="46">
        <v>0</v>
      </c>
      <c r="I22" s="46">
        <v>1689449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2083397</v>
      </c>
      <c r="O22" s="47">
        <f t="shared" si="1"/>
        <v>34.571743856097441</v>
      </c>
      <c r="P22" s="9"/>
    </row>
    <row r="23" spans="1:16" ht="15.75">
      <c r="A23" s="28" t="s">
        <v>37</v>
      </c>
      <c r="B23" s="29"/>
      <c r="C23" s="30"/>
      <c r="D23" s="31">
        <f t="shared" ref="D23:M23" si="6">SUM(D24:D24)</f>
        <v>2828915</v>
      </c>
      <c r="E23" s="31">
        <f t="shared" si="6"/>
        <v>1936771</v>
      </c>
      <c r="F23" s="31">
        <f t="shared" si="6"/>
        <v>0</v>
      </c>
      <c r="G23" s="31">
        <f t="shared" si="6"/>
        <v>507024</v>
      </c>
      <c r="H23" s="31">
        <f t="shared" si="6"/>
        <v>0</v>
      </c>
      <c r="I23" s="31">
        <f t="shared" si="6"/>
        <v>0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si="4"/>
        <v>5272710</v>
      </c>
      <c r="O23" s="43">
        <f t="shared" si="1"/>
        <v>87.494980336193024</v>
      </c>
      <c r="P23" s="10"/>
    </row>
    <row r="24" spans="1:16">
      <c r="A24" s="12"/>
      <c r="B24" s="44">
        <v>541</v>
      </c>
      <c r="C24" s="20" t="s">
        <v>38</v>
      </c>
      <c r="D24" s="46">
        <v>2828915</v>
      </c>
      <c r="E24" s="46">
        <v>1936771</v>
      </c>
      <c r="F24" s="46">
        <v>0</v>
      </c>
      <c r="G24" s="46">
        <v>507024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5272710</v>
      </c>
      <c r="O24" s="47">
        <f t="shared" si="1"/>
        <v>87.494980336193024</v>
      </c>
      <c r="P24" s="9"/>
    </row>
    <row r="25" spans="1:16" ht="15.75">
      <c r="A25" s="28" t="s">
        <v>39</v>
      </c>
      <c r="B25" s="29"/>
      <c r="C25" s="30"/>
      <c r="D25" s="31">
        <f t="shared" ref="D25:M25" si="7">SUM(D26:D27)</f>
        <v>976</v>
      </c>
      <c r="E25" s="31">
        <f t="shared" si="7"/>
        <v>2977082</v>
      </c>
      <c r="F25" s="31">
        <f t="shared" si="7"/>
        <v>0</v>
      </c>
      <c r="G25" s="31">
        <f t="shared" si="7"/>
        <v>0</v>
      </c>
      <c r="H25" s="31">
        <f t="shared" si="7"/>
        <v>0</v>
      </c>
      <c r="I25" s="31">
        <f t="shared" si="7"/>
        <v>0</v>
      </c>
      <c r="J25" s="31">
        <f t="shared" si="7"/>
        <v>0</v>
      </c>
      <c r="K25" s="31">
        <f t="shared" si="7"/>
        <v>0</v>
      </c>
      <c r="L25" s="31">
        <f t="shared" si="7"/>
        <v>0</v>
      </c>
      <c r="M25" s="31">
        <f t="shared" si="7"/>
        <v>0</v>
      </c>
      <c r="N25" s="31">
        <f t="shared" si="4"/>
        <v>2978058</v>
      </c>
      <c r="O25" s="43">
        <f t="shared" si="1"/>
        <v>49.417685810530507</v>
      </c>
      <c r="P25" s="10"/>
    </row>
    <row r="26" spans="1:16">
      <c r="A26" s="13"/>
      <c r="B26" s="45">
        <v>554</v>
      </c>
      <c r="C26" s="21" t="s">
        <v>40</v>
      </c>
      <c r="D26" s="46">
        <v>976</v>
      </c>
      <c r="E26" s="46">
        <v>1162690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1163666</v>
      </c>
      <c r="O26" s="47">
        <f t="shared" si="1"/>
        <v>19.309792078057846</v>
      </c>
      <c r="P26" s="9"/>
    </row>
    <row r="27" spans="1:16">
      <c r="A27" s="13"/>
      <c r="B27" s="45">
        <v>559</v>
      </c>
      <c r="C27" s="21" t="s">
        <v>61</v>
      </c>
      <c r="D27" s="46">
        <v>0</v>
      </c>
      <c r="E27" s="46">
        <v>1814392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1814392</v>
      </c>
      <c r="O27" s="47">
        <f t="shared" si="1"/>
        <v>30.107893732472661</v>
      </c>
      <c r="P27" s="9"/>
    </row>
    <row r="28" spans="1:16" ht="15.75">
      <c r="A28" s="28" t="s">
        <v>41</v>
      </c>
      <c r="B28" s="29"/>
      <c r="C28" s="30"/>
      <c r="D28" s="31">
        <f t="shared" ref="D28:M28" si="8">SUM(D29:D32)</f>
        <v>5539892</v>
      </c>
      <c r="E28" s="31">
        <f t="shared" si="8"/>
        <v>24337</v>
      </c>
      <c r="F28" s="31">
        <f t="shared" si="8"/>
        <v>0</v>
      </c>
      <c r="G28" s="31">
        <f t="shared" si="8"/>
        <v>80513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4"/>
        <v>5644742</v>
      </c>
      <c r="O28" s="43">
        <f t="shared" si="1"/>
        <v>93.668453279790256</v>
      </c>
      <c r="P28" s="9"/>
    </row>
    <row r="29" spans="1:16">
      <c r="A29" s="12"/>
      <c r="B29" s="44">
        <v>571</v>
      </c>
      <c r="C29" s="20" t="s">
        <v>42</v>
      </c>
      <c r="D29" s="46">
        <v>718040</v>
      </c>
      <c r="E29" s="46">
        <v>24337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742377</v>
      </c>
      <c r="O29" s="47">
        <f t="shared" si="1"/>
        <v>12.318951927384962</v>
      </c>
      <c r="P29" s="9"/>
    </row>
    <row r="30" spans="1:16">
      <c r="A30" s="12"/>
      <c r="B30" s="44">
        <v>572</v>
      </c>
      <c r="C30" s="20" t="s">
        <v>43</v>
      </c>
      <c r="D30" s="46">
        <v>3695628</v>
      </c>
      <c r="E30" s="46">
        <v>0</v>
      </c>
      <c r="F30" s="46">
        <v>0</v>
      </c>
      <c r="G30" s="46">
        <v>80513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3776141</v>
      </c>
      <c r="O30" s="47">
        <f t="shared" si="1"/>
        <v>62.661019199176941</v>
      </c>
      <c r="P30" s="9"/>
    </row>
    <row r="31" spans="1:16">
      <c r="A31" s="12"/>
      <c r="B31" s="44">
        <v>573</v>
      </c>
      <c r="C31" s="20" t="s">
        <v>44</v>
      </c>
      <c r="D31" s="46">
        <v>675670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675670</v>
      </c>
      <c r="O31" s="47">
        <f t="shared" si="1"/>
        <v>11.212020642848845</v>
      </c>
      <c r="P31" s="9"/>
    </row>
    <row r="32" spans="1:16">
      <c r="A32" s="12"/>
      <c r="B32" s="44">
        <v>574</v>
      </c>
      <c r="C32" s="20" t="s">
        <v>45</v>
      </c>
      <c r="D32" s="46">
        <v>450554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450554</v>
      </c>
      <c r="O32" s="47">
        <f t="shared" si="1"/>
        <v>7.4764615103795036</v>
      </c>
      <c r="P32" s="9"/>
    </row>
    <row r="33" spans="1:119" ht="15.75">
      <c r="A33" s="28" t="s">
        <v>49</v>
      </c>
      <c r="B33" s="29"/>
      <c r="C33" s="30"/>
      <c r="D33" s="31">
        <f t="shared" ref="D33:M33" si="9">SUM(D34:D34)</f>
        <v>1694136</v>
      </c>
      <c r="E33" s="31">
        <f t="shared" si="9"/>
        <v>0</v>
      </c>
      <c r="F33" s="31">
        <f t="shared" si="9"/>
        <v>0</v>
      </c>
      <c r="G33" s="31">
        <f t="shared" si="9"/>
        <v>20000</v>
      </c>
      <c r="H33" s="31">
        <f t="shared" si="9"/>
        <v>0</v>
      </c>
      <c r="I33" s="31">
        <f t="shared" si="9"/>
        <v>3817374</v>
      </c>
      <c r="J33" s="31">
        <f t="shared" si="9"/>
        <v>53668</v>
      </c>
      <c r="K33" s="31">
        <f t="shared" si="9"/>
        <v>0</v>
      </c>
      <c r="L33" s="31">
        <f t="shared" si="9"/>
        <v>0</v>
      </c>
      <c r="M33" s="31">
        <f t="shared" si="9"/>
        <v>0</v>
      </c>
      <c r="N33" s="31">
        <f t="shared" si="4"/>
        <v>5585178</v>
      </c>
      <c r="O33" s="43">
        <f t="shared" si="1"/>
        <v>92.680052436818613</v>
      </c>
      <c r="P33" s="9"/>
    </row>
    <row r="34" spans="1:119" ht="15.75" thickBot="1">
      <c r="A34" s="12"/>
      <c r="B34" s="44">
        <v>581</v>
      </c>
      <c r="C34" s="20" t="s">
        <v>48</v>
      </c>
      <c r="D34" s="46">
        <v>1694136</v>
      </c>
      <c r="E34" s="46">
        <v>0</v>
      </c>
      <c r="F34" s="46">
        <v>0</v>
      </c>
      <c r="G34" s="46">
        <v>20000</v>
      </c>
      <c r="H34" s="46">
        <v>0</v>
      </c>
      <c r="I34" s="46">
        <v>3817374</v>
      </c>
      <c r="J34" s="46">
        <v>53668</v>
      </c>
      <c r="K34" s="46">
        <v>0</v>
      </c>
      <c r="L34" s="46">
        <v>0</v>
      </c>
      <c r="M34" s="46">
        <v>0</v>
      </c>
      <c r="N34" s="46">
        <f t="shared" si="4"/>
        <v>5585178</v>
      </c>
      <c r="O34" s="47">
        <f t="shared" si="1"/>
        <v>92.680052436818613</v>
      </c>
      <c r="P34" s="9"/>
    </row>
    <row r="35" spans="1:119" ht="16.5" thickBot="1">
      <c r="A35" s="14" t="s">
        <v>10</v>
      </c>
      <c r="B35" s="23"/>
      <c r="C35" s="22"/>
      <c r="D35" s="15">
        <f>SUM(D5,D14,D17,D23,D25,D28,D33)</f>
        <v>50464975</v>
      </c>
      <c r="E35" s="15">
        <f t="shared" ref="E35:M35" si="10">SUM(E5,E14,E17,E23,E25,E28,E33)</f>
        <v>11397000</v>
      </c>
      <c r="F35" s="15">
        <f t="shared" si="10"/>
        <v>1461862</v>
      </c>
      <c r="G35" s="15">
        <f t="shared" si="10"/>
        <v>607537</v>
      </c>
      <c r="H35" s="15">
        <f t="shared" si="10"/>
        <v>0</v>
      </c>
      <c r="I35" s="15">
        <f t="shared" si="10"/>
        <v>27960338</v>
      </c>
      <c r="J35" s="15">
        <f t="shared" si="10"/>
        <v>3715253</v>
      </c>
      <c r="K35" s="15">
        <f t="shared" si="10"/>
        <v>8931458</v>
      </c>
      <c r="L35" s="15">
        <f t="shared" si="10"/>
        <v>0</v>
      </c>
      <c r="M35" s="15">
        <f t="shared" si="10"/>
        <v>0</v>
      </c>
      <c r="N35" s="15">
        <f t="shared" si="4"/>
        <v>104538423</v>
      </c>
      <c r="O35" s="37">
        <f t="shared" si="1"/>
        <v>1734.7032673448052</v>
      </c>
      <c r="P35" s="6"/>
      <c r="Q35" s="2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</row>
    <row r="36" spans="1:119">
      <c r="A36" s="16"/>
      <c r="B36" s="18"/>
      <c r="C36" s="18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9"/>
    </row>
    <row r="37" spans="1:119">
      <c r="A37" s="38"/>
      <c r="B37" s="39"/>
      <c r="C37" s="39"/>
      <c r="D37" s="40"/>
      <c r="E37" s="40"/>
      <c r="F37" s="40"/>
      <c r="G37" s="40"/>
      <c r="H37" s="40"/>
      <c r="I37" s="40"/>
      <c r="J37" s="40"/>
      <c r="K37" s="40"/>
      <c r="L37" s="93" t="s">
        <v>66</v>
      </c>
      <c r="M37" s="93"/>
      <c r="N37" s="93"/>
      <c r="O37" s="41">
        <v>60263</v>
      </c>
    </row>
    <row r="38" spans="1:119">
      <c r="A38" s="9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6"/>
    </row>
    <row r="39" spans="1:119" ht="15.75" customHeight="1" thickBot="1">
      <c r="A39" s="97" t="s">
        <v>55</v>
      </c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9"/>
    </row>
  </sheetData>
  <mergeCells count="10">
    <mergeCell ref="L37:N37"/>
    <mergeCell ref="A38:O38"/>
    <mergeCell ref="A39:O3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10302815</v>
      </c>
      <c r="E5" s="26">
        <f t="shared" si="0"/>
        <v>1135182</v>
      </c>
      <c r="F5" s="26">
        <f t="shared" si="0"/>
        <v>2474562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4884188</v>
      </c>
      <c r="K5" s="26">
        <f t="shared" si="0"/>
        <v>14650651</v>
      </c>
      <c r="L5" s="26">
        <f t="shared" si="0"/>
        <v>0</v>
      </c>
      <c r="M5" s="26">
        <f t="shared" si="0"/>
        <v>3150273</v>
      </c>
      <c r="N5" s="27">
        <f>SUM(D5:M5)</f>
        <v>36597671</v>
      </c>
      <c r="O5" s="32">
        <f t="shared" ref="O5:O33" si="1">(N5/O$35)</f>
        <v>606.79573226335947</v>
      </c>
      <c r="P5" s="6"/>
    </row>
    <row r="6" spans="1:133">
      <c r="A6" s="12"/>
      <c r="B6" s="44">
        <v>511</v>
      </c>
      <c r="C6" s="20" t="s">
        <v>19</v>
      </c>
      <c r="D6" s="46">
        <v>733805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733805</v>
      </c>
      <c r="O6" s="47">
        <f t="shared" si="1"/>
        <v>12.166614162784143</v>
      </c>
      <c r="P6" s="9"/>
    </row>
    <row r="7" spans="1:133">
      <c r="A7" s="12"/>
      <c r="B7" s="44">
        <v>512</v>
      </c>
      <c r="C7" s="20" t="s">
        <v>20</v>
      </c>
      <c r="D7" s="46">
        <v>1220667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1220667</v>
      </c>
      <c r="O7" s="47">
        <f t="shared" si="1"/>
        <v>20.238870558586044</v>
      </c>
      <c r="P7" s="9"/>
    </row>
    <row r="8" spans="1:133">
      <c r="A8" s="12"/>
      <c r="B8" s="44">
        <v>513</v>
      </c>
      <c r="C8" s="20" t="s">
        <v>21</v>
      </c>
      <c r="D8" s="46">
        <v>3135703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3135703</v>
      </c>
      <c r="O8" s="47">
        <f t="shared" si="1"/>
        <v>51.990499560625402</v>
      </c>
      <c r="P8" s="9"/>
    </row>
    <row r="9" spans="1:133">
      <c r="A9" s="12"/>
      <c r="B9" s="44">
        <v>514</v>
      </c>
      <c r="C9" s="20" t="s">
        <v>22</v>
      </c>
      <c r="D9" s="46">
        <v>953912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953912</v>
      </c>
      <c r="O9" s="47">
        <f t="shared" si="1"/>
        <v>15.816026395636099</v>
      </c>
      <c r="P9" s="9"/>
    </row>
    <row r="10" spans="1:133">
      <c r="A10" s="12"/>
      <c r="B10" s="44">
        <v>515</v>
      </c>
      <c r="C10" s="20" t="s">
        <v>23</v>
      </c>
      <c r="D10" s="46">
        <v>477737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2928104</v>
      </c>
      <c r="N10" s="46">
        <f t="shared" si="2"/>
        <v>3405841</v>
      </c>
      <c r="O10" s="47">
        <f t="shared" si="1"/>
        <v>56.469434450284353</v>
      </c>
      <c r="P10" s="9"/>
    </row>
    <row r="11" spans="1:133">
      <c r="A11" s="12"/>
      <c r="B11" s="44">
        <v>518</v>
      </c>
      <c r="C11" s="20" t="s">
        <v>24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14650651</v>
      </c>
      <c r="L11" s="46">
        <v>0</v>
      </c>
      <c r="M11" s="46">
        <v>0</v>
      </c>
      <c r="N11" s="46">
        <f t="shared" si="2"/>
        <v>14650651</v>
      </c>
      <c r="O11" s="47">
        <f t="shared" si="1"/>
        <v>242.91033442209806</v>
      </c>
      <c r="P11" s="9"/>
    </row>
    <row r="12" spans="1:133">
      <c r="A12" s="12"/>
      <c r="B12" s="44">
        <v>519</v>
      </c>
      <c r="C12" s="20" t="s">
        <v>25</v>
      </c>
      <c r="D12" s="46">
        <v>3780991</v>
      </c>
      <c r="E12" s="46">
        <v>1135182</v>
      </c>
      <c r="F12" s="46">
        <v>2474562</v>
      </c>
      <c r="G12" s="46">
        <v>0</v>
      </c>
      <c r="H12" s="46">
        <v>0</v>
      </c>
      <c r="I12" s="46">
        <v>0</v>
      </c>
      <c r="J12" s="46">
        <v>4884188</v>
      </c>
      <c r="K12" s="46">
        <v>0</v>
      </c>
      <c r="L12" s="46">
        <v>0</v>
      </c>
      <c r="M12" s="46">
        <v>222169</v>
      </c>
      <c r="N12" s="46">
        <f t="shared" si="2"/>
        <v>12497092</v>
      </c>
      <c r="O12" s="47">
        <f t="shared" si="1"/>
        <v>207.20395271334539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SUM(D14:D15)</f>
        <v>23508384</v>
      </c>
      <c r="E13" s="31">
        <f t="shared" si="3"/>
        <v>377026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33" si="4">SUM(D13:M13)</f>
        <v>23885410</v>
      </c>
      <c r="O13" s="43">
        <f t="shared" si="1"/>
        <v>396.02424021355262</v>
      </c>
      <c r="P13" s="10"/>
    </row>
    <row r="14" spans="1:133">
      <c r="A14" s="12"/>
      <c r="B14" s="44">
        <v>521</v>
      </c>
      <c r="C14" s="20" t="s">
        <v>27</v>
      </c>
      <c r="D14" s="46">
        <v>21468530</v>
      </c>
      <c r="E14" s="46">
        <v>377026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21845556</v>
      </c>
      <c r="O14" s="47">
        <f t="shared" si="1"/>
        <v>362.20310712450055</v>
      </c>
      <c r="P14" s="9"/>
    </row>
    <row r="15" spans="1:133">
      <c r="A15" s="12"/>
      <c r="B15" s="44">
        <v>524</v>
      </c>
      <c r="C15" s="20" t="s">
        <v>28</v>
      </c>
      <c r="D15" s="46">
        <v>2039854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2039854</v>
      </c>
      <c r="O15" s="47">
        <f t="shared" si="1"/>
        <v>33.821133089052111</v>
      </c>
      <c r="P15" s="9"/>
    </row>
    <row r="16" spans="1:133" ht="15.75">
      <c r="A16" s="28" t="s">
        <v>30</v>
      </c>
      <c r="B16" s="29"/>
      <c r="C16" s="30"/>
      <c r="D16" s="31">
        <f t="shared" ref="D16:M16" si="5">SUM(D17:D21)</f>
        <v>1254354</v>
      </c>
      <c r="E16" s="31">
        <f t="shared" si="5"/>
        <v>5208234</v>
      </c>
      <c r="F16" s="31">
        <f t="shared" si="5"/>
        <v>0</v>
      </c>
      <c r="G16" s="31">
        <f t="shared" si="5"/>
        <v>0</v>
      </c>
      <c r="H16" s="31">
        <f t="shared" si="5"/>
        <v>0</v>
      </c>
      <c r="I16" s="31">
        <f t="shared" si="5"/>
        <v>30217488</v>
      </c>
      <c r="J16" s="31">
        <f t="shared" si="5"/>
        <v>0</v>
      </c>
      <c r="K16" s="31">
        <f t="shared" si="5"/>
        <v>0</v>
      </c>
      <c r="L16" s="31">
        <f t="shared" si="5"/>
        <v>0</v>
      </c>
      <c r="M16" s="31">
        <f t="shared" si="5"/>
        <v>0</v>
      </c>
      <c r="N16" s="42">
        <f t="shared" si="4"/>
        <v>36680076</v>
      </c>
      <c r="O16" s="43">
        <f t="shared" si="1"/>
        <v>608.16202145474438</v>
      </c>
      <c r="P16" s="10"/>
    </row>
    <row r="17" spans="1:16">
      <c r="A17" s="12"/>
      <c r="B17" s="44">
        <v>534</v>
      </c>
      <c r="C17" s="20" t="s">
        <v>32</v>
      </c>
      <c r="D17" s="46">
        <v>0</v>
      </c>
      <c r="E17" s="46">
        <v>5208234</v>
      </c>
      <c r="F17" s="46">
        <v>0</v>
      </c>
      <c r="G17" s="46">
        <v>0</v>
      </c>
      <c r="H17" s="46">
        <v>0</v>
      </c>
      <c r="I17" s="46">
        <v>5004285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10212519</v>
      </c>
      <c r="O17" s="47">
        <f t="shared" si="1"/>
        <v>169.32533616301626</v>
      </c>
      <c r="P17" s="9"/>
    </row>
    <row r="18" spans="1:16">
      <c r="A18" s="12"/>
      <c r="B18" s="44">
        <v>535</v>
      </c>
      <c r="C18" s="20" t="s">
        <v>33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3340377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3340377</v>
      </c>
      <c r="O18" s="47">
        <f t="shared" si="1"/>
        <v>55.384029976953556</v>
      </c>
      <c r="P18" s="9"/>
    </row>
    <row r="19" spans="1:16">
      <c r="A19" s="12"/>
      <c r="B19" s="44">
        <v>536</v>
      </c>
      <c r="C19" s="20" t="s">
        <v>34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19899262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19899262</v>
      </c>
      <c r="O19" s="47">
        <f t="shared" si="1"/>
        <v>329.93321506142956</v>
      </c>
      <c r="P19" s="9"/>
    </row>
    <row r="20" spans="1:16">
      <c r="A20" s="12"/>
      <c r="B20" s="44">
        <v>538</v>
      </c>
      <c r="C20" s="20" t="s">
        <v>35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1973564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1973564</v>
      </c>
      <c r="O20" s="47">
        <f t="shared" si="1"/>
        <v>32.722033392469285</v>
      </c>
      <c r="P20" s="9"/>
    </row>
    <row r="21" spans="1:16">
      <c r="A21" s="12"/>
      <c r="B21" s="44">
        <v>539</v>
      </c>
      <c r="C21" s="20" t="s">
        <v>36</v>
      </c>
      <c r="D21" s="46">
        <v>1254354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1254354</v>
      </c>
      <c r="O21" s="47">
        <f t="shared" si="1"/>
        <v>20.797406860875764</v>
      </c>
      <c r="P21" s="9"/>
    </row>
    <row r="22" spans="1:16" ht="15.75">
      <c r="A22" s="28" t="s">
        <v>37</v>
      </c>
      <c r="B22" s="29"/>
      <c r="C22" s="30"/>
      <c r="D22" s="31">
        <f t="shared" ref="D22:M22" si="6">SUM(D23:D23)</f>
        <v>2647487</v>
      </c>
      <c r="E22" s="31">
        <f t="shared" si="6"/>
        <v>3286070</v>
      </c>
      <c r="F22" s="31">
        <f t="shared" si="6"/>
        <v>0</v>
      </c>
      <c r="G22" s="31">
        <f t="shared" si="6"/>
        <v>1009114</v>
      </c>
      <c r="H22" s="31">
        <f t="shared" si="6"/>
        <v>0</v>
      </c>
      <c r="I22" s="31">
        <f t="shared" si="6"/>
        <v>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si="4"/>
        <v>6942671</v>
      </c>
      <c r="O22" s="43">
        <f t="shared" si="1"/>
        <v>115.11068923780942</v>
      </c>
      <c r="P22" s="10"/>
    </row>
    <row r="23" spans="1:16">
      <c r="A23" s="12"/>
      <c r="B23" s="44">
        <v>541</v>
      </c>
      <c r="C23" s="20" t="s">
        <v>38</v>
      </c>
      <c r="D23" s="46">
        <v>2647487</v>
      </c>
      <c r="E23" s="46">
        <v>3286070</v>
      </c>
      <c r="F23" s="46">
        <v>0</v>
      </c>
      <c r="G23" s="46">
        <v>1009114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6942671</v>
      </c>
      <c r="O23" s="47">
        <f t="shared" si="1"/>
        <v>115.11068923780942</v>
      </c>
      <c r="P23" s="9"/>
    </row>
    <row r="24" spans="1:16" ht="15.75">
      <c r="A24" s="28" t="s">
        <v>39</v>
      </c>
      <c r="B24" s="29"/>
      <c r="C24" s="30"/>
      <c r="D24" s="31">
        <f t="shared" ref="D24:M24" si="7">SUM(D25:D25)</f>
        <v>0</v>
      </c>
      <c r="E24" s="31">
        <f t="shared" si="7"/>
        <v>1377695</v>
      </c>
      <c r="F24" s="31">
        <f t="shared" si="7"/>
        <v>0</v>
      </c>
      <c r="G24" s="31">
        <f t="shared" si="7"/>
        <v>0</v>
      </c>
      <c r="H24" s="31">
        <f t="shared" si="7"/>
        <v>0</v>
      </c>
      <c r="I24" s="31">
        <f t="shared" si="7"/>
        <v>0</v>
      </c>
      <c r="J24" s="31">
        <f t="shared" si="7"/>
        <v>0</v>
      </c>
      <c r="K24" s="31">
        <f t="shared" si="7"/>
        <v>0</v>
      </c>
      <c r="L24" s="31">
        <f t="shared" si="7"/>
        <v>0</v>
      </c>
      <c r="M24" s="31">
        <f t="shared" si="7"/>
        <v>0</v>
      </c>
      <c r="N24" s="31">
        <f t="shared" si="4"/>
        <v>1377695</v>
      </c>
      <c r="O24" s="43">
        <f t="shared" si="1"/>
        <v>22.842422031734451</v>
      </c>
      <c r="P24" s="10"/>
    </row>
    <row r="25" spans="1:16">
      <c r="A25" s="13"/>
      <c r="B25" s="45">
        <v>554</v>
      </c>
      <c r="C25" s="21" t="s">
        <v>40</v>
      </c>
      <c r="D25" s="46">
        <v>0</v>
      </c>
      <c r="E25" s="46">
        <v>1377695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1377695</v>
      </c>
      <c r="O25" s="47">
        <f t="shared" si="1"/>
        <v>22.842422031734451</v>
      </c>
      <c r="P25" s="9"/>
    </row>
    <row r="26" spans="1:16" ht="15.75">
      <c r="A26" s="28" t="s">
        <v>41</v>
      </c>
      <c r="B26" s="29"/>
      <c r="C26" s="30"/>
      <c r="D26" s="31">
        <f t="shared" ref="D26:M26" si="8">SUM(D27:D30)</f>
        <v>5454460</v>
      </c>
      <c r="E26" s="31">
        <f t="shared" si="8"/>
        <v>0</v>
      </c>
      <c r="F26" s="31">
        <f t="shared" si="8"/>
        <v>0</v>
      </c>
      <c r="G26" s="31">
        <f t="shared" si="8"/>
        <v>4452164</v>
      </c>
      <c r="H26" s="31">
        <f t="shared" si="8"/>
        <v>0</v>
      </c>
      <c r="I26" s="31">
        <f t="shared" si="8"/>
        <v>0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si="4"/>
        <v>9906624</v>
      </c>
      <c r="O26" s="43">
        <f t="shared" si="1"/>
        <v>164.25354401207036</v>
      </c>
      <c r="P26" s="9"/>
    </row>
    <row r="27" spans="1:16">
      <c r="A27" s="12"/>
      <c r="B27" s="44">
        <v>571</v>
      </c>
      <c r="C27" s="20" t="s">
        <v>42</v>
      </c>
      <c r="D27" s="46">
        <v>827145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827145</v>
      </c>
      <c r="O27" s="47">
        <f t="shared" si="1"/>
        <v>13.714207550610979</v>
      </c>
      <c r="P27" s="9"/>
    </row>
    <row r="28" spans="1:16">
      <c r="A28" s="12"/>
      <c r="B28" s="44">
        <v>572</v>
      </c>
      <c r="C28" s="20" t="s">
        <v>43</v>
      </c>
      <c r="D28" s="46">
        <v>3503406</v>
      </c>
      <c r="E28" s="46">
        <v>0</v>
      </c>
      <c r="F28" s="46">
        <v>0</v>
      </c>
      <c r="G28" s="46">
        <v>4452164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7955570</v>
      </c>
      <c r="O28" s="47">
        <f t="shared" si="1"/>
        <v>131.90473032347919</v>
      </c>
      <c r="P28" s="9"/>
    </row>
    <row r="29" spans="1:16">
      <c r="A29" s="12"/>
      <c r="B29" s="44">
        <v>573</v>
      </c>
      <c r="C29" s="20" t="s">
        <v>44</v>
      </c>
      <c r="D29" s="46">
        <v>788315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788315</v>
      </c>
      <c r="O29" s="47">
        <f t="shared" si="1"/>
        <v>13.070399416377896</v>
      </c>
      <c r="P29" s="9"/>
    </row>
    <row r="30" spans="1:16">
      <c r="A30" s="12"/>
      <c r="B30" s="44">
        <v>574</v>
      </c>
      <c r="C30" s="20" t="s">
        <v>45</v>
      </c>
      <c r="D30" s="46">
        <v>335594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335594</v>
      </c>
      <c r="O30" s="47">
        <f t="shared" si="1"/>
        <v>5.5642067216023081</v>
      </c>
      <c r="P30" s="9"/>
    </row>
    <row r="31" spans="1:16" ht="15.75">
      <c r="A31" s="28" t="s">
        <v>49</v>
      </c>
      <c r="B31" s="29"/>
      <c r="C31" s="30"/>
      <c r="D31" s="31">
        <f t="shared" ref="D31:M31" si="9">SUM(D32:D32)</f>
        <v>1600216</v>
      </c>
      <c r="E31" s="31">
        <f t="shared" si="9"/>
        <v>0</v>
      </c>
      <c r="F31" s="31">
        <f t="shared" si="9"/>
        <v>0</v>
      </c>
      <c r="G31" s="31">
        <f t="shared" si="9"/>
        <v>0</v>
      </c>
      <c r="H31" s="31">
        <f t="shared" si="9"/>
        <v>0</v>
      </c>
      <c r="I31" s="31">
        <f t="shared" si="9"/>
        <v>282914</v>
      </c>
      <c r="J31" s="31">
        <f t="shared" si="9"/>
        <v>51835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4"/>
        <v>1934965</v>
      </c>
      <c r="O31" s="43">
        <f t="shared" si="1"/>
        <v>32.082055278298213</v>
      </c>
      <c r="P31" s="9"/>
    </row>
    <row r="32" spans="1:16" ht="15.75" thickBot="1">
      <c r="A32" s="12"/>
      <c r="B32" s="44">
        <v>581</v>
      </c>
      <c r="C32" s="20" t="s">
        <v>48</v>
      </c>
      <c r="D32" s="46">
        <v>1600216</v>
      </c>
      <c r="E32" s="46">
        <v>0</v>
      </c>
      <c r="F32" s="46">
        <v>0</v>
      </c>
      <c r="G32" s="46">
        <v>0</v>
      </c>
      <c r="H32" s="46">
        <v>0</v>
      </c>
      <c r="I32" s="46">
        <v>282914</v>
      </c>
      <c r="J32" s="46">
        <v>51835</v>
      </c>
      <c r="K32" s="46">
        <v>0</v>
      </c>
      <c r="L32" s="46">
        <v>0</v>
      </c>
      <c r="M32" s="46">
        <v>0</v>
      </c>
      <c r="N32" s="46">
        <f t="shared" si="4"/>
        <v>1934965</v>
      </c>
      <c r="O32" s="47">
        <f t="shared" si="1"/>
        <v>32.082055278298213</v>
      </c>
      <c r="P32" s="9"/>
    </row>
    <row r="33" spans="1:119" ht="16.5" thickBot="1">
      <c r="A33" s="14" t="s">
        <v>10</v>
      </c>
      <c r="B33" s="23"/>
      <c r="C33" s="22"/>
      <c r="D33" s="15">
        <f>SUM(D5,D13,D16,D22,D24,D26,D31)</f>
        <v>44767716</v>
      </c>
      <c r="E33" s="15">
        <f t="shared" ref="E33:M33" si="10">SUM(E5,E13,E16,E22,E24,E26,E31)</f>
        <v>11384207</v>
      </c>
      <c r="F33" s="15">
        <f t="shared" si="10"/>
        <v>2474562</v>
      </c>
      <c r="G33" s="15">
        <f t="shared" si="10"/>
        <v>5461278</v>
      </c>
      <c r="H33" s="15">
        <f t="shared" si="10"/>
        <v>0</v>
      </c>
      <c r="I33" s="15">
        <f t="shared" si="10"/>
        <v>30500402</v>
      </c>
      <c r="J33" s="15">
        <f t="shared" si="10"/>
        <v>4936023</v>
      </c>
      <c r="K33" s="15">
        <f t="shared" si="10"/>
        <v>14650651</v>
      </c>
      <c r="L33" s="15">
        <f t="shared" si="10"/>
        <v>0</v>
      </c>
      <c r="M33" s="15">
        <f t="shared" si="10"/>
        <v>3150273</v>
      </c>
      <c r="N33" s="15">
        <f t="shared" si="4"/>
        <v>117325112</v>
      </c>
      <c r="O33" s="37">
        <f t="shared" si="1"/>
        <v>1945.2707044915689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6"/>
      <c r="B34" s="18"/>
      <c r="C34" s="18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9"/>
    </row>
    <row r="35" spans="1:119">
      <c r="A35" s="38"/>
      <c r="B35" s="39"/>
      <c r="C35" s="39"/>
      <c r="D35" s="40"/>
      <c r="E35" s="40"/>
      <c r="F35" s="40"/>
      <c r="G35" s="40"/>
      <c r="H35" s="40"/>
      <c r="I35" s="40"/>
      <c r="J35" s="40"/>
      <c r="K35" s="40"/>
      <c r="L35" s="93" t="s">
        <v>59</v>
      </c>
      <c r="M35" s="93"/>
      <c r="N35" s="93"/>
      <c r="O35" s="41">
        <v>60313</v>
      </c>
    </row>
    <row r="36" spans="1:119">
      <c r="A36" s="9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6"/>
    </row>
    <row r="37" spans="1:119" ht="15.75" customHeight="1" thickBot="1">
      <c r="A37" s="97" t="s">
        <v>55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9"/>
    </row>
  </sheetData>
  <mergeCells count="10">
    <mergeCell ref="L35:N35"/>
    <mergeCell ref="A36:O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9491920</v>
      </c>
      <c r="E5" s="26">
        <f t="shared" si="0"/>
        <v>3466439</v>
      </c>
      <c r="F5" s="26">
        <f t="shared" si="0"/>
        <v>433511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5401770</v>
      </c>
      <c r="K5" s="26">
        <f t="shared" si="0"/>
        <v>8593465</v>
      </c>
      <c r="L5" s="26">
        <f t="shared" si="0"/>
        <v>0</v>
      </c>
      <c r="M5" s="26">
        <f t="shared" si="0"/>
        <v>0</v>
      </c>
      <c r="N5" s="27">
        <f>SUM(D5:M5)</f>
        <v>27387105</v>
      </c>
      <c r="O5" s="32">
        <f t="shared" ref="O5:O32" si="1">(N5/O$34)</f>
        <v>464.72383424964363</v>
      </c>
      <c r="P5" s="6"/>
    </row>
    <row r="6" spans="1:133">
      <c r="A6" s="12"/>
      <c r="B6" s="44">
        <v>511</v>
      </c>
      <c r="C6" s="20" t="s">
        <v>19</v>
      </c>
      <c r="D6" s="46">
        <v>629070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629070</v>
      </c>
      <c r="O6" s="47">
        <f t="shared" si="1"/>
        <v>10.674506210547749</v>
      </c>
      <c r="P6" s="9"/>
    </row>
    <row r="7" spans="1:133">
      <c r="A7" s="12"/>
      <c r="B7" s="44">
        <v>512</v>
      </c>
      <c r="C7" s="20" t="s">
        <v>20</v>
      </c>
      <c r="D7" s="46">
        <v>1345951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1345951</v>
      </c>
      <c r="O7" s="47">
        <f t="shared" si="1"/>
        <v>22.839051788502001</v>
      </c>
      <c r="P7" s="9"/>
    </row>
    <row r="8" spans="1:133">
      <c r="A8" s="12"/>
      <c r="B8" s="44">
        <v>513</v>
      </c>
      <c r="C8" s="20" t="s">
        <v>21</v>
      </c>
      <c r="D8" s="46">
        <v>2775254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2775254</v>
      </c>
      <c r="O8" s="47">
        <f t="shared" si="1"/>
        <v>47.092479467861267</v>
      </c>
      <c r="P8" s="9"/>
    </row>
    <row r="9" spans="1:133">
      <c r="A9" s="12"/>
      <c r="B9" s="44">
        <v>514</v>
      </c>
      <c r="C9" s="20" t="s">
        <v>22</v>
      </c>
      <c r="D9" s="46">
        <v>840454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840454</v>
      </c>
      <c r="O9" s="47">
        <f t="shared" si="1"/>
        <v>14.261419941627638</v>
      </c>
      <c r="P9" s="9"/>
    </row>
    <row r="10" spans="1:133">
      <c r="A10" s="12"/>
      <c r="B10" s="44">
        <v>515</v>
      </c>
      <c r="C10" s="20" t="s">
        <v>23</v>
      </c>
      <c r="D10" s="46">
        <v>690491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690491</v>
      </c>
      <c r="O10" s="47">
        <f t="shared" si="1"/>
        <v>11.716741328989343</v>
      </c>
      <c r="P10" s="9"/>
    </row>
    <row r="11" spans="1:133">
      <c r="A11" s="12"/>
      <c r="B11" s="44">
        <v>518</v>
      </c>
      <c r="C11" s="20" t="s">
        <v>24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8593465</v>
      </c>
      <c r="L11" s="46">
        <v>0</v>
      </c>
      <c r="M11" s="46">
        <v>0</v>
      </c>
      <c r="N11" s="46">
        <f t="shared" si="2"/>
        <v>8593465</v>
      </c>
      <c r="O11" s="47">
        <f t="shared" si="1"/>
        <v>145.82001289621937</v>
      </c>
      <c r="P11" s="9"/>
    </row>
    <row r="12" spans="1:133">
      <c r="A12" s="12"/>
      <c r="B12" s="44">
        <v>519</v>
      </c>
      <c r="C12" s="20" t="s">
        <v>25</v>
      </c>
      <c r="D12" s="46">
        <v>3210700</v>
      </c>
      <c r="E12" s="46">
        <v>3466439</v>
      </c>
      <c r="F12" s="46">
        <v>433511</v>
      </c>
      <c r="G12" s="46">
        <v>0</v>
      </c>
      <c r="H12" s="46">
        <v>0</v>
      </c>
      <c r="I12" s="46">
        <v>0</v>
      </c>
      <c r="J12" s="46">
        <v>5401770</v>
      </c>
      <c r="K12" s="46">
        <v>0</v>
      </c>
      <c r="L12" s="46">
        <v>0</v>
      </c>
      <c r="M12" s="46">
        <v>0</v>
      </c>
      <c r="N12" s="46">
        <f t="shared" si="2"/>
        <v>12512420</v>
      </c>
      <c r="O12" s="47">
        <f t="shared" si="1"/>
        <v>212.31962261589629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SUM(D14:D15)</f>
        <v>24006893</v>
      </c>
      <c r="E13" s="31">
        <f t="shared" si="3"/>
        <v>716390</v>
      </c>
      <c r="F13" s="31">
        <f t="shared" si="3"/>
        <v>1649079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32" si="4">SUM(D13:M13)</f>
        <v>26372362</v>
      </c>
      <c r="O13" s="43">
        <f t="shared" si="1"/>
        <v>447.50495486323217</v>
      </c>
      <c r="P13" s="10"/>
    </row>
    <row r="14" spans="1:133">
      <c r="A14" s="12"/>
      <c r="B14" s="44">
        <v>521</v>
      </c>
      <c r="C14" s="20" t="s">
        <v>27</v>
      </c>
      <c r="D14" s="46">
        <v>21747617</v>
      </c>
      <c r="E14" s="46">
        <v>716390</v>
      </c>
      <c r="F14" s="46">
        <v>1649079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24113086</v>
      </c>
      <c r="O14" s="47">
        <f t="shared" si="1"/>
        <v>409.16795628860382</v>
      </c>
      <c r="P14" s="9"/>
    </row>
    <row r="15" spans="1:133">
      <c r="A15" s="12"/>
      <c r="B15" s="44">
        <v>524</v>
      </c>
      <c r="C15" s="20" t="s">
        <v>28</v>
      </c>
      <c r="D15" s="46">
        <v>2259276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2259276</v>
      </c>
      <c r="O15" s="47">
        <f t="shared" si="1"/>
        <v>38.336998574628389</v>
      </c>
      <c r="P15" s="9"/>
    </row>
    <row r="16" spans="1:133" ht="15.75">
      <c r="A16" s="28" t="s">
        <v>30</v>
      </c>
      <c r="B16" s="29"/>
      <c r="C16" s="30"/>
      <c r="D16" s="31">
        <f t="shared" ref="D16:M16" si="5">SUM(D17:D20)</f>
        <v>417786</v>
      </c>
      <c r="E16" s="31">
        <f t="shared" si="5"/>
        <v>998384</v>
      </c>
      <c r="F16" s="31">
        <f t="shared" si="5"/>
        <v>0</v>
      </c>
      <c r="G16" s="31">
        <f t="shared" si="5"/>
        <v>0</v>
      </c>
      <c r="H16" s="31">
        <f t="shared" si="5"/>
        <v>0</v>
      </c>
      <c r="I16" s="31">
        <f t="shared" si="5"/>
        <v>25234583</v>
      </c>
      <c r="J16" s="31">
        <f t="shared" si="5"/>
        <v>0</v>
      </c>
      <c r="K16" s="31">
        <f t="shared" si="5"/>
        <v>0</v>
      </c>
      <c r="L16" s="31">
        <f t="shared" si="5"/>
        <v>0</v>
      </c>
      <c r="M16" s="31">
        <f t="shared" si="5"/>
        <v>0</v>
      </c>
      <c r="N16" s="42">
        <f t="shared" si="4"/>
        <v>26650753</v>
      </c>
      <c r="O16" s="43">
        <f t="shared" si="1"/>
        <v>452.22889092513407</v>
      </c>
      <c r="P16" s="10"/>
    </row>
    <row r="17" spans="1:119">
      <c r="A17" s="12"/>
      <c r="B17" s="44">
        <v>534</v>
      </c>
      <c r="C17" s="20" t="s">
        <v>32</v>
      </c>
      <c r="D17" s="46">
        <v>0</v>
      </c>
      <c r="E17" s="46">
        <v>554295</v>
      </c>
      <c r="F17" s="46">
        <v>0</v>
      </c>
      <c r="G17" s="46">
        <v>0</v>
      </c>
      <c r="H17" s="46">
        <v>0</v>
      </c>
      <c r="I17" s="46">
        <v>5398648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5952943</v>
      </c>
      <c r="O17" s="47">
        <f t="shared" si="1"/>
        <v>101.01376162356614</v>
      </c>
      <c r="P17" s="9"/>
    </row>
    <row r="18" spans="1:119">
      <c r="A18" s="12"/>
      <c r="B18" s="44">
        <v>536</v>
      </c>
      <c r="C18" s="20" t="s">
        <v>34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17828767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17828767</v>
      </c>
      <c r="O18" s="47">
        <f t="shared" si="1"/>
        <v>302.53117151971765</v>
      </c>
      <c r="P18" s="9"/>
    </row>
    <row r="19" spans="1:119">
      <c r="A19" s="12"/>
      <c r="B19" s="44">
        <v>538</v>
      </c>
      <c r="C19" s="20" t="s">
        <v>35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2007168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2007168</v>
      </c>
      <c r="O19" s="47">
        <f t="shared" si="1"/>
        <v>34.059051109753611</v>
      </c>
      <c r="P19" s="9"/>
    </row>
    <row r="20" spans="1:119">
      <c r="A20" s="12"/>
      <c r="B20" s="44">
        <v>539</v>
      </c>
      <c r="C20" s="20" t="s">
        <v>36</v>
      </c>
      <c r="D20" s="46">
        <v>417786</v>
      </c>
      <c r="E20" s="46">
        <v>444089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861875</v>
      </c>
      <c r="O20" s="47">
        <f t="shared" si="1"/>
        <v>14.624906672096653</v>
      </c>
      <c r="P20" s="9"/>
    </row>
    <row r="21" spans="1:119" ht="15.75">
      <c r="A21" s="28" t="s">
        <v>37</v>
      </c>
      <c r="B21" s="29"/>
      <c r="C21" s="30"/>
      <c r="D21" s="31">
        <f t="shared" ref="D21:M21" si="6">SUM(D22:D22)</f>
        <v>3189867</v>
      </c>
      <c r="E21" s="31">
        <f t="shared" si="6"/>
        <v>3536068</v>
      </c>
      <c r="F21" s="31">
        <f t="shared" si="6"/>
        <v>0</v>
      </c>
      <c r="G21" s="31">
        <f t="shared" si="6"/>
        <v>321984</v>
      </c>
      <c r="H21" s="31">
        <f t="shared" si="6"/>
        <v>0</v>
      </c>
      <c r="I21" s="31">
        <f t="shared" si="6"/>
        <v>0</v>
      </c>
      <c r="J21" s="31">
        <f t="shared" si="6"/>
        <v>0</v>
      </c>
      <c r="K21" s="31">
        <f t="shared" si="6"/>
        <v>0</v>
      </c>
      <c r="L21" s="31">
        <f t="shared" si="6"/>
        <v>0</v>
      </c>
      <c r="M21" s="31">
        <f t="shared" si="6"/>
        <v>0</v>
      </c>
      <c r="N21" s="31">
        <f t="shared" si="4"/>
        <v>7047919</v>
      </c>
      <c r="O21" s="43">
        <f t="shared" si="1"/>
        <v>119.5940914952827</v>
      </c>
      <c r="P21" s="10"/>
    </row>
    <row r="22" spans="1:119">
      <c r="A22" s="12"/>
      <c r="B22" s="44">
        <v>541</v>
      </c>
      <c r="C22" s="20" t="s">
        <v>38</v>
      </c>
      <c r="D22" s="46">
        <v>3189867</v>
      </c>
      <c r="E22" s="46">
        <v>3536068</v>
      </c>
      <c r="F22" s="46">
        <v>0</v>
      </c>
      <c r="G22" s="46">
        <v>321984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7047919</v>
      </c>
      <c r="O22" s="47">
        <f t="shared" si="1"/>
        <v>119.5940914952827</v>
      </c>
      <c r="P22" s="9"/>
    </row>
    <row r="23" spans="1:119" ht="15.75">
      <c r="A23" s="28" t="s">
        <v>39</v>
      </c>
      <c r="B23" s="29"/>
      <c r="C23" s="30"/>
      <c r="D23" s="31">
        <f t="shared" ref="D23:M23" si="7">SUM(D24:D24)</f>
        <v>0</v>
      </c>
      <c r="E23" s="31">
        <f t="shared" si="7"/>
        <v>4848981</v>
      </c>
      <c r="F23" s="31">
        <f t="shared" si="7"/>
        <v>0</v>
      </c>
      <c r="G23" s="31">
        <f t="shared" si="7"/>
        <v>694456</v>
      </c>
      <c r="H23" s="31">
        <f t="shared" si="7"/>
        <v>0</v>
      </c>
      <c r="I23" s="31">
        <f t="shared" si="7"/>
        <v>0</v>
      </c>
      <c r="J23" s="31">
        <f t="shared" si="7"/>
        <v>0</v>
      </c>
      <c r="K23" s="31">
        <f t="shared" si="7"/>
        <v>0</v>
      </c>
      <c r="L23" s="31">
        <f t="shared" si="7"/>
        <v>0</v>
      </c>
      <c r="M23" s="31">
        <f t="shared" si="7"/>
        <v>0</v>
      </c>
      <c r="N23" s="31">
        <f t="shared" si="4"/>
        <v>5543437</v>
      </c>
      <c r="O23" s="43">
        <f t="shared" si="1"/>
        <v>94.064973189438675</v>
      </c>
      <c r="P23" s="10"/>
    </row>
    <row r="24" spans="1:119">
      <c r="A24" s="13"/>
      <c r="B24" s="45">
        <v>554</v>
      </c>
      <c r="C24" s="21" t="s">
        <v>40</v>
      </c>
      <c r="D24" s="46">
        <v>0</v>
      </c>
      <c r="E24" s="46">
        <v>4848981</v>
      </c>
      <c r="F24" s="46">
        <v>0</v>
      </c>
      <c r="G24" s="46">
        <v>694456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5543437</v>
      </c>
      <c r="O24" s="47">
        <f t="shared" si="1"/>
        <v>94.064973189438675</v>
      </c>
      <c r="P24" s="9"/>
    </row>
    <row r="25" spans="1:119" ht="15.75">
      <c r="A25" s="28" t="s">
        <v>41</v>
      </c>
      <c r="B25" s="29"/>
      <c r="C25" s="30"/>
      <c r="D25" s="31">
        <f t="shared" ref="D25:M25" si="8">SUM(D26:D29)</f>
        <v>5531796</v>
      </c>
      <c r="E25" s="31">
        <f t="shared" si="8"/>
        <v>831176</v>
      </c>
      <c r="F25" s="31">
        <f t="shared" si="8"/>
        <v>0</v>
      </c>
      <c r="G25" s="31">
        <f t="shared" si="8"/>
        <v>0</v>
      </c>
      <c r="H25" s="31">
        <f t="shared" si="8"/>
        <v>0</v>
      </c>
      <c r="I25" s="31">
        <f t="shared" si="8"/>
        <v>0</v>
      </c>
      <c r="J25" s="31">
        <f t="shared" si="8"/>
        <v>0</v>
      </c>
      <c r="K25" s="31">
        <f t="shared" si="8"/>
        <v>0</v>
      </c>
      <c r="L25" s="31">
        <f t="shared" si="8"/>
        <v>0</v>
      </c>
      <c r="M25" s="31">
        <f t="shared" si="8"/>
        <v>0</v>
      </c>
      <c r="N25" s="31">
        <f t="shared" si="4"/>
        <v>6362972</v>
      </c>
      <c r="O25" s="43">
        <f t="shared" si="1"/>
        <v>107.97142469286635</v>
      </c>
      <c r="P25" s="9"/>
    </row>
    <row r="26" spans="1:119">
      <c r="A26" s="12"/>
      <c r="B26" s="44">
        <v>571</v>
      </c>
      <c r="C26" s="20" t="s">
        <v>42</v>
      </c>
      <c r="D26" s="46">
        <v>871586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871586</v>
      </c>
      <c r="O26" s="47">
        <f t="shared" si="1"/>
        <v>14.789689811986696</v>
      </c>
      <c r="P26" s="9"/>
    </row>
    <row r="27" spans="1:119">
      <c r="A27" s="12"/>
      <c r="B27" s="44">
        <v>572</v>
      </c>
      <c r="C27" s="20" t="s">
        <v>43</v>
      </c>
      <c r="D27" s="46">
        <v>3755325</v>
      </c>
      <c r="E27" s="46">
        <v>831176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4586501</v>
      </c>
      <c r="O27" s="47">
        <f t="shared" si="1"/>
        <v>77.827004004615489</v>
      </c>
      <c r="P27" s="9"/>
    </row>
    <row r="28" spans="1:119">
      <c r="A28" s="12"/>
      <c r="B28" s="44">
        <v>573</v>
      </c>
      <c r="C28" s="20" t="s">
        <v>44</v>
      </c>
      <c r="D28" s="46">
        <v>639211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639211</v>
      </c>
      <c r="O28" s="47">
        <f t="shared" si="1"/>
        <v>10.846585895608499</v>
      </c>
      <c r="P28" s="9"/>
    </row>
    <row r="29" spans="1:119">
      <c r="A29" s="12"/>
      <c r="B29" s="44">
        <v>574</v>
      </c>
      <c r="C29" s="20" t="s">
        <v>45</v>
      </c>
      <c r="D29" s="46">
        <v>265674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265674</v>
      </c>
      <c r="O29" s="47">
        <f t="shared" si="1"/>
        <v>4.508144980655671</v>
      </c>
      <c r="P29" s="9"/>
    </row>
    <row r="30" spans="1:119" ht="15.75">
      <c r="A30" s="28" t="s">
        <v>49</v>
      </c>
      <c r="B30" s="29"/>
      <c r="C30" s="30"/>
      <c r="D30" s="31">
        <f t="shared" ref="D30:M30" si="9">SUM(D31:D31)</f>
        <v>1192413</v>
      </c>
      <c r="E30" s="31">
        <f t="shared" si="9"/>
        <v>2282333</v>
      </c>
      <c r="F30" s="31">
        <f t="shared" si="9"/>
        <v>0</v>
      </c>
      <c r="G30" s="31">
        <f t="shared" si="9"/>
        <v>0</v>
      </c>
      <c r="H30" s="31">
        <f t="shared" si="9"/>
        <v>0</v>
      </c>
      <c r="I30" s="31">
        <f t="shared" si="9"/>
        <v>5250932</v>
      </c>
      <c r="J30" s="31">
        <f t="shared" si="9"/>
        <v>92086</v>
      </c>
      <c r="K30" s="31">
        <f t="shared" si="9"/>
        <v>0</v>
      </c>
      <c r="L30" s="31">
        <f t="shared" si="9"/>
        <v>0</v>
      </c>
      <c r="M30" s="31">
        <f t="shared" si="9"/>
        <v>0</v>
      </c>
      <c r="N30" s="31">
        <f t="shared" si="4"/>
        <v>8817764</v>
      </c>
      <c r="O30" s="43">
        <f t="shared" si="1"/>
        <v>149.62607751306589</v>
      </c>
      <c r="P30" s="9"/>
    </row>
    <row r="31" spans="1:119" ht="15.75" thickBot="1">
      <c r="A31" s="12"/>
      <c r="B31" s="44">
        <v>581</v>
      </c>
      <c r="C31" s="20" t="s">
        <v>48</v>
      </c>
      <c r="D31" s="46">
        <v>1192413</v>
      </c>
      <c r="E31" s="46">
        <v>2282333</v>
      </c>
      <c r="F31" s="46">
        <v>0</v>
      </c>
      <c r="G31" s="46">
        <v>0</v>
      </c>
      <c r="H31" s="46">
        <v>0</v>
      </c>
      <c r="I31" s="46">
        <v>5250932</v>
      </c>
      <c r="J31" s="46">
        <v>92086</v>
      </c>
      <c r="K31" s="46">
        <v>0</v>
      </c>
      <c r="L31" s="46">
        <v>0</v>
      </c>
      <c r="M31" s="46">
        <v>0</v>
      </c>
      <c r="N31" s="46">
        <f t="shared" si="4"/>
        <v>8817764</v>
      </c>
      <c r="O31" s="47">
        <f t="shared" si="1"/>
        <v>149.62607751306589</v>
      </c>
      <c r="P31" s="9"/>
    </row>
    <row r="32" spans="1:119" ht="16.5" thickBot="1">
      <c r="A32" s="14" t="s">
        <v>10</v>
      </c>
      <c r="B32" s="23"/>
      <c r="C32" s="22"/>
      <c r="D32" s="15">
        <f>SUM(D5,D13,D16,D21,D23,D25,D30)</f>
        <v>43830675</v>
      </c>
      <c r="E32" s="15">
        <f t="shared" ref="E32:M32" si="10">SUM(E5,E13,E16,E21,E23,E25,E30)</f>
        <v>16679771</v>
      </c>
      <c r="F32" s="15">
        <f t="shared" si="10"/>
        <v>2082590</v>
      </c>
      <c r="G32" s="15">
        <f t="shared" si="10"/>
        <v>1016440</v>
      </c>
      <c r="H32" s="15">
        <f t="shared" si="10"/>
        <v>0</v>
      </c>
      <c r="I32" s="15">
        <f t="shared" si="10"/>
        <v>30485515</v>
      </c>
      <c r="J32" s="15">
        <f t="shared" si="10"/>
        <v>5493856</v>
      </c>
      <c r="K32" s="15">
        <f t="shared" si="10"/>
        <v>8593465</v>
      </c>
      <c r="L32" s="15">
        <f t="shared" si="10"/>
        <v>0</v>
      </c>
      <c r="M32" s="15">
        <f t="shared" si="10"/>
        <v>0</v>
      </c>
      <c r="N32" s="15">
        <f t="shared" si="4"/>
        <v>108182312</v>
      </c>
      <c r="O32" s="37">
        <f t="shared" si="1"/>
        <v>1835.7142469286634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6"/>
      <c r="B33" s="18"/>
      <c r="C33" s="18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9"/>
    </row>
    <row r="34" spans="1:15">
      <c r="A34" s="38"/>
      <c r="B34" s="39"/>
      <c r="C34" s="39"/>
      <c r="D34" s="40"/>
      <c r="E34" s="40"/>
      <c r="F34" s="40"/>
      <c r="G34" s="40"/>
      <c r="H34" s="40"/>
      <c r="I34" s="40"/>
      <c r="J34" s="40"/>
      <c r="K34" s="40"/>
      <c r="L34" s="93" t="s">
        <v>57</v>
      </c>
      <c r="M34" s="93"/>
      <c r="N34" s="93"/>
      <c r="O34" s="41">
        <v>58932</v>
      </c>
    </row>
    <row r="35" spans="1:15">
      <c r="A35" s="94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6"/>
    </row>
    <row r="36" spans="1:15" ht="15.75" customHeight="1" thickBot="1">
      <c r="A36" s="97" t="s">
        <v>55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9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>SUM(D6:D12)</f>
        <v>10814500</v>
      </c>
      <c r="E5" s="26">
        <f t="shared" ref="E5:M5" si="0">SUM(E6:E12)</f>
        <v>0</v>
      </c>
      <c r="F5" s="26">
        <f t="shared" si="0"/>
        <v>5127464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8770240</v>
      </c>
      <c r="K5" s="26">
        <f t="shared" si="0"/>
        <v>11949192</v>
      </c>
      <c r="L5" s="26">
        <f t="shared" si="0"/>
        <v>0</v>
      </c>
      <c r="M5" s="26">
        <f t="shared" si="0"/>
        <v>0</v>
      </c>
      <c r="N5" s="27">
        <f>SUM(D5:M5)</f>
        <v>36661396</v>
      </c>
      <c r="O5" s="32">
        <f t="shared" ref="O5:O38" si="1">(N5/O$40)</f>
        <v>622.30778109722974</v>
      </c>
      <c r="P5" s="6"/>
    </row>
    <row r="6" spans="1:133">
      <c r="A6" s="12"/>
      <c r="B6" s="44">
        <v>511</v>
      </c>
      <c r="C6" s="20" t="s">
        <v>19</v>
      </c>
      <c r="D6" s="46">
        <v>632787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632787</v>
      </c>
      <c r="O6" s="47">
        <f t="shared" si="1"/>
        <v>10.741224198804998</v>
      </c>
      <c r="P6" s="9"/>
    </row>
    <row r="7" spans="1:133">
      <c r="A7" s="12"/>
      <c r="B7" s="44">
        <v>512</v>
      </c>
      <c r="C7" s="20" t="s">
        <v>20</v>
      </c>
      <c r="D7" s="46">
        <v>1576680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1576680</v>
      </c>
      <c r="O7" s="47">
        <f t="shared" si="1"/>
        <v>26.763307984790874</v>
      </c>
      <c r="P7" s="9"/>
    </row>
    <row r="8" spans="1:133">
      <c r="A8" s="12"/>
      <c r="B8" s="44">
        <v>513</v>
      </c>
      <c r="C8" s="20" t="s">
        <v>21</v>
      </c>
      <c r="D8" s="46">
        <v>3649093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3649093</v>
      </c>
      <c r="O8" s="47">
        <f t="shared" si="1"/>
        <v>61.9414211026616</v>
      </c>
      <c r="P8" s="9"/>
    </row>
    <row r="9" spans="1:133">
      <c r="A9" s="12"/>
      <c r="B9" s="44">
        <v>514</v>
      </c>
      <c r="C9" s="20" t="s">
        <v>22</v>
      </c>
      <c r="D9" s="46">
        <v>806292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806292</v>
      </c>
      <c r="O9" s="47">
        <f t="shared" si="1"/>
        <v>13.686379684953829</v>
      </c>
      <c r="P9" s="9"/>
    </row>
    <row r="10" spans="1:133">
      <c r="A10" s="12"/>
      <c r="B10" s="44">
        <v>515</v>
      </c>
      <c r="C10" s="20" t="s">
        <v>23</v>
      </c>
      <c r="D10" s="46">
        <v>505820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505820</v>
      </c>
      <c r="O10" s="47">
        <f t="shared" si="1"/>
        <v>8.5860266159695815</v>
      </c>
      <c r="P10" s="9"/>
    </row>
    <row r="11" spans="1:133">
      <c r="A11" s="12"/>
      <c r="B11" s="44">
        <v>518</v>
      </c>
      <c r="C11" s="20" t="s">
        <v>24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11949192</v>
      </c>
      <c r="L11" s="46">
        <v>0</v>
      </c>
      <c r="M11" s="46">
        <v>0</v>
      </c>
      <c r="N11" s="46">
        <f t="shared" si="2"/>
        <v>11949192</v>
      </c>
      <c r="O11" s="47">
        <f t="shared" si="1"/>
        <v>202.83120586637696</v>
      </c>
      <c r="P11" s="9"/>
    </row>
    <row r="12" spans="1:133">
      <c r="A12" s="12"/>
      <c r="B12" s="44">
        <v>519</v>
      </c>
      <c r="C12" s="20" t="s">
        <v>25</v>
      </c>
      <c r="D12" s="46">
        <v>3643828</v>
      </c>
      <c r="E12" s="46">
        <v>0</v>
      </c>
      <c r="F12" s="46">
        <v>5127464</v>
      </c>
      <c r="G12" s="46">
        <v>0</v>
      </c>
      <c r="H12" s="46">
        <v>0</v>
      </c>
      <c r="I12" s="46">
        <v>0</v>
      </c>
      <c r="J12" s="46">
        <v>8770240</v>
      </c>
      <c r="K12" s="46">
        <v>0</v>
      </c>
      <c r="L12" s="46">
        <v>0</v>
      </c>
      <c r="M12" s="46">
        <v>0</v>
      </c>
      <c r="N12" s="46">
        <f t="shared" si="2"/>
        <v>17541532</v>
      </c>
      <c r="O12" s="47">
        <f t="shared" si="1"/>
        <v>297.75821564367192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SUM(D14:D16)</f>
        <v>25757737</v>
      </c>
      <c r="E13" s="31">
        <f t="shared" si="3"/>
        <v>417865</v>
      </c>
      <c r="F13" s="31">
        <f t="shared" si="3"/>
        <v>428681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26604283</v>
      </c>
      <c r="O13" s="43">
        <f t="shared" si="1"/>
        <v>451.59361420423681</v>
      </c>
      <c r="P13" s="10"/>
    </row>
    <row r="14" spans="1:133">
      <c r="A14" s="12"/>
      <c r="B14" s="44">
        <v>521</v>
      </c>
      <c r="C14" s="20" t="s">
        <v>27</v>
      </c>
      <c r="D14" s="46">
        <v>23083833</v>
      </c>
      <c r="E14" s="46">
        <v>417865</v>
      </c>
      <c r="F14" s="46">
        <v>428681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23930379</v>
      </c>
      <c r="O14" s="47">
        <f t="shared" si="1"/>
        <v>406.20550991309074</v>
      </c>
      <c r="P14" s="9"/>
    </row>
    <row r="15" spans="1:133">
      <c r="A15" s="12"/>
      <c r="B15" s="44">
        <v>524</v>
      </c>
      <c r="C15" s="20" t="s">
        <v>28</v>
      </c>
      <c r="D15" s="46">
        <v>1708831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1708831</v>
      </c>
      <c r="O15" s="47">
        <f t="shared" si="1"/>
        <v>29.006501222161869</v>
      </c>
      <c r="P15" s="9"/>
    </row>
    <row r="16" spans="1:133">
      <c r="A16" s="12"/>
      <c r="B16" s="44">
        <v>529</v>
      </c>
      <c r="C16" s="20" t="s">
        <v>29</v>
      </c>
      <c r="D16" s="46">
        <v>965073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965073</v>
      </c>
      <c r="O16" s="47">
        <f t="shared" si="1"/>
        <v>16.381603068984248</v>
      </c>
      <c r="P16" s="9"/>
    </row>
    <row r="17" spans="1:16" ht="15.75">
      <c r="A17" s="28" t="s">
        <v>30</v>
      </c>
      <c r="B17" s="29"/>
      <c r="C17" s="30"/>
      <c r="D17" s="31">
        <f t="shared" ref="D17:M17" si="4">SUM(D18:D23)</f>
        <v>0</v>
      </c>
      <c r="E17" s="31">
        <f t="shared" si="4"/>
        <v>248696</v>
      </c>
      <c r="F17" s="31">
        <f t="shared" si="4"/>
        <v>0</v>
      </c>
      <c r="G17" s="31">
        <f t="shared" si="4"/>
        <v>0</v>
      </c>
      <c r="H17" s="31">
        <f t="shared" si="4"/>
        <v>0</v>
      </c>
      <c r="I17" s="31">
        <f t="shared" si="4"/>
        <v>23212855</v>
      </c>
      <c r="J17" s="31">
        <f t="shared" si="4"/>
        <v>0</v>
      </c>
      <c r="K17" s="31">
        <f t="shared" si="4"/>
        <v>0</v>
      </c>
      <c r="L17" s="31">
        <f t="shared" si="4"/>
        <v>0</v>
      </c>
      <c r="M17" s="31">
        <f t="shared" si="4"/>
        <v>0</v>
      </c>
      <c r="N17" s="42">
        <f>SUM(D17:M17)</f>
        <v>23461551</v>
      </c>
      <c r="O17" s="43">
        <f t="shared" si="1"/>
        <v>398.24740290602932</v>
      </c>
      <c r="P17" s="10"/>
    </row>
    <row r="18" spans="1:16">
      <c r="A18" s="12"/>
      <c r="B18" s="44">
        <v>533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6066833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3" si="5">SUM(D18:M18)</f>
        <v>6066833</v>
      </c>
      <c r="O18" s="47">
        <f t="shared" si="1"/>
        <v>102.98127715915264</v>
      </c>
      <c r="P18" s="9"/>
    </row>
    <row r="19" spans="1:16">
      <c r="A19" s="12"/>
      <c r="B19" s="44">
        <v>534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4981021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4981021</v>
      </c>
      <c r="O19" s="47">
        <f t="shared" si="1"/>
        <v>84.550193508962522</v>
      </c>
      <c r="P19" s="9"/>
    </row>
    <row r="20" spans="1:16">
      <c r="A20" s="12"/>
      <c r="B20" s="44">
        <v>535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8235997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8235997</v>
      </c>
      <c r="O20" s="47">
        <f t="shared" si="1"/>
        <v>139.8016872623574</v>
      </c>
      <c r="P20" s="9"/>
    </row>
    <row r="21" spans="1:16">
      <c r="A21" s="12"/>
      <c r="B21" s="44">
        <v>536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2603508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2603508</v>
      </c>
      <c r="O21" s="47">
        <f t="shared" si="1"/>
        <v>44.193169473112441</v>
      </c>
      <c r="P21" s="9"/>
    </row>
    <row r="22" spans="1:16">
      <c r="A22" s="12"/>
      <c r="B22" s="44">
        <v>538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1325496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1325496</v>
      </c>
      <c r="O22" s="47">
        <f t="shared" si="1"/>
        <v>22.499592612710483</v>
      </c>
      <c r="P22" s="9"/>
    </row>
    <row r="23" spans="1:16">
      <c r="A23" s="12"/>
      <c r="B23" s="44">
        <v>539</v>
      </c>
      <c r="C23" s="20" t="s">
        <v>36</v>
      </c>
      <c r="D23" s="46">
        <v>0</v>
      </c>
      <c r="E23" s="46">
        <v>248696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248696</v>
      </c>
      <c r="O23" s="47">
        <f t="shared" si="1"/>
        <v>4.2214828897338403</v>
      </c>
      <c r="P23" s="9"/>
    </row>
    <row r="24" spans="1:16" ht="15.75">
      <c r="A24" s="28" t="s">
        <v>37</v>
      </c>
      <c r="B24" s="29"/>
      <c r="C24" s="30"/>
      <c r="D24" s="31">
        <f t="shared" ref="D24:M24" si="6">SUM(D25:D25)</f>
        <v>2997215</v>
      </c>
      <c r="E24" s="31">
        <f t="shared" si="6"/>
        <v>2185832</v>
      </c>
      <c r="F24" s="31">
        <f t="shared" si="6"/>
        <v>0</v>
      </c>
      <c r="G24" s="31">
        <f t="shared" si="6"/>
        <v>83426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>SUM(D24:M24)</f>
        <v>5266473</v>
      </c>
      <c r="O24" s="43">
        <f t="shared" si="1"/>
        <v>89.395590032590988</v>
      </c>
      <c r="P24" s="10"/>
    </row>
    <row r="25" spans="1:16">
      <c r="A25" s="12"/>
      <c r="B25" s="44">
        <v>541</v>
      </c>
      <c r="C25" s="20" t="s">
        <v>38</v>
      </c>
      <c r="D25" s="46">
        <v>2997215</v>
      </c>
      <c r="E25" s="46">
        <v>2185832</v>
      </c>
      <c r="F25" s="46">
        <v>0</v>
      </c>
      <c r="G25" s="46">
        <v>83426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5266473</v>
      </c>
      <c r="O25" s="47">
        <f t="shared" si="1"/>
        <v>89.395590032590988</v>
      </c>
      <c r="P25" s="9"/>
    </row>
    <row r="26" spans="1:16" ht="15.75">
      <c r="A26" s="28" t="s">
        <v>39</v>
      </c>
      <c r="B26" s="29"/>
      <c r="C26" s="30"/>
      <c r="D26" s="31">
        <f t="shared" ref="D26:M26" si="7">SUM(D27:D27)</f>
        <v>0</v>
      </c>
      <c r="E26" s="31">
        <f t="shared" si="7"/>
        <v>8588058</v>
      </c>
      <c r="F26" s="31">
        <f t="shared" si="7"/>
        <v>0</v>
      </c>
      <c r="G26" s="31">
        <f t="shared" si="7"/>
        <v>2248563</v>
      </c>
      <c r="H26" s="31">
        <f t="shared" si="7"/>
        <v>0</v>
      </c>
      <c r="I26" s="31">
        <f t="shared" si="7"/>
        <v>0</v>
      </c>
      <c r="J26" s="31">
        <f t="shared" si="7"/>
        <v>0</v>
      </c>
      <c r="K26" s="31">
        <f t="shared" si="7"/>
        <v>0</v>
      </c>
      <c r="L26" s="31">
        <f t="shared" si="7"/>
        <v>0</v>
      </c>
      <c r="M26" s="31">
        <f t="shared" si="7"/>
        <v>0</v>
      </c>
      <c r="N26" s="31">
        <f>SUM(D26:M26)</f>
        <v>10836621</v>
      </c>
      <c r="O26" s="43">
        <f t="shared" si="1"/>
        <v>183.94590236284628</v>
      </c>
      <c r="P26" s="10"/>
    </row>
    <row r="27" spans="1:16">
      <c r="A27" s="13"/>
      <c r="B27" s="45">
        <v>554</v>
      </c>
      <c r="C27" s="21" t="s">
        <v>40</v>
      </c>
      <c r="D27" s="46">
        <v>0</v>
      </c>
      <c r="E27" s="46">
        <v>8588058</v>
      </c>
      <c r="F27" s="46">
        <v>0</v>
      </c>
      <c r="G27" s="46">
        <v>2248563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10836621</v>
      </c>
      <c r="O27" s="47">
        <f t="shared" si="1"/>
        <v>183.94590236284628</v>
      </c>
      <c r="P27" s="9"/>
    </row>
    <row r="28" spans="1:16" ht="15.75">
      <c r="A28" s="28" t="s">
        <v>41</v>
      </c>
      <c r="B28" s="29"/>
      <c r="C28" s="30"/>
      <c r="D28" s="31">
        <f t="shared" ref="D28:M28" si="8">SUM(D29:D34)</f>
        <v>6733416</v>
      </c>
      <c r="E28" s="31">
        <f t="shared" si="8"/>
        <v>0</v>
      </c>
      <c r="F28" s="31">
        <f t="shared" si="8"/>
        <v>0</v>
      </c>
      <c r="G28" s="31">
        <f t="shared" si="8"/>
        <v>107131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>SUM(D28:M28)</f>
        <v>6840547</v>
      </c>
      <c r="O28" s="43">
        <f t="shared" si="1"/>
        <v>116.11466254752851</v>
      </c>
      <c r="P28" s="9"/>
    </row>
    <row r="29" spans="1:16">
      <c r="A29" s="12"/>
      <c r="B29" s="44">
        <v>571</v>
      </c>
      <c r="C29" s="20" t="s">
        <v>42</v>
      </c>
      <c r="D29" s="46">
        <v>1223448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4" si="9">SUM(D29:M29)</f>
        <v>1223448</v>
      </c>
      <c r="O29" s="47">
        <f t="shared" si="1"/>
        <v>20.76738185768604</v>
      </c>
      <c r="P29" s="9"/>
    </row>
    <row r="30" spans="1:16">
      <c r="A30" s="12"/>
      <c r="B30" s="44">
        <v>572</v>
      </c>
      <c r="C30" s="20" t="s">
        <v>43</v>
      </c>
      <c r="D30" s="46">
        <v>4501849</v>
      </c>
      <c r="E30" s="46">
        <v>0</v>
      </c>
      <c r="F30" s="46">
        <v>0</v>
      </c>
      <c r="G30" s="46">
        <v>107131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9"/>
        <v>4608980</v>
      </c>
      <c r="O30" s="47">
        <f t="shared" si="1"/>
        <v>78.234994568169469</v>
      </c>
      <c r="P30" s="9"/>
    </row>
    <row r="31" spans="1:16">
      <c r="A31" s="12"/>
      <c r="B31" s="44">
        <v>573</v>
      </c>
      <c r="C31" s="20" t="s">
        <v>44</v>
      </c>
      <c r="D31" s="46">
        <v>637444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9"/>
        <v>637444</v>
      </c>
      <c r="O31" s="47">
        <f t="shared" si="1"/>
        <v>10.820274307441608</v>
      </c>
      <c r="P31" s="9"/>
    </row>
    <row r="32" spans="1:16">
      <c r="A32" s="12"/>
      <c r="B32" s="44">
        <v>574</v>
      </c>
      <c r="C32" s="20" t="s">
        <v>45</v>
      </c>
      <c r="D32" s="46">
        <v>238792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9"/>
        <v>238792</v>
      </c>
      <c r="O32" s="47">
        <f t="shared" si="1"/>
        <v>4.0533677349266704</v>
      </c>
      <c r="P32" s="9"/>
    </row>
    <row r="33" spans="1:119">
      <c r="A33" s="12"/>
      <c r="B33" s="44">
        <v>575</v>
      </c>
      <c r="C33" s="20" t="s">
        <v>46</v>
      </c>
      <c r="D33" s="46">
        <v>100554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9"/>
        <v>100554</v>
      </c>
      <c r="O33" s="47">
        <f t="shared" si="1"/>
        <v>1.706850896252037</v>
      </c>
      <c r="P33" s="9"/>
    </row>
    <row r="34" spans="1:119">
      <c r="A34" s="12"/>
      <c r="B34" s="44">
        <v>579</v>
      </c>
      <c r="C34" s="20" t="s">
        <v>47</v>
      </c>
      <c r="D34" s="46">
        <v>31329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9"/>
        <v>31329</v>
      </c>
      <c r="O34" s="47">
        <f t="shared" si="1"/>
        <v>0.53179318305268874</v>
      </c>
      <c r="P34" s="9"/>
    </row>
    <row r="35" spans="1:119" ht="15.75">
      <c r="A35" s="28" t="s">
        <v>49</v>
      </c>
      <c r="B35" s="29"/>
      <c r="C35" s="30"/>
      <c r="D35" s="31">
        <f t="shared" ref="D35:M35" si="10">SUM(D36:D37)</f>
        <v>749351</v>
      </c>
      <c r="E35" s="31">
        <f t="shared" si="10"/>
        <v>8808397</v>
      </c>
      <c r="F35" s="31">
        <f t="shared" si="10"/>
        <v>13510000</v>
      </c>
      <c r="G35" s="31">
        <f t="shared" si="10"/>
        <v>0</v>
      </c>
      <c r="H35" s="31">
        <f t="shared" si="10"/>
        <v>0</v>
      </c>
      <c r="I35" s="31">
        <f t="shared" si="10"/>
        <v>6870395</v>
      </c>
      <c r="J35" s="31">
        <f t="shared" si="10"/>
        <v>104643</v>
      </c>
      <c r="K35" s="31">
        <f t="shared" si="10"/>
        <v>0</v>
      </c>
      <c r="L35" s="31">
        <f t="shared" si="10"/>
        <v>0</v>
      </c>
      <c r="M35" s="31">
        <f t="shared" si="10"/>
        <v>0</v>
      </c>
      <c r="N35" s="31">
        <f>SUM(D35:M35)</f>
        <v>30042786</v>
      </c>
      <c r="O35" s="43">
        <f t="shared" si="1"/>
        <v>509.96038158609451</v>
      </c>
      <c r="P35" s="9"/>
    </row>
    <row r="36" spans="1:119">
      <c r="A36" s="12"/>
      <c r="B36" s="44">
        <v>581</v>
      </c>
      <c r="C36" s="20" t="s">
        <v>48</v>
      </c>
      <c r="D36" s="46">
        <v>749351</v>
      </c>
      <c r="E36" s="46">
        <v>8808397</v>
      </c>
      <c r="F36" s="46">
        <v>0</v>
      </c>
      <c r="G36" s="46">
        <v>0</v>
      </c>
      <c r="H36" s="46">
        <v>0</v>
      </c>
      <c r="I36" s="46">
        <v>6870395</v>
      </c>
      <c r="J36" s="46">
        <v>104643</v>
      </c>
      <c r="K36" s="46">
        <v>0</v>
      </c>
      <c r="L36" s="46">
        <v>0</v>
      </c>
      <c r="M36" s="46">
        <v>0</v>
      </c>
      <c r="N36" s="46">
        <f>SUM(D36:M36)</f>
        <v>16532786</v>
      </c>
      <c r="O36" s="47">
        <f t="shared" si="1"/>
        <v>280.63528652906029</v>
      </c>
      <c r="P36" s="9"/>
    </row>
    <row r="37" spans="1:119" ht="15.75" thickBot="1">
      <c r="A37" s="12"/>
      <c r="B37" s="44">
        <v>585</v>
      </c>
      <c r="C37" s="20" t="s">
        <v>53</v>
      </c>
      <c r="D37" s="46">
        <v>0</v>
      </c>
      <c r="E37" s="46">
        <v>0</v>
      </c>
      <c r="F37" s="46">
        <v>13510000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13510000</v>
      </c>
      <c r="O37" s="47">
        <f t="shared" si="1"/>
        <v>229.32509505703422</v>
      </c>
      <c r="P37" s="9"/>
    </row>
    <row r="38" spans="1:119" ht="16.5" thickBot="1">
      <c r="A38" s="14" t="s">
        <v>10</v>
      </c>
      <c r="B38" s="23"/>
      <c r="C38" s="22"/>
      <c r="D38" s="15">
        <f>SUM(D5,D13,D17,D24,D26,D28,D35)</f>
        <v>47052219</v>
      </c>
      <c r="E38" s="15">
        <f t="shared" ref="E38:M38" si="11">SUM(E5,E13,E17,E24,E26,E28,E35)</f>
        <v>20248848</v>
      </c>
      <c r="F38" s="15">
        <f t="shared" si="11"/>
        <v>19066145</v>
      </c>
      <c r="G38" s="15">
        <f t="shared" si="11"/>
        <v>2439120</v>
      </c>
      <c r="H38" s="15">
        <f t="shared" si="11"/>
        <v>0</v>
      </c>
      <c r="I38" s="15">
        <f t="shared" si="11"/>
        <v>30083250</v>
      </c>
      <c r="J38" s="15">
        <f t="shared" si="11"/>
        <v>8874883</v>
      </c>
      <c r="K38" s="15">
        <f t="shared" si="11"/>
        <v>11949192</v>
      </c>
      <c r="L38" s="15">
        <f t="shared" si="11"/>
        <v>0</v>
      </c>
      <c r="M38" s="15">
        <f t="shared" si="11"/>
        <v>0</v>
      </c>
      <c r="N38" s="15">
        <f>SUM(D38:M38)</f>
        <v>139713657</v>
      </c>
      <c r="O38" s="37">
        <f t="shared" si="1"/>
        <v>2371.565334736556</v>
      </c>
      <c r="P38" s="6"/>
      <c r="Q38" s="2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</row>
    <row r="39" spans="1:119">
      <c r="A39" s="16"/>
      <c r="B39" s="18"/>
      <c r="C39" s="18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9"/>
    </row>
    <row r="40" spans="1:119">
      <c r="A40" s="38"/>
      <c r="B40" s="39"/>
      <c r="C40" s="39"/>
      <c r="D40" s="40"/>
      <c r="E40" s="40"/>
      <c r="F40" s="40"/>
      <c r="G40" s="40"/>
      <c r="H40" s="40"/>
      <c r="I40" s="40"/>
      <c r="J40" s="40"/>
      <c r="K40" s="40"/>
      <c r="L40" s="93" t="s">
        <v>54</v>
      </c>
      <c r="M40" s="93"/>
      <c r="N40" s="93"/>
      <c r="O40" s="41">
        <v>58912</v>
      </c>
    </row>
    <row r="41" spans="1:119">
      <c r="A41" s="94"/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6"/>
    </row>
    <row r="42" spans="1:119" ht="15.75" thickBot="1">
      <c r="A42" s="97" t="s">
        <v>55</v>
      </c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9"/>
    </row>
  </sheetData>
  <mergeCells count="10">
    <mergeCell ref="A42:O42"/>
    <mergeCell ref="L40:N40"/>
    <mergeCell ref="A41:O4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1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>SUM(D6:D12)</f>
        <v>17953864</v>
      </c>
      <c r="E5" s="26">
        <f t="shared" ref="E5:M5" si="0">SUM(E6:E12)</f>
        <v>0</v>
      </c>
      <c r="F5" s="26">
        <f t="shared" si="0"/>
        <v>1534473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5697245</v>
      </c>
      <c r="K5" s="26">
        <f t="shared" si="0"/>
        <v>7639701</v>
      </c>
      <c r="L5" s="26">
        <f t="shared" si="0"/>
        <v>0</v>
      </c>
      <c r="M5" s="26">
        <f t="shared" si="0"/>
        <v>0</v>
      </c>
      <c r="N5" s="27">
        <f>SUM(D5:M5)</f>
        <v>32825283</v>
      </c>
      <c r="O5" s="32">
        <f t="shared" ref="O5:O37" si="1">(N5/O$39)</f>
        <v>561.41344986232025</v>
      </c>
      <c r="P5" s="6"/>
    </row>
    <row r="6" spans="1:133">
      <c r="A6" s="12"/>
      <c r="B6" s="44">
        <v>511</v>
      </c>
      <c r="C6" s="20" t="s">
        <v>19</v>
      </c>
      <c r="D6" s="46">
        <v>513492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513492</v>
      </c>
      <c r="O6" s="47">
        <f t="shared" si="1"/>
        <v>8.7822948913099257</v>
      </c>
      <c r="P6" s="9"/>
    </row>
    <row r="7" spans="1:133">
      <c r="A7" s="12"/>
      <c r="B7" s="44">
        <v>512</v>
      </c>
      <c r="C7" s="20" t="s">
        <v>20</v>
      </c>
      <c r="D7" s="46">
        <v>1281785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1281785</v>
      </c>
      <c r="O7" s="47">
        <f t="shared" si="1"/>
        <v>21.922471737159864</v>
      </c>
      <c r="P7" s="9"/>
    </row>
    <row r="8" spans="1:133">
      <c r="A8" s="12"/>
      <c r="B8" s="44">
        <v>513</v>
      </c>
      <c r="C8" s="20" t="s">
        <v>21</v>
      </c>
      <c r="D8" s="46">
        <v>2797467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2797467</v>
      </c>
      <c r="O8" s="47">
        <f t="shared" si="1"/>
        <v>47.845302639005283</v>
      </c>
      <c r="P8" s="9"/>
    </row>
    <row r="9" spans="1:133">
      <c r="A9" s="12"/>
      <c r="B9" s="44">
        <v>514</v>
      </c>
      <c r="C9" s="20" t="s">
        <v>22</v>
      </c>
      <c r="D9" s="46">
        <v>667042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667042</v>
      </c>
      <c r="O9" s="47">
        <f t="shared" si="1"/>
        <v>11.40847286596316</v>
      </c>
      <c r="P9" s="9"/>
    </row>
    <row r="10" spans="1:133">
      <c r="A10" s="12"/>
      <c r="B10" s="44">
        <v>515</v>
      </c>
      <c r="C10" s="20" t="s">
        <v>23</v>
      </c>
      <c r="D10" s="46">
        <v>316531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316531</v>
      </c>
      <c r="O10" s="47">
        <f t="shared" si="1"/>
        <v>5.413655099283381</v>
      </c>
      <c r="P10" s="9"/>
    </row>
    <row r="11" spans="1:133">
      <c r="A11" s="12"/>
      <c r="B11" s="44">
        <v>518</v>
      </c>
      <c r="C11" s="20" t="s">
        <v>24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7639701</v>
      </c>
      <c r="L11" s="46">
        <v>0</v>
      </c>
      <c r="M11" s="46">
        <v>0</v>
      </c>
      <c r="N11" s="46">
        <f t="shared" si="2"/>
        <v>7639701</v>
      </c>
      <c r="O11" s="47">
        <f t="shared" si="1"/>
        <v>130.66241940173424</v>
      </c>
      <c r="P11" s="9"/>
    </row>
    <row r="12" spans="1:133">
      <c r="A12" s="12"/>
      <c r="B12" s="44">
        <v>519</v>
      </c>
      <c r="C12" s="20" t="s">
        <v>25</v>
      </c>
      <c r="D12" s="46">
        <v>12377547</v>
      </c>
      <c r="E12" s="46">
        <v>0</v>
      </c>
      <c r="F12" s="46">
        <v>1534473</v>
      </c>
      <c r="G12" s="46">
        <v>0</v>
      </c>
      <c r="H12" s="46">
        <v>0</v>
      </c>
      <c r="I12" s="46">
        <v>0</v>
      </c>
      <c r="J12" s="46">
        <v>5697245</v>
      </c>
      <c r="K12" s="46">
        <v>0</v>
      </c>
      <c r="L12" s="46">
        <v>0</v>
      </c>
      <c r="M12" s="46">
        <v>0</v>
      </c>
      <c r="N12" s="46">
        <f t="shared" si="2"/>
        <v>19609265</v>
      </c>
      <c r="O12" s="47">
        <f t="shared" si="1"/>
        <v>335.37883322786433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SUM(D14:D16)</f>
        <v>20557170</v>
      </c>
      <c r="E13" s="31">
        <f t="shared" si="3"/>
        <v>282037</v>
      </c>
      <c r="F13" s="31">
        <f t="shared" si="3"/>
        <v>422988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21262195</v>
      </c>
      <c r="O13" s="43">
        <f t="shared" si="1"/>
        <v>363.64902768988696</v>
      </c>
      <c r="P13" s="10"/>
    </row>
    <row r="14" spans="1:133">
      <c r="A14" s="12"/>
      <c r="B14" s="44">
        <v>521</v>
      </c>
      <c r="C14" s="20" t="s">
        <v>27</v>
      </c>
      <c r="D14" s="46">
        <v>18169162</v>
      </c>
      <c r="E14" s="46">
        <v>282037</v>
      </c>
      <c r="F14" s="46">
        <v>422988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18874187</v>
      </c>
      <c r="O14" s="47">
        <f t="shared" si="1"/>
        <v>322.80673519300825</v>
      </c>
      <c r="P14" s="9"/>
    </row>
    <row r="15" spans="1:133">
      <c r="A15" s="12"/>
      <c r="B15" s="44">
        <v>524</v>
      </c>
      <c r="C15" s="20" t="s">
        <v>28</v>
      </c>
      <c r="D15" s="46">
        <v>1242647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1242647</v>
      </c>
      <c r="O15" s="47">
        <f t="shared" si="1"/>
        <v>21.253091381757855</v>
      </c>
      <c r="P15" s="9"/>
    </row>
    <row r="16" spans="1:133">
      <c r="A16" s="12"/>
      <c r="B16" s="44">
        <v>529</v>
      </c>
      <c r="C16" s="20" t="s">
        <v>29</v>
      </c>
      <c r="D16" s="46">
        <v>1145361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1145361</v>
      </c>
      <c r="O16" s="47">
        <f t="shared" si="1"/>
        <v>19.589201115120833</v>
      </c>
      <c r="P16" s="9"/>
    </row>
    <row r="17" spans="1:16" ht="15.75">
      <c r="A17" s="28" t="s">
        <v>30</v>
      </c>
      <c r="B17" s="29"/>
      <c r="C17" s="30"/>
      <c r="D17" s="31">
        <f t="shared" ref="D17:M17" si="4">SUM(D18:D23)</f>
        <v>0</v>
      </c>
      <c r="E17" s="31">
        <f t="shared" si="4"/>
        <v>530920</v>
      </c>
      <c r="F17" s="31">
        <f t="shared" si="4"/>
        <v>0</v>
      </c>
      <c r="G17" s="31">
        <f t="shared" si="4"/>
        <v>0</v>
      </c>
      <c r="H17" s="31">
        <f t="shared" si="4"/>
        <v>0</v>
      </c>
      <c r="I17" s="31">
        <f t="shared" si="4"/>
        <v>23105787</v>
      </c>
      <c r="J17" s="31">
        <f t="shared" si="4"/>
        <v>0</v>
      </c>
      <c r="K17" s="31">
        <f t="shared" si="4"/>
        <v>0</v>
      </c>
      <c r="L17" s="31">
        <f t="shared" si="4"/>
        <v>0</v>
      </c>
      <c r="M17" s="31">
        <f t="shared" si="4"/>
        <v>0</v>
      </c>
      <c r="N17" s="42">
        <f>SUM(D17:M17)</f>
        <v>23636707</v>
      </c>
      <c r="O17" s="43">
        <f t="shared" si="1"/>
        <v>404.2604970155125</v>
      </c>
      <c r="P17" s="10"/>
    </row>
    <row r="18" spans="1:16">
      <c r="A18" s="12"/>
      <c r="B18" s="44">
        <v>533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5516300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3" si="5">SUM(D18:M18)</f>
        <v>5516300</v>
      </c>
      <c r="O18" s="47">
        <f t="shared" si="1"/>
        <v>94.345721664471768</v>
      </c>
      <c r="P18" s="9"/>
    </row>
    <row r="19" spans="1:16">
      <c r="A19" s="12"/>
      <c r="B19" s="44">
        <v>534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5443413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5443413</v>
      </c>
      <c r="O19" s="47">
        <f t="shared" si="1"/>
        <v>93.09912945321453</v>
      </c>
      <c r="P19" s="9"/>
    </row>
    <row r="20" spans="1:16">
      <c r="A20" s="12"/>
      <c r="B20" s="44">
        <v>535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6524817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6524817</v>
      </c>
      <c r="O20" s="47">
        <f t="shared" si="1"/>
        <v>111.59446886384238</v>
      </c>
      <c r="P20" s="9"/>
    </row>
    <row r="21" spans="1:16">
      <c r="A21" s="12"/>
      <c r="B21" s="44">
        <v>536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3983660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3983660</v>
      </c>
      <c r="O21" s="47">
        <f t="shared" si="1"/>
        <v>68.132856727496616</v>
      </c>
      <c r="P21" s="9"/>
    </row>
    <row r="22" spans="1:16">
      <c r="A22" s="12"/>
      <c r="B22" s="44">
        <v>538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1637597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1637597</v>
      </c>
      <c r="O22" s="47">
        <f t="shared" si="1"/>
        <v>28.007952932323111</v>
      </c>
      <c r="P22" s="9"/>
    </row>
    <row r="23" spans="1:16">
      <c r="A23" s="12"/>
      <c r="B23" s="44">
        <v>539</v>
      </c>
      <c r="C23" s="20" t="s">
        <v>36</v>
      </c>
      <c r="D23" s="46">
        <v>0</v>
      </c>
      <c r="E23" s="46">
        <v>530920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530920</v>
      </c>
      <c r="O23" s="47">
        <f t="shared" si="1"/>
        <v>9.0803673741640871</v>
      </c>
      <c r="P23" s="9"/>
    </row>
    <row r="24" spans="1:16" ht="15.75">
      <c r="A24" s="28" t="s">
        <v>37</v>
      </c>
      <c r="B24" s="29"/>
      <c r="C24" s="30"/>
      <c r="D24" s="31">
        <f t="shared" ref="D24:M24" si="6">SUM(D25:D25)</f>
        <v>2785015</v>
      </c>
      <c r="E24" s="31">
        <f t="shared" si="6"/>
        <v>3224855</v>
      </c>
      <c r="F24" s="31">
        <f t="shared" si="6"/>
        <v>0</v>
      </c>
      <c r="G24" s="31">
        <f t="shared" si="6"/>
        <v>141122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>SUM(D24:M24)</f>
        <v>6150992</v>
      </c>
      <c r="O24" s="43">
        <f t="shared" si="1"/>
        <v>105.20090988387008</v>
      </c>
      <c r="P24" s="10"/>
    </row>
    <row r="25" spans="1:16">
      <c r="A25" s="12"/>
      <c r="B25" s="44">
        <v>541</v>
      </c>
      <c r="C25" s="20" t="s">
        <v>38</v>
      </c>
      <c r="D25" s="46">
        <v>2785015</v>
      </c>
      <c r="E25" s="46">
        <v>3224855</v>
      </c>
      <c r="F25" s="46">
        <v>0</v>
      </c>
      <c r="G25" s="46">
        <v>141122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6150992</v>
      </c>
      <c r="O25" s="47">
        <f t="shared" si="1"/>
        <v>105.20090988387008</v>
      </c>
      <c r="P25" s="9"/>
    </row>
    <row r="26" spans="1:16" ht="15.75">
      <c r="A26" s="28" t="s">
        <v>39</v>
      </c>
      <c r="B26" s="29"/>
      <c r="C26" s="30"/>
      <c r="D26" s="31">
        <f t="shared" ref="D26:M26" si="7">SUM(D27:D27)</f>
        <v>0</v>
      </c>
      <c r="E26" s="31">
        <f t="shared" si="7"/>
        <v>5512214</v>
      </c>
      <c r="F26" s="31">
        <f t="shared" si="7"/>
        <v>0</v>
      </c>
      <c r="G26" s="31">
        <f t="shared" si="7"/>
        <v>3440500</v>
      </c>
      <c r="H26" s="31">
        <f t="shared" si="7"/>
        <v>0</v>
      </c>
      <c r="I26" s="31">
        <f t="shared" si="7"/>
        <v>0</v>
      </c>
      <c r="J26" s="31">
        <f t="shared" si="7"/>
        <v>0</v>
      </c>
      <c r="K26" s="31">
        <f t="shared" si="7"/>
        <v>0</v>
      </c>
      <c r="L26" s="31">
        <f t="shared" si="7"/>
        <v>0</v>
      </c>
      <c r="M26" s="31">
        <f t="shared" si="7"/>
        <v>0</v>
      </c>
      <c r="N26" s="31">
        <f>SUM(D26:M26)</f>
        <v>8952714</v>
      </c>
      <c r="O26" s="43">
        <f t="shared" si="1"/>
        <v>153.11898612940192</v>
      </c>
      <c r="P26" s="10"/>
    </row>
    <row r="27" spans="1:16">
      <c r="A27" s="13"/>
      <c r="B27" s="45">
        <v>554</v>
      </c>
      <c r="C27" s="21" t="s">
        <v>40</v>
      </c>
      <c r="D27" s="46">
        <v>0</v>
      </c>
      <c r="E27" s="46">
        <v>5512214</v>
      </c>
      <c r="F27" s="46">
        <v>0</v>
      </c>
      <c r="G27" s="46">
        <v>3440500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8952714</v>
      </c>
      <c r="O27" s="47">
        <f t="shared" si="1"/>
        <v>153.11898612940192</v>
      </c>
      <c r="P27" s="9"/>
    </row>
    <row r="28" spans="1:16" ht="15.75">
      <c r="A28" s="28" t="s">
        <v>41</v>
      </c>
      <c r="B28" s="29"/>
      <c r="C28" s="30"/>
      <c r="D28" s="31">
        <f t="shared" ref="D28:M28" si="8">SUM(D29:D34)</f>
        <v>6856114</v>
      </c>
      <c r="E28" s="31">
        <f t="shared" si="8"/>
        <v>0</v>
      </c>
      <c r="F28" s="31">
        <f t="shared" si="8"/>
        <v>0</v>
      </c>
      <c r="G28" s="31">
        <f t="shared" si="8"/>
        <v>314276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>SUM(D28:M28)</f>
        <v>7170390</v>
      </c>
      <c r="O28" s="43">
        <f t="shared" si="1"/>
        <v>122.6357556996015</v>
      </c>
      <c r="P28" s="9"/>
    </row>
    <row r="29" spans="1:16">
      <c r="A29" s="12"/>
      <c r="B29" s="44">
        <v>571</v>
      </c>
      <c r="C29" s="20" t="s">
        <v>42</v>
      </c>
      <c r="D29" s="46">
        <v>941621</v>
      </c>
      <c r="E29" s="46">
        <v>0</v>
      </c>
      <c r="F29" s="46">
        <v>0</v>
      </c>
      <c r="G29" s="46">
        <v>6755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4" si="9">SUM(D29:M29)</f>
        <v>948376</v>
      </c>
      <c r="O29" s="47">
        <f t="shared" si="1"/>
        <v>16.220150849167936</v>
      </c>
      <c r="P29" s="9"/>
    </row>
    <row r="30" spans="1:16">
      <c r="A30" s="12"/>
      <c r="B30" s="44">
        <v>572</v>
      </c>
      <c r="C30" s="20" t="s">
        <v>43</v>
      </c>
      <c r="D30" s="46">
        <v>4708056</v>
      </c>
      <c r="E30" s="46">
        <v>0</v>
      </c>
      <c r="F30" s="46">
        <v>0</v>
      </c>
      <c r="G30" s="46">
        <v>307521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9"/>
        <v>5015577</v>
      </c>
      <c r="O30" s="47">
        <f t="shared" si="1"/>
        <v>85.78181600506251</v>
      </c>
      <c r="P30" s="9"/>
    </row>
    <row r="31" spans="1:16">
      <c r="A31" s="12"/>
      <c r="B31" s="44">
        <v>573</v>
      </c>
      <c r="C31" s="20" t="s">
        <v>44</v>
      </c>
      <c r="D31" s="46">
        <v>812625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9"/>
        <v>812625</v>
      </c>
      <c r="O31" s="47">
        <f t="shared" si="1"/>
        <v>13.898390600147087</v>
      </c>
      <c r="P31" s="9"/>
    </row>
    <row r="32" spans="1:16">
      <c r="A32" s="12"/>
      <c r="B32" s="44">
        <v>574</v>
      </c>
      <c r="C32" s="20" t="s">
        <v>45</v>
      </c>
      <c r="D32" s="46">
        <v>195433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9"/>
        <v>195433</v>
      </c>
      <c r="O32" s="47">
        <f t="shared" si="1"/>
        <v>3.3425062853819973</v>
      </c>
      <c r="P32" s="9"/>
    </row>
    <row r="33" spans="1:119">
      <c r="A33" s="12"/>
      <c r="B33" s="44">
        <v>575</v>
      </c>
      <c r="C33" s="20" t="s">
        <v>46</v>
      </c>
      <c r="D33" s="46">
        <v>164310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9"/>
        <v>164310</v>
      </c>
      <c r="O33" s="47">
        <f t="shared" si="1"/>
        <v>2.8102071183020061</v>
      </c>
      <c r="P33" s="9"/>
    </row>
    <row r="34" spans="1:119">
      <c r="A34" s="12"/>
      <c r="B34" s="44">
        <v>579</v>
      </c>
      <c r="C34" s="20" t="s">
        <v>47</v>
      </c>
      <c r="D34" s="46">
        <v>34069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9"/>
        <v>34069</v>
      </c>
      <c r="O34" s="47">
        <f t="shared" si="1"/>
        <v>0.58268484153996136</v>
      </c>
      <c r="P34" s="9"/>
    </row>
    <row r="35" spans="1:119" ht="15.75">
      <c r="A35" s="28" t="s">
        <v>49</v>
      </c>
      <c r="B35" s="29"/>
      <c r="C35" s="30"/>
      <c r="D35" s="31">
        <f t="shared" ref="D35:M35" si="10">SUM(D36:D36)</f>
        <v>1263723</v>
      </c>
      <c r="E35" s="31">
        <f t="shared" si="10"/>
        <v>10745409</v>
      </c>
      <c r="F35" s="31">
        <f t="shared" si="10"/>
        <v>0</v>
      </c>
      <c r="G35" s="31">
        <f t="shared" si="10"/>
        <v>0</v>
      </c>
      <c r="H35" s="31">
        <f t="shared" si="10"/>
        <v>0</v>
      </c>
      <c r="I35" s="31">
        <f t="shared" si="10"/>
        <v>6499005</v>
      </c>
      <c r="J35" s="31">
        <f t="shared" si="10"/>
        <v>135607</v>
      </c>
      <c r="K35" s="31">
        <f t="shared" si="10"/>
        <v>0</v>
      </c>
      <c r="L35" s="31">
        <f t="shared" si="10"/>
        <v>0</v>
      </c>
      <c r="M35" s="31">
        <f t="shared" si="10"/>
        <v>0</v>
      </c>
      <c r="N35" s="31">
        <f>SUM(D35:M35)</f>
        <v>18643744</v>
      </c>
      <c r="O35" s="43">
        <f t="shared" si="1"/>
        <v>318.86545006755716</v>
      </c>
      <c r="P35" s="9"/>
    </row>
    <row r="36" spans="1:119" ht="15.75" thickBot="1">
      <c r="A36" s="12"/>
      <c r="B36" s="44">
        <v>581</v>
      </c>
      <c r="C36" s="20" t="s">
        <v>48</v>
      </c>
      <c r="D36" s="46">
        <v>1263723</v>
      </c>
      <c r="E36" s="46">
        <v>10745409</v>
      </c>
      <c r="F36" s="46">
        <v>0</v>
      </c>
      <c r="G36" s="46">
        <v>0</v>
      </c>
      <c r="H36" s="46">
        <v>0</v>
      </c>
      <c r="I36" s="46">
        <v>6499005</v>
      </c>
      <c r="J36" s="46">
        <v>135607</v>
      </c>
      <c r="K36" s="46">
        <v>0</v>
      </c>
      <c r="L36" s="46">
        <v>0</v>
      </c>
      <c r="M36" s="46">
        <v>0</v>
      </c>
      <c r="N36" s="46">
        <f>SUM(D36:M36)</f>
        <v>18643744</v>
      </c>
      <c r="O36" s="47">
        <f t="shared" si="1"/>
        <v>318.86545006755716</v>
      </c>
      <c r="P36" s="9"/>
    </row>
    <row r="37" spans="1:119" ht="16.5" thickBot="1">
      <c r="A37" s="14" t="s">
        <v>10</v>
      </c>
      <c r="B37" s="23"/>
      <c r="C37" s="22"/>
      <c r="D37" s="15">
        <f>SUM(D5,D13,D17,D24,D26,D28,D35)</f>
        <v>49415886</v>
      </c>
      <c r="E37" s="15">
        <f t="shared" ref="E37:M37" si="11">SUM(E5,E13,E17,E24,E26,E28,E35)</f>
        <v>20295435</v>
      </c>
      <c r="F37" s="15">
        <f t="shared" si="11"/>
        <v>1957461</v>
      </c>
      <c r="G37" s="15">
        <f t="shared" si="11"/>
        <v>3895898</v>
      </c>
      <c r="H37" s="15">
        <f t="shared" si="11"/>
        <v>0</v>
      </c>
      <c r="I37" s="15">
        <f t="shared" si="11"/>
        <v>29604792</v>
      </c>
      <c r="J37" s="15">
        <f t="shared" si="11"/>
        <v>5832852</v>
      </c>
      <c r="K37" s="15">
        <f t="shared" si="11"/>
        <v>7639701</v>
      </c>
      <c r="L37" s="15">
        <f t="shared" si="11"/>
        <v>0</v>
      </c>
      <c r="M37" s="15">
        <f t="shared" si="11"/>
        <v>0</v>
      </c>
      <c r="N37" s="15">
        <f>SUM(D37:M37)</f>
        <v>118642025</v>
      </c>
      <c r="O37" s="37">
        <f t="shared" si="1"/>
        <v>2029.1440763481503</v>
      </c>
      <c r="P37" s="6"/>
      <c r="Q37" s="2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</row>
    <row r="38" spans="1:119">
      <c r="A38" s="16"/>
      <c r="B38" s="18"/>
      <c r="C38" s="18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9"/>
    </row>
    <row r="39" spans="1:119">
      <c r="A39" s="38"/>
      <c r="B39" s="39"/>
      <c r="C39" s="39"/>
      <c r="D39" s="40"/>
      <c r="E39" s="40"/>
      <c r="F39" s="40"/>
      <c r="G39" s="40"/>
      <c r="H39" s="40"/>
      <c r="I39" s="40"/>
      <c r="J39" s="40"/>
      <c r="K39" s="40"/>
      <c r="L39" s="93" t="s">
        <v>50</v>
      </c>
      <c r="M39" s="93"/>
      <c r="N39" s="93"/>
      <c r="O39" s="41">
        <v>58469</v>
      </c>
    </row>
    <row r="40" spans="1:119">
      <c r="A40" s="9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6"/>
    </row>
    <row r="41" spans="1:119" ht="15.75" customHeight="1" thickBot="1">
      <c r="A41" s="97" t="s">
        <v>55</v>
      </c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9"/>
    </row>
  </sheetData>
  <mergeCells count="10">
    <mergeCell ref="A41:O41"/>
    <mergeCell ref="A40:O40"/>
    <mergeCell ref="L39:N39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20518094</v>
      </c>
      <c r="E5" s="26">
        <f t="shared" si="0"/>
        <v>0</v>
      </c>
      <c r="F5" s="26">
        <f t="shared" si="0"/>
        <v>1455379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6901581</v>
      </c>
      <c r="K5" s="26">
        <f t="shared" si="0"/>
        <v>6121139</v>
      </c>
      <c r="L5" s="26">
        <f t="shared" si="0"/>
        <v>0</v>
      </c>
      <c r="M5" s="26">
        <f t="shared" si="0"/>
        <v>0</v>
      </c>
      <c r="N5" s="27">
        <f>SUM(D5:M5)</f>
        <v>34996193</v>
      </c>
      <c r="O5" s="32">
        <f t="shared" ref="O5:O38" si="1">(N5/O$40)</f>
        <v>586.3187407854175</v>
      </c>
      <c r="P5" s="6"/>
    </row>
    <row r="6" spans="1:133">
      <c r="A6" s="12"/>
      <c r="B6" s="44">
        <v>511</v>
      </c>
      <c r="C6" s="20" t="s">
        <v>19</v>
      </c>
      <c r="D6" s="46">
        <v>579244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579244</v>
      </c>
      <c r="O6" s="47">
        <f t="shared" si="1"/>
        <v>9.7045302238305862</v>
      </c>
      <c r="P6" s="9"/>
    </row>
    <row r="7" spans="1:133">
      <c r="A7" s="12"/>
      <c r="B7" s="44">
        <v>512</v>
      </c>
      <c r="C7" s="20" t="s">
        <v>20</v>
      </c>
      <c r="D7" s="46">
        <v>1162911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1162911</v>
      </c>
      <c r="O7" s="47">
        <f t="shared" si="1"/>
        <v>19.483162444712505</v>
      </c>
      <c r="P7" s="9"/>
    </row>
    <row r="8" spans="1:133">
      <c r="A8" s="12"/>
      <c r="B8" s="44">
        <v>513</v>
      </c>
      <c r="C8" s="20" t="s">
        <v>21</v>
      </c>
      <c r="D8" s="46">
        <v>2837363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2837363</v>
      </c>
      <c r="O8" s="47">
        <f t="shared" si="1"/>
        <v>47.536573515614528</v>
      </c>
      <c r="P8" s="9"/>
    </row>
    <row r="9" spans="1:133">
      <c r="A9" s="12"/>
      <c r="B9" s="44">
        <v>514</v>
      </c>
      <c r="C9" s="20" t="s">
        <v>22</v>
      </c>
      <c r="D9" s="46">
        <v>693414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693414</v>
      </c>
      <c r="O9" s="47">
        <f t="shared" si="1"/>
        <v>11.617310012062726</v>
      </c>
      <c r="P9" s="9"/>
    </row>
    <row r="10" spans="1:133">
      <c r="A10" s="12"/>
      <c r="B10" s="44">
        <v>515</v>
      </c>
      <c r="C10" s="20" t="s">
        <v>23</v>
      </c>
      <c r="D10" s="46">
        <v>555432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555432</v>
      </c>
      <c r="O10" s="47">
        <f t="shared" si="1"/>
        <v>9.3055890631282665</v>
      </c>
      <c r="P10" s="9"/>
    </row>
    <row r="11" spans="1:133">
      <c r="A11" s="12"/>
      <c r="B11" s="44">
        <v>518</v>
      </c>
      <c r="C11" s="20" t="s">
        <v>24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6121139</v>
      </c>
      <c r="L11" s="46">
        <v>0</v>
      </c>
      <c r="M11" s="46">
        <v>0</v>
      </c>
      <c r="N11" s="46">
        <f t="shared" si="2"/>
        <v>6121139</v>
      </c>
      <c r="O11" s="47">
        <f t="shared" si="1"/>
        <v>102.55225505964349</v>
      </c>
      <c r="P11" s="9"/>
    </row>
    <row r="12" spans="1:133">
      <c r="A12" s="12"/>
      <c r="B12" s="44">
        <v>519</v>
      </c>
      <c r="C12" s="20" t="s">
        <v>25</v>
      </c>
      <c r="D12" s="46">
        <v>14689730</v>
      </c>
      <c r="E12" s="46">
        <v>0</v>
      </c>
      <c r="F12" s="46">
        <v>1455379</v>
      </c>
      <c r="G12" s="46">
        <v>0</v>
      </c>
      <c r="H12" s="46">
        <v>0</v>
      </c>
      <c r="I12" s="46">
        <v>0</v>
      </c>
      <c r="J12" s="46">
        <v>6901581</v>
      </c>
      <c r="K12" s="46">
        <v>0</v>
      </c>
      <c r="L12" s="46">
        <v>0</v>
      </c>
      <c r="M12" s="46">
        <v>0</v>
      </c>
      <c r="N12" s="46">
        <f t="shared" si="2"/>
        <v>23046690</v>
      </c>
      <c r="O12" s="47">
        <f t="shared" si="1"/>
        <v>386.11932046642539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SUM(D14:D16)</f>
        <v>19615673</v>
      </c>
      <c r="E13" s="31">
        <f t="shared" si="3"/>
        <v>430937</v>
      </c>
      <c r="F13" s="31">
        <f t="shared" si="3"/>
        <v>425783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20472393</v>
      </c>
      <c r="O13" s="43">
        <f t="shared" si="1"/>
        <v>342.99009851226378</v>
      </c>
      <c r="P13" s="10"/>
    </row>
    <row r="14" spans="1:133">
      <c r="A14" s="12"/>
      <c r="B14" s="44">
        <v>521</v>
      </c>
      <c r="C14" s="20" t="s">
        <v>27</v>
      </c>
      <c r="D14" s="46">
        <v>16952190</v>
      </c>
      <c r="E14" s="46">
        <v>430937</v>
      </c>
      <c r="F14" s="46">
        <v>425783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17808910</v>
      </c>
      <c r="O14" s="47">
        <f t="shared" si="1"/>
        <v>298.36667336818118</v>
      </c>
      <c r="P14" s="9"/>
    </row>
    <row r="15" spans="1:133">
      <c r="A15" s="12"/>
      <c r="B15" s="44">
        <v>524</v>
      </c>
      <c r="C15" s="20" t="s">
        <v>28</v>
      </c>
      <c r="D15" s="46">
        <v>1571993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1571993</v>
      </c>
      <c r="O15" s="47">
        <f t="shared" si="1"/>
        <v>26.336834874681678</v>
      </c>
      <c r="P15" s="9"/>
    </row>
    <row r="16" spans="1:133">
      <c r="A16" s="12"/>
      <c r="B16" s="44">
        <v>529</v>
      </c>
      <c r="C16" s="20" t="s">
        <v>29</v>
      </c>
      <c r="D16" s="46">
        <v>1091490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1091490</v>
      </c>
      <c r="O16" s="47">
        <f t="shared" si="1"/>
        <v>18.286590269400886</v>
      </c>
      <c r="P16" s="9"/>
    </row>
    <row r="17" spans="1:16" ht="15.75">
      <c r="A17" s="28" t="s">
        <v>30</v>
      </c>
      <c r="B17" s="29"/>
      <c r="C17" s="30"/>
      <c r="D17" s="31">
        <f t="shared" ref="D17:M17" si="4">SUM(D18:D23)</f>
        <v>0</v>
      </c>
      <c r="E17" s="31">
        <f t="shared" si="4"/>
        <v>1063781</v>
      </c>
      <c r="F17" s="31">
        <f t="shared" si="4"/>
        <v>0</v>
      </c>
      <c r="G17" s="31">
        <f t="shared" si="4"/>
        <v>0</v>
      </c>
      <c r="H17" s="31">
        <f t="shared" si="4"/>
        <v>0</v>
      </c>
      <c r="I17" s="31">
        <f t="shared" si="4"/>
        <v>23583479</v>
      </c>
      <c r="J17" s="31">
        <f t="shared" si="4"/>
        <v>0</v>
      </c>
      <c r="K17" s="31">
        <f t="shared" si="4"/>
        <v>0</v>
      </c>
      <c r="L17" s="31">
        <f t="shared" si="4"/>
        <v>0</v>
      </c>
      <c r="M17" s="31">
        <f t="shared" si="4"/>
        <v>0</v>
      </c>
      <c r="N17" s="42">
        <f>SUM(D17:M17)</f>
        <v>24647260</v>
      </c>
      <c r="O17" s="43">
        <f t="shared" si="1"/>
        <v>412.93492829379437</v>
      </c>
      <c r="P17" s="10"/>
    </row>
    <row r="18" spans="1:16">
      <c r="A18" s="12"/>
      <c r="B18" s="44">
        <v>533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5015556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3" si="5">SUM(D18:M18)</f>
        <v>5015556</v>
      </c>
      <c r="O18" s="47">
        <f t="shared" si="1"/>
        <v>84.029553679131482</v>
      </c>
      <c r="P18" s="9"/>
    </row>
    <row r="19" spans="1:16">
      <c r="A19" s="12"/>
      <c r="B19" s="44">
        <v>534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5172866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5172866</v>
      </c>
      <c r="O19" s="47">
        <f t="shared" si="1"/>
        <v>86.665091810749232</v>
      </c>
      <c r="P19" s="9"/>
    </row>
    <row r="20" spans="1:16">
      <c r="A20" s="12"/>
      <c r="B20" s="44">
        <v>535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7840937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7840937</v>
      </c>
      <c r="O20" s="47">
        <f t="shared" si="1"/>
        <v>131.36538332663181</v>
      </c>
      <c r="P20" s="9"/>
    </row>
    <row r="21" spans="1:16">
      <c r="A21" s="12"/>
      <c r="B21" s="44">
        <v>536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3974501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3974501</v>
      </c>
      <c r="O21" s="47">
        <f t="shared" si="1"/>
        <v>66.587940624581151</v>
      </c>
      <c r="P21" s="9"/>
    </row>
    <row r="22" spans="1:16">
      <c r="A22" s="12"/>
      <c r="B22" s="44">
        <v>538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1579619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1579619</v>
      </c>
      <c r="O22" s="47">
        <f t="shared" si="1"/>
        <v>26.464599249430371</v>
      </c>
      <c r="P22" s="9"/>
    </row>
    <row r="23" spans="1:16">
      <c r="A23" s="12"/>
      <c r="B23" s="44">
        <v>539</v>
      </c>
      <c r="C23" s="20" t="s">
        <v>36</v>
      </c>
      <c r="D23" s="46">
        <v>0</v>
      </c>
      <c r="E23" s="46">
        <v>1063781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1063781</v>
      </c>
      <c r="O23" s="47">
        <f t="shared" si="1"/>
        <v>17.822359603270339</v>
      </c>
      <c r="P23" s="9"/>
    </row>
    <row r="24" spans="1:16" ht="15.75">
      <c r="A24" s="28" t="s">
        <v>37</v>
      </c>
      <c r="B24" s="29"/>
      <c r="C24" s="30"/>
      <c r="D24" s="31">
        <f t="shared" ref="D24:M24" si="6">SUM(D25:D25)</f>
        <v>2650991</v>
      </c>
      <c r="E24" s="31">
        <f t="shared" si="6"/>
        <v>1270267</v>
      </c>
      <c r="F24" s="31">
        <f t="shared" si="6"/>
        <v>0</v>
      </c>
      <c r="G24" s="31">
        <f t="shared" si="6"/>
        <v>47356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ref="N24:N29" si="7">SUM(D24:M24)</f>
        <v>3968614</v>
      </c>
      <c r="O24" s="43">
        <f t="shared" si="1"/>
        <v>66.489311084305058</v>
      </c>
      <c r="P24" s="10"/>
    </row>
    <row r="25" spans="1:16">
      <c r="A25" s="12"/>
      <c r="B25" s="44">
        <v>541</v>
      </c>
      <c r="C25" s="20" t="s">
        <v>38</v>
      </c>
      <c r="D25" s="46">
        <v>2650991</v>
      </c>
      <c r="E25" s="46">
        <v>1270267</v>
      </c>
      <c r="F25" s="46">
        <v>0</v>
      </c>
      <c r="G25" s="46">
        <v>47356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3968614</v>
      </c>
      <c r="O25" s="47">
        <f t="shared" si="1"/>
        <v>66.489311084305058</v>
      </c>
      <c r="P25" s="9"/>
    </row>
    <row r="26" spans="1:16" ht="15.75">
      <c r="A26" s="28" t="s">
        <v>39</v>
      </c>
      <c r="B26" s="29"/>
      <c r="C26" s="30"/>
      <c r="D26" s="31">
        <f t="shared" ref="D26:M26" si="8">SUM(D27:D28)</f>
        <v>7500</v>
      </c>
      <c r="E26" s="31">
        <f t="shared" si="8"/>
        <v>5708483</v>
      </c>
      <c r="F26" s="31">
        <f t="shared" si="8"/>
        <v>0</v>
      </c>
      <c r="G26" s="31">
        <f t="shared" si="8"/>
        <v>3294654</v>
      </c>
      <c r="H26" s="31">
        <f t="shared" si="8"/>
        <v>0</v>
      </c>
      <c r="I26" s="31">
        <f t="shared" si="8"/>
        <v>0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si="7"/>
        <v>9010637</v>
      </c>
      <c r="O26" s="43">
        <f t="shared" si="1"/>
        <v>150.96228722691328</v>
      </c>
      <c r="P26" s="10"/>
    </row>
    <row r="27" spans="1:16">
      <c r="A27" s="13"/>
      <c r="B27" s="45">
        <v>554</v>
      </c>
      <c r="C27" s="21" t="s">
        <v>40</v>
      </c>
      <c r="D27" s="46">
        <v>0</v>
      </c>
      <c r="E27" s="46">
        <v>5708483</v>
      </c>
      <c r="F27" s="46">
        <v>0</v>
      </c>
      <c r="G27" s="46">
        <v>3294654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9003137</v>
      </c>
      <c r="O27" s="47">
        <f t="shared" si="1"/>
        <v>150.83663382924541</v>
      </c>
      <c r="P27" s="9"/>
    </row>
    <row r="28" spans="1:16">
      <c r="A28" s="13"/>
      <c r="B28" s="45">
        <v>559</v>
      </c>
      <c r="C28" s="21" t="s">
        <v>61</v>
      </c>
      <c r="D28" s="46">
        <v>7500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7500</v>
      </c>
      <c r="O28" s="47">
        <f t="shared" si="1"/>
        <v>0.12565339766787295</v>
      </c>
      <c r="P28" s="9"/>
    </row>
    <row r="29" spans="1:16" ht="15.75">
      <c r="A29" s="28" t="s">
        <v>41</v>
      </c>
      <c r="B29" s="29"/>
      <c r="C29" s="30"/>
      <c r="D29" s="31">
        <f t="shared" ref="D29:M29" si="9">SUM(D30:D35)</f>
        <v>7625851</v>
      </c>
      <c r="E29" s="31">
        <f t="shared" si="9"/>
        <v>0</v>
      </c>
      <c r="F29" s="31">
        <f t="shared" si="9"/>
        <v>0</v>
      </c>
      <c r="G29" s="31">
        <f t="shared" si="9"/>
        <v>6277139</v>
      </c>
      <c r="H29" s="31">
        <f t="shared" si="9"/>
        <v>0</v>
      </c>
      <c r="I29" s="31">
        <f t="shared" si="9"/>
        <v>0</v>
      </c>
      <c r="J29" s="31">
        <f t="shared" si="9"/>
        <v>0</v>
      </c>
      <c r="K29" s="31">
        <f t="shared" si="9"/>
        <v>0</v>
      </c>
      <c r="L29" s="31">
        <f t="shared" si="9"/>
        <v>0</v>
      </c>
      <c r="M29" s="31">
        <f t="shared" si="9"/>
        <v>0</v>
      </c>
      <c r="N29" s="31">
        <f t="shared" si="7"/>
        <v>13902990</v>
      </c>
      <c r="O29" s="43">
        <f t="shared" si="1"/>
        <v>232.92772416566143</v>
      </c>
      <c r="P29" s="9"/>
    </row>
    <row r="30" spans="1:16">
      <c r="A30" s="12"/>
      <c r="B30" s="44">
        <v>571</v>
      </c>
      <c r="C30" s="20" t="s">
        <v>42</v>
      </c>
      <c r="D30" s="46">
        <v>1221671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5" si="10">SUM(D30:M30)</f>
        <v>1221671</v>
      </c>
      <c r="O30" s="47">
        <f t="shared" si="1"/>
        <v>20.467614930974399</v>
      </c>
      <c r="P30" s="9"/>
    </row>
    <row r="31" spans="1:16">
      <c r="A31" s="12"/>
      <c r="B31" s="44">
        <v>572</v>
      </c>
      <c r="C31" s="20" t="s">
        <v>43</v>
      </c>
      <c r="D31" s="46">
        <v>4688372</v>
      </c>
      <c r="E31" s="46">
        <v>0</v>
      </c>
      <c r="F31" s="46">
        <v>0</v>
      </c>
      <c r="G31" s="46">
        <v>6277139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0"/>
        <v>10965511</v>
      </c>
      <c r="O31" s="47">
        <f t="shared" si="1"/>
        <v>183.71382857525802</v>
      </c>
      <c r="P31" s="9"/>
    </row>
    <row r="32" spans="1:16">
      <c r="A32" s="12"/>
      <c r="B32" s="44">
        <v>573</v>
      </c>
      <c r="C32" s="20" t="s">
        <v>44</v>
      </c>
      <c r="D32" s="46">
        <v>883131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883131</v>
      </c>
      <c r="O32" s="47">
        <f t="shared" si="1"/>
        <v>14.795788098110172</v>
      </c>
      <c r="P32" s="9"/>
    </row>
    <row r="33" spans="1:119">
      <c r="A33" s="12"/>
      <c r="B33" s="44">
        <v>574</v>
      </c>
      <c r="C33" s="20" t="s">
        <v>45</v>
      </c>
      <c r="D33" s="46">
        <v>310843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310843</v>
      </c>
      <c r="O33" s="47">
        <f t="shared" si="1"/>
        <v>5.2077972121699503</v>
      </c>
      <c r="P33" s="9"/>
    </row>
    <row r="34" spans="1:119">
      <c r="A34" s="12"/>
      <c r="B34" s="44">
        <v>575</v>
      </c>
      <c r="C34" s="20" t="s">
        <v>46</v>
      </c>
      <c r="D34" s="46">
        <v>475049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475049</v>
      </c>
      <c r="O34" s="47">
        <f t="shared" si="1"/>
        <v>7.9588694544967167</v>
      </c>
      <c r="P34" s="9"/>
    </row>
    <row r="35" spans="1:119">
      <c r="A35" s="12"/>
      <c r="B35" s="44">
        <v>579</v>
      </c>
      <c r="C35" s="20" t="s">
        <v>47</v>
      </c>
      <c r="D35" s="46">
        <v>46785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46785</v>
      </c>
      <c r="O35" s="47">
        <f t="shared" si="1"/>
        <v>0.78382589465219143</v>
      </c>
      <c r="P35" s="9"/>
    </row>
    <row r="36" spans="1:119" ht="15.75">
      <c r="A36" s="28" t="s">
        <v>49</v>
      </c>
      <c r="B36" s="29"/>
      <c r="C36" s="30"/>
      <c r="D36" s="31">
        <f t="shared" ref="D36:M36" si="11">SUM(D37:D37)</f>
        <v>1699677</v>
      </c>
      <c r="E36" s="31">
        <f t="shared" si="11"/>
        <v>9215828</v>
      </c>
      <c r="F36" s="31">
        <f t="shared" si="11"/>
        <v>0</v>
      </c>
      <c r="G36" s="31">
        <f t="shared" si="11"/>
        <v>0</v>
      </c>
      <c r="H36" s="31">
        <f t="shared" si="11"/>
        <v>0</v>
      </c>
      <c r="I36" s="31">
        <f t="shared" si="11"/>
        <v>6575979</v>
      </c>
      <c r="J36" s="31">
        <f t="shared" si="11"/>
        <v>671434</v>
      </c>
      <c r="K36" s="31">
        <f t="shared" si="11"/>
        <v>0</v>
      </c>
      <c r="L36" s="31">
        <f t="shared" si="11"/>
        <v>0</v>
      </c>
      <c r="M36" s="31">
        <f t="shared" si="11"/>
        <v>0</v>
      </c>
      <c r="N36" s="31">
        <f>SUM(D36:M36)</f>
        <v>18162918</v>
      </c>
      <c r="O36" s="43">
        <f t="shared" si="1"/>
        <v>304.29764776839568</v>
      </c>
      <c r="P36" s="9"/>
    </row>
    <row r="37" spans="1:119" ht="15.75" thickBot="1">
      <c r="A37" s="12"/>
      <c r="B37" s="44">
        <v>581</v>
      </c>
      <c r="C37" s="20" t="s">
        <v>48</v>
      </c>
      <c r="D37" s="46">
        <v>1699677</v>
      </c>
      <c r="E37" s="46">
        <v>9215828</v>
      </c>
      <c r="F37" s="46">
        <v>0</v>
      </c>
      <c r="G37" s="46">
        <v>0</v>
      </c>
      <c r="H37" s="46">
        <v>0</v>
      </c>
      <c r="I37" s="46">
        <v>6575979</v>
      </c>
      <c r="J37" s="46">
        <v>671434</v>
      </c>
      <c r="K37" s="46">
        <v>0</v>
      </c>
      <c r="L37" s="46">
        <v>0</v>
      </c>
      <c r="M37" s="46">
        <v>0</v>
      </c>
      <c r="N37" s="46">
        <f>SUM(D37:M37)</f>
        <v>18162918</v>
      </c>
      <c r="O37" s="47">
        <f t="shared" si="1"/>
        <v>304.29764776839568</v>
      </c>
      <c r="P37" s="9"/>
    </row>
    <row r="38" spans="1:119" ht="16.5" thickBot="1">
      <c r="A38" s="14" t="s">
        <v>10</v>
      </c>
      <c r="B38" s="23"/>
      <c r="C38" s="22"/>
      <c r="D38" s="15">
        <f>SUM(D5,D13,D17,D24,D26,D29,D36)</f>
        <v>52117786</v>
      </c>
      <c r="E38" s="15">
        <f t="shared" ref="E38:M38" si="12">SUM(E5,E13,E17,E24,E26,E29,E36)</f>
        <v>17689296</v>
      </c>
      <c r="F38" s="15">
        <f t="shared" si="12"/>
        <v>1881162</v>
      </c>
      <c r="G38" s="15">
        <f t="shared" si="12"/>
        <v>9619149</v>
      </c>
      <c r="H38" s="15">
        <f t="shared" si="12"/>
        <v>0</v>
      </c>
      <c r="I38" s="15">
        <f t="shared" si="12"/>
        <v>30159458</v>
      </c>
      <c r="J38" s="15">
        <f t="shared" si="12"/>
        <v>7573015</v>
      </c>
      <c r="K38" s="15">
        <f t="shared" si="12"/>
        <v>6121139</v>
      </c>
      <c r="L38" s="15">
        <f t="shared" si="12"/>
        <v>0</v>
      </c>
      <c r="M38" s="15">
        <f t="shared" si="12"/>
        <v>0</v>
      </c>
      <c r="N38" s="15">
        <f>SUM(D38:M38)</f>
        <v>125161005</v>
      </c>
      <c r="O38" s="37">
        <f t="shared" si="1"/>
        <v>2096.920737836751</v>
      </c>
      <c r="P38" s="6"/>
      <c r="Q38" s="2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</row>
    <row r="39" spans="1:119">
      <c r="A39" s="16"/>
      <c r="B39" s="18"/>
      <c r="C39" s="18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9"/>
    </row>
    <row r="40" spans="1:119">
      <c r="A40" s="38"/>
      <c r="B40" s="39"/>
      <c r="C40" s="39"/>
      <c r="D40" s="40"/>
      <c r="E40" s="40"/>
      <c r="F40" s="40"/>
      <c r="G40" s="40"/>
      <c r="H40" s="40"/>
      <c r="I40" s="40"/>
      <c r="J40" s="40"/>
      <c r="K40" s="40"/>
      <c r="L40" s="93" t="s">
        <v>62</v>
      </c>
      <c r="M40" s="93"/>
      <c r="N40" s="93"/>
      <c r="O40" s="41">
        <v>59688</v>
      </c>
    </row>
    <row r="41" spans="1:119">
      <c r="A41" s="94"/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6"/>
    </row>
    <row r="42" spans="1:119" ht="15.75" customHeight="1" thickBot="1">
      <c r="A42" s="97" t="s">
        <v>55</v>
      </c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9"/>
    </row>
  </sheetData>
  <mergeCells count="10">
    <mergeCell ref="L40:N40"/>
    <mergeCell ref="A41:O41"/>
    <mergeCell ref="A42:O4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17855445</v>
      </c>
      <c r="E5" s="26">
        <f t="shared" si="0"/>
        <v>0</v>
      </c>
      <c r="F5" s="26">
        <f t="shared" si="0"/>
        <v>1194658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5241762</v>
      </c>
      <c r="K5" s="26">
        <f t="shared" si="0"/>
        <v>6062978</v>
      </c>
      <c r="L5" s="26">
        <f t="shared" si="0"/>
        <v>0</v>
      </c>
      <c r="M5" s="26">
        <f t="shared" si="0"/>
        <v>0</v>
      </c>
      <c r="N5" s="27">
        <f>SUM(D5:M5)</f>
        <v>30354843</v>
      </c>
      <c r="O5" s="32">
        <f t="shared" ref="O5:O36" si="1">(N5/O$38)</f>
        <v>503.60585649108253</v>
      </c>
      <c r="P5" s="6"/>
    </row>
    <row r="6" spans="1:133">
      <c r="A6" s="12"/>
      <c r="B6" s="44">
        <v>511</v>
      </c>
      <c r="C6" s="20" t="s">
        <v>19</v>
      </c>
      <c r="D6" s="46">
        <v>377610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377610</v>
      </c>
      <c r="O6" s="47">
        <f t="shared" si="1"/>
        <v>6.2647863956864374</v>
      </c>
      <c r="P6" s="9"/>
    </row>
    <row r="7" spans="1:133">
      <c r="A7" s="12"/>
      <c r="B7" s="44">
        <v>512</v>
      </c>
      <c r="C7" s="20" t="s">
        <v>20</v>
      </c>
      <c r="D7" s="46">
        <v>1323313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1323313</v>
      </c>
      <c r="O7" s="47">
        <f t="shared" si="1"/>
        <v>21.954591455827458</v>
      </c>
      <c r="P7" s="9"/>
    </row>
    <row r="8" spans="1:133">
      <c r="A8" s="12"/>
      <c r="B8" s="44">
        <v>513</v>
      </c>
      <c r="C8" s="20" t="s">
        <v>21</v>
      </c>
      <c r="D8" s="46">
        <v>2543594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2543594</v>
      </c>
      <c r="O8" s="47">
        <f t="shared" si="1"/>
        <v>42.199817503110744</v>
      </c>
      <c r="P8" s="9"/>
    </row>
    <row r="9" spans="1:133">
      <c r="A9" s="12"/>
      <c r="B9" s="44">
        <v>514</v>
      </c>
      <c r="C9" s="20" t="s">
        <v>22</v>
      </c>
      <c r="D9" s="46">
        <v>770301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770301</v>
      </c>
      <c r="O9" s="47">
        <f t="shared" si="1"/>
        <v>12.779776026545003</v>
      </c>
      <c r="P9" s="9"/>
    </row>
    <row r="10" spans="1:133">
      <c r="A10" s="12"/>
      <c r="B10" s="44">
        <v>515</v>
      </c>
      <c r="C10" s="20" t="s">
        <v>23</v>
      </c>
      <c r="D10" s="46">
        <v>774720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774720</v>
      </c>
      <c r="O10" s="47">
        <f t="shared" si="1"/>
        <v>12.853090004147656</v>
      </c>
      <c r="P10" s="9"/>
    </row>
    <row r="11" spans="1:133">
      <c r="A11" s="12"/>
      <c r="B11" s="44">
        <v>518</v>
      </c>
      <c r="C11" s="20" t="s">
        <v>24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6062978</v>
      </c>
      <c r="L11" s="46">
        <v>0</v>
      </c>
      <c r="M11" s="46">
        <v>0</v>
      </c>
      <c r="N11" s="46">
        <f t="shared" si="2"/>
        <v>6062978</v>
      </c>
      <c r="O11" s="47">
        <f t="shared" si="1"/>
        <v>100.58860223973456</v>
      </c>
      <c r="P11" s="9"/>
    </row>
    <row r="12" spans="1:133">
      <c r="A12" s="12"/>
      <c r="B12" s="44">
        <v>519</v>
      </c>
      <c r="C12" s="20" t="s">
        <v>25</v>
      </c>
      <c r="D12" s="46">
        <v>12065907</v>
      </c>
      <c r="E12" s="46">
        <v>0</v>
      </c>
      <c r="F12" s="46">
        <v>1194658</v>
      </c>
      <c r="G12" s="46">
        <v>0</v>
      </c>
      <c r="H12" s="46">
        <v>0</v>
      </c>
      <c r="I12" s="46">
        <v>0</v>
      </c>
      <c r="J12" s="46">
        <v>5241762</v>
      </c>
      <c r="K12" s="46">
        <v>0</v>
      </c>
      <c r="L12" s="46">
        <v>0</v>
      </c>
      <c r="M12" s="46">
        <v>0</v>
      </c>
      <c r="N12" s="46">
        <f t="shared" si="2"/>
        <v>18502327</v>
      </c>
      <c r="O12" s="47">
        <f t="shared" si="1"/>
        <v>306.96519286603069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SUM(D14:D15)</f>
        <v>17463707</v>
      </c>
      <c r="E13" s="31">
        <f t="shared" si="3"/>
        <v>150413</v>
      </c>
      <c r="F13" s="31">
        <f t="shared" si="3"/>
        <v>424751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18038871</v>
      </c>
      <c r="O13" s="43">
        <f t="shared" si="1"/>
        <v>299.27616756532558</v>
      </c>
      <c r="P13" s="10"/>
    </row>
    <row r="14" spans="1:133">
      <c r="A14" s="12"/>
      <c r="B14" s="44">
        <v>521</v>
      </c>
      <c r="C14" s="20" t="s">
        <v>27</v>
      </c>
      <c r="D14" s="46">
        <v>15088300</v>
      </c>
      <c r="E14" s="46">
        <v>150413</v>
      </c>
      <c r="F14" s="46">
        <v>424751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15663464</v>
      </c>
      <c r="O14" s="47">
        <f t="shared" si="1"/>
        <v>259.86667772708421</v>
      </c>
      <c r="P14" s="9"/>
    </row>
    <row r="15" spans="1:133">
      <c r="A15" s="12"/>
      <c r="B15" s="44">
        <v>524</v>
      </c>
      <c r="C15" s="20" t="s">
        <v>28</v>
      </c>
      <c r="D15" s="46">
        <v>2375407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2375407</v>
      </c>
      <c r="O15" s="47">
        <f t="shared" si="1"/>
        <v>39.409489838241392</v>
      </c>
      <c r="P15" s="9"/>
    </row>
    <row r="16" spans="1:133" ht="15.75">
      <c r="A16" s="28" t="s">
        <v>30</v>
      </c>
      <c r="B16" s="29"/>
      <c r="C16" s="30"/>
      <c r="D16" s="31">
        <f t="shared" ref="D16:M16" si="4">SUM(D17:D22)</f>
        <v>0</v>
      </c>
      <c r="E16" s="31">
        <f t="shared" si="4"/>
        <v>787085</v>
      </c>
      <c r="F16" s="31">
        <f t="shared" si="4"/>
        <v>0</v>
      </c>
      <c r="G16" s="31">
        <f t="shared" si="4"/>
        <v>0</v>
      </c>
      <c r="H16" s="31">
        <f t="shared" si="4"/>
        <v>0</v>
      </c>
      <c r="I16" s="31">
        <f t="shared" si="4"/>
        <v>22452988</v>
      </c>
      <c r="J16" s="31">
        <f t="shared" si="4"/>
        <v>0</v>
      </c>
      <c r="K16" s="31">
        <f t="shared" si="4"/>
        <v>0</v>
      </c>
      <c r="L16" s="31">
        <f t="shared" si="4"/>
        <v>0</v>
      </c>
      <c r="M16" s="31">
        <f t="shared" si="4"/>
        <v>0</v>
      </c>
      <c r="N16" s="42">
        <f>SUM(D16:M16)</f>
        <v>23240073</v>
      </c>
      <c r="O16" s="43">
        <f t="shared" si="1"/>
        <v>385.56736623807546</v>
      </c>
      <c r="P16" s="10"/>
    </row>
    <row r="17" spans="1:16">
      <c r="A17" s="12"/>
      <c r="B17" s="44">
        <v>533</v>
      </c>
      <c r="C17" s="20" t="s">
        <v>31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4599168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2" si="5">SUM(D17:M17)</f>
        <v>4599168</v>
      </c>
      <c r="O17" s="47">
        <f t="shared" si="1"/>
        <v>76.303077561177929</v>
      </c>
      <c r="P17" s="9"/>
    </row>
    <row r="18" spans="1:16">
      <c r="A18" s="12"/>
      <c r="B18" s="44">
        <v>534</v>
      </c>
      <c r="C18" s="20" t="s">
        <v>32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4766337</v>
      </c>
      <c r="J18" s="46">
        <v>0</v>
      </c>
      <c r="K18" s="46">
        <v>0</v>
      </c>
      <c r="L18" s="46">
        <v>0</v>
      </c>
      <c r="M18" s="46">
        <v>0</v>
      </c>
      <c r="N18" s="46">
        <f t="shared" si="5"/>
        <v>4766337</v>
      </c>
      <c r="O18" s="47">
        <f t="shared" si="1"/>
        <v>79.076515968477807</v>
      </c>
      <c r="P18" s="9"/>
    </row>
    <row r="19" spans="1:16">
      <c r="A19" s="12"/>
      <c r="B19" s="44">
        <v>535</v>
      </c>
      <c r="C19" s="20" t="s">
        <v>33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7813975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7813975</v>
      </c>
      <c r="O19" s="47">
        <f t="shared" si="1"/>
        <v>129.63873911240148</v>
      </c>
      <c r="P19" s="9"/>
    </row>
    <row r="20" spans="1:16">
      <c r="A20" s="12"/>
      <c r="B20" s="44">
        <v>536</v>
      </c>
      <c r="C20" s="20" t="s">
        <v>34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3785925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3785925</v>
      </c>
      <c r="O20" s="47">
        <f t="shared" si="1"/>
        <v>62.810866860223975</v>
      </c>
      <c r="P20" s="9"/>
    </row>
    <row r="21" spans="1:16">
      <c r="A21" s="12"/>
      <c r="B21" s="44">
        <v>538</v>
      </c>
      <c r="C21" s="20" t="s">
        <v>35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1487583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1487583</v>
      </c>
      <c r="O21" s="47">
        <f t="shared" si="1"/>
        <v>24.679933637494816</v>
      </c>
      <c r="P21" s="9"/>
    </row>
    <row r="22" spans="1:16">
      <c r="A22" s="12"/>
      <c r="B22" s="44">
        <v>539</v>
      </c>
      <c r="C22" s="20" t="s">
        <v>36</v>
      </c>
      <c r="D22" s="46">
        <v>0</v>
      </c>
      <c r="E22" s="46">
        <v>787085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787085</v>
      </c>
      <c r="O22" s="47">
        <f t="shared" si="1"/>
        <v>13.058233098299461</v>
      </c>
      <c r="P22" s="9"/>
    </row>
    <row r="23" spans="1:16" ht="15.75">
      <c r="A23" s="28" t="s">
        <v>37</v>
      </c>
      <c r="B23" s="29"/>
      <c r="C23" s="30"/>
      <c r="D23" s="31">
        <f t="shared" ref="D23:M23" si="6">SUM(D24:D24)</f>
        <v>2747482</v>
      </c>
      <c r="E23" s="31">
        <f t="shared" si="6"/>
        <v>2105170</v>
      </c>
      <c r="F23" s="31">
        <f t="shared" si="6"/>
        <v>0</v>
      </c>
      <c r="G23" s="31">
        <f t="shared" si="6"/>
        <v>1038416</v>
      </c>
      <c r="H23" s="31">
        <f t="shared" si="6"/>
        <v>0</v>
      </c>
      <c r="I23" s="31">
        <f t="shared" si="6"/>
        <v>0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>SUM(D23:M23)</f>
        <v>5891068</v>
      </c>
      <c r="O23" s="43">
        <f t="shared" si="1"/>
        <v>97.736507673164667</v>
      </c>
      <c r="P23" s="10"/>
    </row>
    <row r="24" spans="1:16">
      <c r="A24" s="12"/>
      <c r="B24" s="44">
        <v>541</v>
      </c>
      <c r="C24" s="20" t="s">
        <v>38</v>
      </c>
      <c r="D24" s="46">
        <v>2747482</v>
      </c>
      <c r="E24" s="46">
        <v>2105170</v>
      </c>
      <c r="F24" s="46">
        <v>0</v>
      </c>
      <c r="G24" s="46">
        <v>1038416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5891068</v>
      </c>
      <c r="O24" s="47">
        <f t="shared" si="1"/>
        <v>97.736507673164667</v>
      </c>
      <c r="P24" s="9"/>
    </row>
    <row r="25" spans="1:16" ht="15.75">
      <c r="A25" s="28" t="s">
        <v>39</v>
      </c>
      <c r="B25" s="29"/>
      <c r="C25" s="30"/>
      <c r="D25" s="31">
        <f t="shared" ref="D25:M25" si="7">SUM(D26:D26)</f>
        <v>0</v>
      </c>
      <c r="E25" s="31">
        <f t="shared" si="7"/>
        <v>3668920</v>
      </c>
      <c r="F25" s="31">
        <f t="shared" si="7"/>
        <v>0</v>
      </c>
      <c r="G25" s="31">
        <f t="shared" si="7"/>
        <v>933168</v>
      </c>
      <c r="H25" s="31">
        <f t="shared" si="7"/>
        <v>0</v>
      </c>
      <c r="I25" s="31">
        <f t="shared" si="7"/>
        <v>0</v>
      </c>
      <c r="J25" s="31">
        <f t="shared" si="7"/>
        <v>0</v>
      </c>
      <c r="K25" s="31">
        <f t="shared" si="7"/>
        <v>0</v>
      </c>
      <c r="L25" s="31">
        <f t="shared" si="7"/>
        <v>0</v>
      </c>
      <c r="M25" s="31">
        <f t="shared" si="7"/>
        <v>0</v>
      </c>
      <c r="N25" s="31">
        <f>SUM(D25:M25)</f>
        <v>4602088</v>
      </c>
      <c r="O25" s="43">
        <f t="shared" si="1"/>
        <v>76.351522189962665</v>
      </c>
      <c r="P25" s="10"/>
    </row>
    <row r="26" spans="1:16">
      <c r="A26" s="13"/>
      <c r="B26" s="45">
        <v>554</v>
      </c>
      <c r="C26" s="21" t="s">
        <v>40</v>
      </c>
      <c r="D26" s="46">
        <v>0</v>
      </c>
      <c r="E26" s="46">
        <v>3668920</v>
      </c>
      <c r="F26" s="46">
        <v>0</v>
      </c>
      <c r="G26" s="46">
        <v>933168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4602088</v>
      </c>
      <c r="O26" s="47">
        <f t="shared" si="1"/>
        <v>76.351522189962665</v>
      </c>
      <c r="P26" s="9"/>
    </row>
    <row r="27" spans="1:16" ht="15.75">
      <c r="A27" s="28" t="s">
        <v>41</v>
      </c>
      <c r="B27" s="29"/>
      <c r="C27" s="30"/>
      <c r="D27" s="31">
        <f t="shared" ref="D27:M27" si="8">SUM(D28:D33)</f>
        <v>6724432</v>
      </c>
      <c r="E27" s="31">
        <f t="shared" si="8"/>
        <v>0</v>
      </c>
      <c r="F27" s="31">
        <f t="shared" si="8"/>
        <v>0</v>
      </c>
      <c r="G27" s="31">
        <f t="shared" si="8"/>
        <v>541578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>SUM(D27:M27)</f>
        <v>7266010</v>
      </c>
      <c r="O27" s="43">
        <f t="shared" si="1"/>
        <v>120.54765657403567</v>
      </c>
      <c r="P27" s="9"/>
    </row>
    <row r="28" spans="1:16">
      <c r="A28" s="12"/>
      <c r="B28" s="44">
        <v>571</v>
      </c>
      <c r="C28" s="20" t="s">
        <v>42</v>
      </c>
      <c r="D28" s="46">
        <v>1033876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3" si="9">SUM(D28:M28)</f>
        <v>1033876</v>
      </c>
      <c r="O28" s="47">
        <f t="shared" si="1"/>
        <v>17.152650352550808</v>
      </c>
      <c r="P28" s="9"/>
    </row>
    <row r="29" spans="1:16">
      <c r="A29" s="12"/>
      <c r="B29" s="44">
        <v>572</v>
      </c>
      <c r="C29" s="20" t="s">
        <v>43</v>
      </c>
      <c r="D29" s="46">
        <v>4436889</v>
      </c>
      <c r="E29" s="46">
        <v>0</v>
      </c>
      <c r="F29" s="46">
        <v>0</v>
      </c>
      <c r="G29" s="46">
        <v>541578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9"/>
        <v>4978467</v>
      </c>
      <c r="O29" s="47">
        <f t="shared" si="1"/>
        <v>82.59588552467855</v>
      </c>
      <c r="P29" s="9"/>
    </row>
    <row r="30" spans="1:16">
      <c r="A30" s="12"/>
      <c r="B30" s="44">
        <v>573</v>
      </c>
      <c r="C30" s="20" t="s">
        <v>44</v>
      </c>
      <c r="D30" s="46">
        <v>765780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9"/>
        <v>765780</v>
      </c>
      <c r="O30" s="47">
        <f t="shared" si="1"/>
        <v>12.704769805060142</v>
      </c>
      <c r="P30" s="9"/>
    </row>
    <row r="31" spans="1:16">
      <c r="A31" s="12"/>
      <c r="B31" s="44">
        <v>574</v>
      </c>
      <c r="C31" s="20" t="s">
        <v>45</v>
      </c>
      <c r="D31" s="46">
        <v>256510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9"/>
        <v>256510</v>
      </c>
      <c r="O31" s="47">
        <f t="shared" si="1"/>
        <v>4.2556615512235583</v>
      </c>
      <c r="P31" s="9"/>
    </row>
    <row r="32" spans="1:16">
      <c r="A32" s="12"/>
      <c r="B32" s="44">
        <v>575</v>
      </c>
      <c r="C32" s="20" t="s">
        <v>46</v>
      </c>
      <c r="D32" s="46">
        <v>191041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9"/>
        <v>191041</v>
      </c>
      <c r="O32" s="47">
        <f t="shared" si="1"/>
        <v>3.1694898382413936</v>
      </c>
      <c r="P32" s="9"/>
    </row>
    <row r="33" spans="1:119">
      <c r="A33" s="12"/>
      <c r="B33" s="44">
        <v>579</v>
      </c>
      <c r="C33" s="20" t="s">
        <v>47</v>
      </c>
      <c r="D33" s="46">
        <v>40336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9"/>
        <v>40336</v>
      </c>
      <c r="O33" s="47">
        <f t="shared" si="1"/>
        <v>0.66919950228121117</v>
      </c>
      <c r="P33" s="9"/>
    </row>
    <row r="34" spans="1:119" ht="15.75">
      <c r="A34" s="28" t="s">
        <v>49</v>
      </c>
      <c r="B34" s="29"/>
      <c r="C34" s="30"/>
      <c r="D34" s="31">
        <f t="shared" ref="D34:M34" si="10">SUM(D35:D35)</f>
        <v>1397348</v>
      </c>
      <c r="E34" s="31">
        <f t="shared" si="10"/>
        <v>9560289</v>
      </c>
      <c r="F34" s="31">
        <f t="shared" si="10"/>
        <v>0</v>
      </c>
      <c r="G34" s="31">
        <f t="shared" si="10"/>
        <v>1545600</v>
      </c>
      <c r="H34" s="31">
        <f t="shared" si="10"/>
        <v>0</v>
      </c>
      <c r="I34" s="31">
        <f t="shared" si="10"/>
        <v>6606639</v>
      </c>
      <c r="J34" s="31">
        <f t="shared" si="10"/>
        <v>174196</v>
      </c>
      <c r="K34" s="31">
        <f t="shared" si="10"/>
        <v>0</v>
      </c>
      <c r="L34" s="31">
        <f t="shared" si="10"/>
        <v>0</v>
      </c>
      <c r="M34" s="31">
        <f t="shared" si="10"/>
        <v>0</v>
      </c>
      <c r="N34" s="31">
        <f>SUM(D34:M34)</f>
        <v>19284072</v>
      </c>
      <c r="O34" s="43">
        <f t="shared" si="1"/>
        <v>319.93483201990875</v>
      </c>
      <c r="P34" s="9"/>
    </row>
    <row r="35" spans="1:119" ht="15.75" thickBot="1">
      <c r="A35" s="12"/>
      <c r="B35" s="44">
        <v>581</v>
      </c>
      <c r="C35" s="20" t="s">
        <v>48</v>
      </c>
      <c r="D35" s="46">
        <v>1397348</v>
      </c>
      <c r="E35" s="46">
        <v>9560289</v>
      </c>
      <c r="F35" s="46">
        <v>0</v>
      </c>
      <c r="G35" s="46">
        <v>1545600</v>
      </c>
      <c r="H35" s="46">
        <v>0</v>
      </c>
      <c r="I35" s="46">
        <v>6606639</v>
      </c>
      <c r="J35" s="46">
        <v>174196</v>
      </c>
      <c r="K35" s="46">
        <v>0</v>
      </c>
      <c r="L35" s="46">
        <v>0</v>
      </c>
      <c r="M35" s="46">
        <v>0</v>
      </c>
      <c r="N35" s="46">
        <f>SUM(D35:M35)</f>
        <v>19284072</v>
      </c>
      <c r="O35" s="47">
        <f t="shared" si="1"/>
        <v>319.93483201990875</v>
      </c>
      <c r="P35" s="9"/>
    </row>
    <row r="36" spans="1:119" ht="16.5" thickBot="1">
      <c r="A36" s="14" t="s">
        <v>10</v>
      </c>
      <c r="B36" s="23"/>
      <c r="C36" s="22"/>
      <c r="D36" s="15">
        <f>SUM(D5,D13,D16,D23,D25,D27,D34)</f>
        <v>46188414</v>
      </c>
      <c r="E36" s="15">
        <f t="shared" ref="E36:M36" si="11">SUM(E5,E13,E16,E23,E25,E27,E34)</f>
        <v>16271877</v>
      </c>
      <c r="F36" s="15">
        <f t="shared" si="11"/>
        <v>1619409</v>
      </c>
      <c r="G36" s="15">
        <f t="shared" si="11"/>
        <v>4058762</v>
      </c>
      <c r="H36" s="15">
        <f t="shared" si="11"/>
        <v>0</v>
      </c>
      <c r="I36" s="15">
        <f t="shared" si="11"/>
        <v>29059627</v>
      </c>
      <c r="J36" s="15">
        <f t="shared" si="11"/>
        <v>5415958</v>
      </c>
      <c r="K36" s="15">
        <f t="shared" si="11"/>
        <v>6062978</v>
      </c>
      <c r="L36" s="15">
        <f t="shared" si="11"/>
        <v>0</v>
      </c>
      <c r="M36" s="15">
        <f t="shared" si="11"/>
        <v>0</v>
      </c>
      <c r="N36" s="15">
        <f>SUM(D36:M36)</f>
        <v>108677025</v>
      </c>
      <c r="O36" s="37">
        <f t="shared" si="1"/>
        <v>1803.0199087515555</v>
      </c>
      <c r="P36" s="6"/>
      <c r="Q36" s="2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</row>
    <row r="37" spans="1:119">
      <c r="A37" s="16"/>
      <c r="B37" s="18"/>
      <c r="C37" s="18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9"/>
    </row>
    <row r="38" spans="1:119">
      <c r="A38" s="38"/>
      <c r="B38" s="39"/>
      <c r="C38" s="39"/>
      <c r="D38" s="40"/>
      <c r="E38" s="40"/>
      <c r="F38" s="40"/>
      <c r="G38" s="40"/>
      <c r="H38" s="40"/>
      <c r="I38" s="40"/>
      <c r="J38" s="40"/>
      <c r="K38" s="40"/>
      <c r="L38" s="93" t="s">
        <v>79</v>
      </c>
      <c r="M38" s="93"/>
      <c r="N38" s="93"/>
      <c r="O38" s="41">
        <v>60275</v>
      </c>
    </row>
    <row r="39" spans="1:119">
      <c r="A39" s="94"/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6"/>
    </row>
    <row r="40" spans="1:119" ht="15.75" customHeight="1" thickBot="1">
      <c r="A40" s="97" t="s">
        <v>55</v>
      </c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9"/>
    </row>
  </sheetData>
  <mergeCells count="10">
    <mergeCell ref="L38:N38"/>
    <mergeCell ref="A39:O39"/>
    <mergeCell ref="A40:O4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9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51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95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96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97</v>
      </c>
      <c r="N4" s="34" t="s">
        <v>5</v>
      </c>
      <c r="O4" s="34" t="s">
        <v>98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 t="shared" ref="D5:N5" si="0">SUM(D6:D12)</f>
        <v>15984190</v>
      </c>
      <c r="E5" s="26">
        <f t="shared" si="0"/>
        <v>7137365</v>
      </c>
      <c r="F5" s="26">
        <f t="shared" si="0"/>
        <v>1785200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3150729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6">
        <f t="shared" si="0"/>
        <v>0</v>
      </c>
      <c r="O5" s="27">
        <f>SUM(D5:N5)</f>
        <v>28057484</v>
      </c>
      <c r="P5" s="32">
        <f t="shared" ref="P5:P35" si="1">(O5/P$37)</f>
        <v>466.26479434981303</v>
      </c>
      <c r="Q5" s="6"/>
    </row>
    <row r="6" spans="1:134">
      <c r="A6" s="12"/>
      <c r="B6" s="44">
        <v>511</v>
      </c>
      <c r="C6" s="20" t="s">
        <v>19</v>
      </c>
      <c r="D6" s="46">
        <v>1375448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1375448</v>
      </c>
      <c r="P6" s="47">
        <f t="shared" si="1"/>
        <v>22.85746572496884</v>
      </c>
      <c r="Q6" s="9"/>
    </row>
    <row r="7" spans="1:134">
      <c r="A7" s="12"/>
      <c r="B7" s="44">
        <v>512</v>
      </c>
      <c r="C7" s="20" t="s">
        <v>20</v>
      </c>
      <c r="D7" s="46">
        <v>2608984</v>
      </c>
      <c r="E7" s="46">
        <v>156347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2" si="2">SUM(D7:N7)</f>
        <v>2765331</v>
      </c>
      <c r="P7" s="47">
        <f t="shared" si="1"/>
        <v>45.954815122559204</v>
      </c>
      <c r="Q7" s="9"/>
    </row>
    <row r="8" spans="1:134">
      <c r="A8" s="12"/>
      <c r="B8" s="44">
        <v>513</v>
      </c>
      <c r="C8" s="20" t="s">
        <v>21</v>
      </c>
      <c r="D8" s="46">
        <v>4509801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4509801</v>
      </c>
      <c r="P8" s="47">
        <f t="shared" si="1"/>
        <v>74.94476111341919</v>
      </c>
      <c r="Q8" s="9"/>
    </row>
    <row r="9" spans="1:134">
      <c r="A9" s="12"/>
      <c r="B9" s="44">
        <v>514</v>
      </c>
      <c r="C9" s="20" t="s">
        <v>22</v>
      </c>
      <c r="D9" s="46">
        <v>1231537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1231537</v>
      </c>
      <c r="P9" s="47">
        <f t="shared" si="1"/>
        <v>20.465924387203987</v>
      </c>
      <c r="Q9" s="9"/>
    </row>
    <row r="10" spans="1:134">
      <c r="A10" s="12"/>
      <c r="B10" s="44">
        <v>515</v>
      </c>
      <c r="C10" s="20" t="s">
        <v>23</v>
      </c>
      <c r="D10" s="46">
        <v>1334279</v>
      </c>
      <c r="E10" s="46">
        <v>115000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1449279</v>
      </c>
      <c r="P10" s="47">
        <f t="shared" si="1"/>
        <v>24.084403822185294</v>
      </c>
      <c r="Q10" s="9"/>
    </row>
    <row r="11" spans="1:134">
      <c r="A11" s="12"/>
      <c r="B11" s="44">
        <v>517</v>
      </c>
      <c r="C11" s="20" t="s">
        <v>64</v>
      </c>
      <c r="D11" s="46">
        <v>0</v>
      </c>
      <c r="E11" s="46">
        <v>0</v>
      </c>
      <c r="F11" s="46">
        <v>1785200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1785200</v>
      </c>
      <c r="P11" s="47">
        <f t="shared" si="1"/>
        <v>29.666805151641046</v>
      </c>
      <c r="Q11" s="9"/>
    </row>
    <row r="12" spans="1:134">
      <c r="A12" s="12"/>
      <c r="B12" s="44">
        <v>519</v>
      </c>
      <c r="C12" s="20" t="s">
        <v>25</v>
      </c>
      <c r="D12" s="46">
        <v>4924141</v>
      </c>
      <c r="E12" s="46">
        <v>6866018</v>
      </c>
      <c r="F12" s="46">
        <v>0</v>
      </c>
      <c r="G12" s="46">
        <v>0</v>
      </c>
      <c r="H12" s="46">
        <v>0</v>
      </c>
      <c r="I12" s="46">
        <v>0</v>
      </c>
      <c r="J12" s="46">
        <v>3150729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14940888</v>
      </c>
      <c r="P12" s="47">
        <f t="shared" si="1"/>
        <v>248.29061902783548</v>
      </c>
      <c r="Q12" s="9"/>
    </row>
    <row r="13" spans="1:134" ht="15.75">
      <c r="A13" s="28" t="s">
        <v>26</v>
      </c>
      <c r="B13" s="29"/>
      <c r="C13" s="30"/>
      <c r="D13" s="31">
        <f t="shared" ref="D13:N13" si="3">SUM(D14:D16)</f>
        <v>31754190</v>
      </c>
      <c r="E13" s="31">
        <f t="shared" si="3"/>
        <v>3575242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31">
        <f t="shared" si="3"/>
        <v>0</v>
      </c>
      <c r="O13" s="42">
        <f t="shared" ref="O13:O25" si="4">SUM(D13:N13)</f>
        <v>35329432</v>
      </c>
      <c r="P13" s="43">
        <f t="shared" si="1"/>
        <v>587.11145824678022</v>
      </c>
      <c r="Q13" s="10"/>
    </row>
    <row r="14" spans="1:134">
      <c r="A14" s="12"/>
      <c r="B14" s="44">
        <v>521</v>
      </c>
      <c r="C14" s="20" t="s">
        <v>27</v>
      </c>
      <c r="D14" s="46">
        <v>26925210</v>
      </c>
      <c r="E14" s="46">
        <v>264338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4"/>
        <v>27189548</v>
      </c>
      <c r="P14" s="47">
        <f t="shared" si="1"/>
        <v>451.84126298296633</v>
      </c>
      <c r="Q14" s="9"/>
    </row>
    <row r="15" spans="1:134">
      <c r="A15" s="12"/>
      <c r="B15" s="44">
        <v>524</v>
      </c>
      <c r="C15" s="20" t="s">
        <v>28</v>
      </c>
      <c r="D15" s="46">
        <v>4828980</v>
      </c>
      <c r="E15" s="46">
        <v>1920798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4"/>
        <v>6749778</v>
      </c>
      <c r="P15" s="47">
        <f t="shared" si="1"/>
        <v>112.1691400083091</v>
      </c>
      <c r="Q15" s="9"/>
    </row>
    <row r="16" spans="1:134">
      <c r="A16" s="12"/>
      <c r="B16" s="44">
        <v>525</v>
      </c>
      <c r="C16" s="20" t="s">
        <v>87</v>
      </c>
      <c r="D16" s="46">
        <v>0</v>
      </c>
      <c r="E16" s="46">
        <v>1390106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1390106</v>
      </c>
      <c r="P16" s="47">
        <f t="shared" si="1"/>
        <v>23.101055255504779</v>
      </c>
      <c r="Q16" s="9"/>
    </row>
    <row r="17" spans="1:17" ht="15.75">
      <c r="A17" s="28" t="s">
        <v>30</v>
      </c>
      <c r="B17" s="29"/>
      <c r="C17" s="30"/>
      <c r="D17" s="31">
        <f t="shared" ref="D17:N17" si="5">SUM(D18:D20)</f>
        <v>0</v>
      </c>
      <c r="E17" s="31">
        <f t="shared" si="5"/>
        <v>10</v>
      </c>
      <c r="F17" s="31">
        <f t="shared" si="5"/>
        <v>0</v>
      </c>
      <c r="G17" s="31">
        <f t="shared" si="5"/>
        <v>0</v>
      </c>
      <c r="H17" s="31">
        <f t="shared" si="5"/>
        <v>0</v>
      </c>
      <c r="I17" s="31">
        <f t="shared" si="5"/>
        <v>37184018</v>
      </c>
      <c r="J17" s="31">
        <f t="shared" si="5"/>
        <v>201202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31">
        <f t="shared" si="5"/>
        <v>0</v>
      </c>
      <c r="O17" s="42">
        <f t="shared" si="4"/>
        <v>37385230</v>
      </c>
      <c r="P17" s="43">
        <f t="shared" si="1"/>
        <v>621.27511425010391</v>
      </c>
      <c r="Q17" s="10"/>
    </row>
    <row r="18" spans="1:17">
      <c r="A18" s="12"/>
      <c r="B18" s="44">
        <v>534</v>
      </c>
      <c r="C18" s="20" t="s">
        <v>32</v>
      </c>
      <c r="D18" s="46">
        <v>0</v>
      </c>
      <c r="E18" s="46">
        <v>10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10</v>
      </c>
      <c r="P18" s="47">
        <f t="shared" si="1"/>
        <v>1.6618196925633567E-4</v>
      </c>
      <c r="Q18" s="9"/>
    </row>
    <row r="19" spans="1:17">
      <c r="A19" s="12"/>
      <c r="B19" s="44">
        <v>536</v>
      </c>
      <c r="C19" s="20" t="s">
        <v>34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34285418</v>
      </c>
      <c r="J19" s="46">
        <v>201202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34486620</v>
      </c>
      <c r="P19" s="47">
        <f t="shared" si="1"/>
        <v>573.10544245949313</v>
      </c>
      <c r="Q19" s="9"/>
    </row>
    <row r="20" spans="1:17">
      <c r="A20" s="12"/>
      <c r="B20" s="44">
        <v>538</v>
      </c>
      <c r="C20" s="20" t="s">
        <v>35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2898600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2898600</v>
      </c>
      <c r="P20" s="47">
        <f t="shared" si="1"/>
        <v>48.169505608641465</v>
      </c>
      <c r="Q20" s="9"/>
    </row>
    <row r="21" spans="1:17" ht="15.75">
      <c r="A21" s="28" t="s">
        <v>37</v>
      </c>
      <c r="B21" s="29"/>
      <c r="C21" s="30"/>
      <c r="D21" s="31">
        <f t="shared" ref="D21:N21" si="6">SUM(D22:D22)</f>
        <v>2906457</v>
      </c>
      <c r="E21" s="31">
        <f t="shared" si="6"/>
        <v>3182726</v>
      </c>
      <c r="F21" s="31">
        <f t="shared" si="6"/>
        <v>0</v>
      </c>
      <c r="G21" s="31">
        <f t="shared" si="6"/>
        <v>270715</v>
      </c>
      <c r="H21" s="31">
        <f t="shared" si="6"/>
        <v>0</v>
      </c>
      <c r="I21" s="31">
        <f t="shared" si="6"/>
        <v>0</v>
      </c>
      <c r="J21" s="31">
        <f t="shared" si="6"/>
        <v>0</v>
      </c>
      <c r="K21" s="31">
        <f t="shared" si="6"/>
        <v>0</v>
      </c>
      <c r="L21" s="31">
        <f t="shared" si="6"/>
        <v>0</v>
      </c>
      <c r="M21" s="31">
        <f t="shared" si="6"/>
        <v>0</v>
      </c>
      <c r="N21" s="31">
        <f t="shared" si="6"/>
        <v>0</v>
      </c>
      <c r="O21" s="31">
        <f t="shared" si="4"/>
        <v>6359898</v>
      </c>
      <c r="P21" s="43">
        <f t="shared" si="1"/>
        <v>105.69003739094309</v>
      </c>
      <c r="Q21" s="10"/>
    </row>
    <row r="22" spans="1:17">
      <c r="A22" s="12"/>
      <c r="B22" s="44">
        <v>541</v>
      </c>
      <c r="C22" s="20" t="s">
        <v>38</v>
      </c>
      <c r="D22" s="46">
        <v>2906457</v>
      </c>
      <c r="E22" s="46">
        <v>3182726</v>
      </c>
      <c r="F22" s="46">
        <v>0</v>
      </c>
      <c r="G22" s="46">
        <v>270715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6359898</v>
      </c>
      <c r="P22" s="47">
        <f t="shared" si="1"/>
        <v>105.69003739094309</v>
      </c>
      <c r="Q22" s="9"/>
    </row>
    <row r="23" spans="1:17" ht="15.75">
      <c r="A23" s="28" t="s">
        <v>39</v>
      </c>
      <c r="B23" s="29"/>
      <c r="C23" s="30"/>
      <c r="D23" s="31">
        <f t="shared" ref="D23:N23" si="7">SUM(D24:D24)</f>
        <v>0</v>
      </c>
      <c r="E23" s="31">
        <f t="shared" si="7"/>
        <v>971080</v>
      </c>
      <c r="F23" s="31">
        <f t="shared" si="7"/>
        <v>0</v>
      </c>
      <c r="G23" s="31">
        <f t="shared" si="7"/>
        <v>0</v>
      </c>
      <c r="H23" s="31">
        <f t="shared" si="7"/>
        <v>0</v>
      </c>
      <c r="I23" s="31">
        <f t="shared" si="7"/>
        <v>0</v>
      </c>
      <c r="J23" s="31">
        <f t="shared" si="7"/>
        <v>0</v>
      </c>
      <c r="K23" s="31">
        <f t="shared" si="7"/>
        <v>0</v>
      </c>
      <c r="L23" s="31">
        <f t="shared" si="7"/>
        <v>0</v>
      </c>
      <c r="M23" s="31">
        <f t="shared" si="7"/>
        <v>0</v>
      </c>
      <c r="N23" s="31">
        <f t="shared" si="7"/>
        <v>0</v>
      </c>
      <c r="O23" s="31">
        <f t="shared" si="4"/>
        <v>971080</v>
      </c>
      <c r="P23" s="43">
        <f t="shared" si="1"/>
        <v>16.137598670544246</v>
      </c>
      <c r="Q23" s="10"/>
    </row>
    <row r="24" spans="1:17">
      <c r="A24" s="13"/>
      <c r="B24" s="45">
        <v>554</v>
      </c>
      <c r="C24" s="21" t="s">
        <v>40</v>
      </c>
      <c r="D24" s="46">
        <v>0</v>
      </c>
      <c r="E24" s="46">
        <v>971080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4"/>
        <v>971080</v>
      </c>
      <c r="P24" s="47">
        <f t="shared" si="1"/>
        <v>16.137598670544246</v>
      </c>
      <c r="Q24" s="9"/>
    </row>
    <row r="25" spans="1:17" ht="15.75">
      <c r="A25" s="28" t="s">
        <v>92</v>
      </c>
      <c r="B25" s="29"/>
      <c r="C25" s="30"/>
      <c r="D25" s="31">
        <f t="shared" ref="D25:N25" si="8">SUM(D26:D26)</f>
        <v>876045</v>
      </c>
      <c r="E25" s="31">
        <f t="shared" si="8"/>
        <v>0</v>
      </c>
      <c r="F25" s="31">
        <f t="shared" si="8"/>
        <v>0</v>
      </c>
      <c r="G25" s="31">
        <f t="shared" si="8"/>
        <v>0</v>
      </c>
      <c r="H25" s="31">
        <f t="shared" si="8"/>
        <v>0</v>
      </c>
      <c r="I25" s="31">
        <f t="shared" si="8"/>
        <v>0</v>
      </c>
      <c r="J25" s="31">
        <f t="shared" si="8"/>
        <v>0</v>
      </c>
      <c r="K25" s="31">
        <f t="shared" si="8"/>
        <v>0</v>
      </c>
      <c r="L25" s="31">
        <f t="shared" si="8"/>
        <v>0</v>
      </c>
      <c r="M25" s="31">
        <f t="shared" si="8"/>
        <v>0</v>
      </c>
      <c r="N25" s="31">
        <f t="shared" si="8"/>
        <v>0</v>
      </c>
      <c r="O25" s="31">
        <f t="shared" si="4"/>
        <v>876045</v>
      </c>
      <c r="P25" s="43">
        <f t="shared" si="1"/>
        <v>14.55828832571666</v>
      </c>
      <c r="Q25" s="10"/>
    </row>
    <row r="26" spans="1:17">
      <c r="A26" s="12"/>
      <c r="B26" s="44">
        <v>564</v>
      </c>
      <c r="C26" s="20" t="s">
        <v>99</v>
      </c>
      <c r="D26" s="46">
        <v>876045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ref="O26:O31" si="9">SUM(D26:N26)</f>
        <v>876045</v>
      </c>
      <c r="P26" s="47">
        <f t="shared" si="1"/>
        <v>14.55828832571666</v>
      </c>
      <c r="Q26" s="9"/>
    </row>
    <row r="27" spans="1:17" ht="15.75">
      <c r="A27" s="28" t="s">
        <v>41</v>
      </c>
      <c r="B27" s="29"/>
      <c r="C27" s="30"/>
      <c r="D27" s="31">
        <f t="shared" ref="D27:N27" si="10">SUM(D28:D31)</f>
        <v>6124758</v>
      </c>
      <c r="E27" s="31">
        <f t="shared" si="10"/>
        <v>2865592</v>
      </c>
      <c r="F27" s="31">
        <f t="shared" si="10"/>
        <v>0</v>
      </c>
      <c r="G27" s="31">
        <f t="shared" si="10"/>
        <v>132187</v>
      </c>
      <c r="H27" s="31">
        <f t="shared" si="10"/>
        <v>0</v>
      </c>
      <c r="I27" s="31">
        <f t="shared" si="10"/>
        <v>0</v>
      </c>
      <c r="J27" s="31">
        <f t="shared" si="10"/>
        <v>0</v>
      </c>
      <c r="K27" s="31">
        <f t="shared" si="10"/>
        <v>0</v>
      </c>
      <c r="L27" s="31">
        <f t="shared" si="10"/>
        <v>0</v>
      </c>
      <c r="M27" s="31">
        <f t="shared" si="10"/>
        <v>0</v>
      </c>
      <c r="N27" s="31">
        <f t="shared" si="10"/>
        <v>0</v>
      </c>
      <c r="O27" s="31">
        <f>SUM(D27:N27)</f>
        <v>9122537</v>
      </c>
      <c r="P27" s="43">
        <f t="shared" si="1"/>
        <v>151.60011632737849</v>
      </c>
      <c r="Q27" s="9"/>
    </row>
    <row r="28" spans="1:17">
      <c r="A28" s="12"/>
      <c r="B28" s="44">
        <v>571</v>
      </c>
      <c r="C28" s="20" t="s">
        <v>42</v>
      </c>
      <c r="D28" s="46">
        <v>915935</v>
      </c>
      <c r="E28" s="46">
        <v>12506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9"/>
        <v>928441</v>
      </c>
      <c r="P28" s="47">
        <f t="shared" si="1"/>
        <v>15.429015371832156</v>
      </c>
      <c r="Q28" s="9"/>
    </row>
    <row r="29" spans="1:17">
      <c r="A29" s="12"/>
      <c r="B29" s="44">
        <v>572</v>
      </c>
      <c r="C29" s="20" t="s">
        <v>43</v>
      </c>
      <c r="D29" s="46">
        <v>3700706</v>
      </c>
      <c r="E29" s="46">
        <v>0</v>
      </c>
      <c r="F29" s="46">
        <v>0</v>
      </c>
      <c r="G29" s="46">
        <v>132187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9"/>
        <v>3832893</v>
      </c>
      <c r="P29" s="47">
        <f t="shared" si="1"/>
        <v>63.695770668882425</v>
      </c>
      <c r="Q29" s="9"/>
    </row>
    <row r="30" spans="1:17">
      <c r="A30" s="12"/>
      <c r="B30" s="44">
        <v>573</v>
      </c>
      <c r="C30" s="20" t="s">
        <v>44</v>
      </c>
      <c r="D30" s="46">
        <v>1358316</v>
      </c>
      <c r="E30" s="46">
        <v>2853086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9"/>
        <v>4211402</v>
      </c>
      <c r="P30" s="47">
        <f t="shared" si="1"/>
        <v>69.985907769007056</v>
      </c>
      <c r="Q30" s="9"/>
    </row>
    <row r="31" spans="1:17">
      <c r="A31" s="12"/>
      <c r="B31" s="44">
        <v>574</v>
      </c>
      <c r="C31" s="20" t="s">
        <v>45</v>
      </c>
      <c r="D31" s="46">
        <v>149801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9"/>
        <v>149801</v>
      </c>
      <c r="P31" s="47">
        <f t="shared" si="1"/>
        <v>2.4894225176568341</v>
      </c>
      <c r="Q31" s="9"/>
    </row>
    <row r="32" spans="1:17" ht="15.75">
      <c r="A32" s="28" t="s">
        <v>49</v>
      </c>
      <c r="B32" s="29"/>
      <c r="C32" s="30"/>
      <c r="D32" s="31">
        <f t="shared" ref="D32:N32" si="11">SUM(D33:D34)</f>
        <v>1436041</v>
      </c>
      <c r="E32" s="31">
        <f t="shared" si="11"/>
        <v>5056441</v>
      </c>
      <c r="F32" s="31">
        <f t="shared" si="11"/>
        <v>0</v>
      </c>
      <c r="G32" s="31">
        <f t="shared" si="11"/>
        <v>0</v>
      </c>
      <c r="H32" s="31">
        <f t="shared" si="11"/>
        <v>0</v>
      </c>
      <c r="I32" s="31">
        <f t="shared" si="11"/>
        <v>239642</v>
      </c>
      <c r="J32" s="31">
        <f t="shared" si="11"/>
        <v>3175880</v>
      </c>
      <c r="K32" s="31">
        <f t="shared" si="11"/>
        <v>0</v>
      </c>
      <c r="L32" s="31">
        <f t="shared" si="11"/>
        <v>0</v>
      </c>
      <c r="M32" s="31">
        <f t="shared" si="11"/>
        <v>0</v>
      </c>
      <c r="N32" s="31">
        <f t="shared" si="11"/>
        <v>0</v>
      </c>
      <c r="O32" s="31">
        <f>SUM(D32:N32)</f>
        <v>9908004</v>
      </c>
      <c r="P32" s="43">
        <f t="shared" si="1"/>
        <v>164.65316161196509</v>
      </c>
      <c r="Q32" s="9"/>
    </row>
    <row r="33" spans="1:120">
      <c r="A33" s="12"/>
      <c r="B33" s="44">
        <v>581</v>
      </c>
      <c r="C33" s="20" t="s">
        <v>100</v>
      </c>
      <c r="D33" s="46">
        <v>1436041</v>
      </c>
      <c r="E33" s="46">
        <v>5056441</v>
      </c>
      <c r="F33" s="46">
        <v>0</v>
      </c>
      <c r="G33" s="46">
        <v>0</v>
      </c>
      <c r="H33" s="46">
        <v>0</v>
      </c>
      <c r="I33" s="46">
        <v>239642</v>
      </c>
      <c r="J33" s="46">
        <v>53076</v>
      </c>
      <c r="K33" s="46">
        <v>0</v>
      </c>
      <c r="L33" s="46">
        <v>0</v>
      </c>
      <c r="M33" s="46">
        <v>0</v>
      </c>
      <c r="N33" s="46">
        <v>0</v>
      </c>
      <c r="O33" s="46">
        <f>SUM(D33:N33)</f>
        <v>6785200</v>
      </c>
      <c r="P33" s="47">
        <f t="shared" si="1"/>
        <v>112.75778977980889</v>
      </c>
      <c r="Q33" s="9"/>
    </row>
    <row r="34" spans="1:120" ht="15.75" thickBot="1">
      <c r="A34" s="12"/>
      <c r="B34" s="44">
        <v>590</v>
      </c>
      <c r="C34" s="20" t="s">
        <v>101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3122804</v>
      </c>
      <c r="K34" s="46">
        <v>0</v>
      </c>
      <c r="L34" s="46">
        <v>0</v>
      </c>
      <c r="M34" s="46">
        <v>0</v>
      </c>
      <c r="N34" s="46">
        <v>0</v>
      </c>
      <c r="O34" s="46">
        <f>SUM(D34:N34)</f>
        <v>3122804</v>
      </c>
      <c r="P34" s="47">
        <f t="shared" si="1"/>
        <v>51.895371832156208</v>
      </c>
      <c r="Q34" s="9"/>
    </row>
    <row r="35" spans="1:120" ht="16.5" thickBot="1">
      <c r="A35" s="14" t="s">
        <v>10</v>
      </c>
      <c r="B35" s="23"/>
      <c r="C35" s="22"/>
      <c r="D35" s="15">
        <f>SUM(D5,D13,D17,D21,D23,D25,D27,D32)</f>
        <v>59081681</v>
      </c>
      <c r="E35" s="15">
        <f t="shared" ref="E35:N35" si="12">SUM(E5,E13,E17,E21,E23,E25,E27,E32)</f>
        <v>22788456</v>
      </c>
      <c r="F35" s="15">
        <f t="shared" si="12"/>
        <v>1785200</v>
      </c>
      <c r="G35" s="15">
        <f t="shared" si="12"/>
        <v>402902</v>
      </c>
      <c r="H35" s="15">
        <f t="shared" si="12"/>
        <v>0</v>
      </c>
      <c r="I35" s="15">
        <f t="shared" si="12"/>
        <v>37423660</v>
      </c>
      <c r="J35" s="15">
        <f t="shared" si="12"/>
        <v>6527811</v>
      </c>
      <c r="K35" s="15">
        <f t="shared" si="12"/>
        <v>0</v>
      </c>
      <c r="L35" s="15">
        <f t="shared" si="12"/>
        <v>0</v>
      </c>
      <c r="M35" s="15">
        <f t="shared" si="12"/>
        <v>0</v>
      </c>
      <c r="N35" s="15">
        <f t="shared" si="12"/>
        <v>0</v>
      </c>
      <c r="O35" s="15">
        <f>SUM(D35:N35)</f>
        <v>128009710</v>
      </c>
      <c r="P35" s="37">
        <f t="shared" si="1"/>
        <v>2127.2905691732449</v>
      </c>
      <c r="Q35" s="6"/>
      <c r="R35" s="2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</row>
    <row r="36" spans="1:120">
      <c r="A36" s="16"/>
      <c r="B36" s="18"/>
      <c r="C36" s="18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9"/>
    </row>
    <row r="37" spans="1:120">
      <c r="A37" s="38"/>
      <c r="B37" s="39"/>
      <c r="C37" s="39"/>
      <c r="D37" s="40"/>
      <c r="E37" s="40"/>
      <c r="F37" s="40"/>
      <c r="G37" s="40"/>
      <c r="H37" s="40"/>
      <c r="I37" s="40"/>
      <c r="J37" s="40"/>
      <c r="K37" s="40"/>
      <c r="L37" s="40"/>
      <c r="M37" s="93" t="s">
        <v>102</v>
      </c>
      <c r="N37" s="93"/>
      <c r="O37" s="93"/>
      <c r="P37" s="41">
        <v>60175</v>
      </c>
    </row>
    <row r="38" spans="1:120">
      <c r="A38" s="9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6"/>
    </row>
    <row r="39" spans="1:120" ht="15.75" customHeight="1" thickBot="1">
      <c r="A39" s="97" t="s">
        <v>55</v>
      </c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9"/>
    </row>
  </sheetData>
  <mergeCells count="10">
    <mergeCell ref="M37:O37"/>
    <mergeCell ref="A38:P38"/>
    <mergeCell ref="A39:P39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  <ignoredErrors>
    <ignoredError sqref="O2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91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17770929</v>
      </c>
      <c r="E5" s="26">
        <f t="shared" si="0"/>
        <v>5873999</v>
      </c>
      <c r="F5" s="26">
        <f t="shared" si="0"/>
        <v>1784363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2275922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27705213</v>
      </c>
      <c r="O5" s="32">
        <f t="shared" ref="O5:O36" si="1">(N5/O$38)</f>
        <v>425.65123139086484</v>
      </c>
      <c r="P5" s="6"/>
    </row>
    <row r="6" spans="1:133">
      <c r="A6" s="12"/>
      <c r="B6" s="44">
        <v>511</v>
      </c>
      <c r="C6" s="20" t="s">
        <v>19</v>
      </c>
      <c r="D6" s="46">
        <v>1418995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1418995</v>
      </c>
      <c r="O6" s="47">
        <f t="shared" si="1"/>
        <v>21.800841924134648</v>
      </c>
      <c r="P6" s="9"/>
    </row>
    <row r="7" spans="1:133">
      <c r="A7" s="12"/>
      <c r="B7" s="44">
        <v>512</v>
      </c>
      <c r="C7" s="20" t="s">
        <v>20</v>
      </c>
      <c r="D7" s="46">
        <v>2372194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2372194</v>
      </c>
      <c r="O7" s="47">
        <f t="shared" si="1"/>
        <v>36.445390158091229</v>
      </c>
      <c r="P7" s="9"/>
    </row>
    <row r="8" spans="1:133">
      <c r="A8" s="12"/>
      <c r="B8" s="44">
        <v>513</v>
      </c>
      <c r="C8" s="20" t="s">
        <v>21</v>
      </c>
      <c r="D8" s="46">
        <v>4840875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4840875</v>
      </c>
      <c r="O8" s="47">
        <f t="shared" si="1"/>
        <v>74.373165972745014</v>
      </c>
      <c r="P8" s="9"/>
    </row>
    <row r="9" spans="1:133">
      <c r="A9" s="12"/>
      <c r="B9" s="44">
        <v>514</v>
      </c>
      <c r="C9" s="20" t="s">
        <v>22</v>
      </c>
      <c r="D9" s="46">
        <v>1168503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1168503</v>
      </c>
      <c r="O9" s="47">
        <f t="shared" si="1"/>
        <v>17.952388268370999</v>
      </c>
      <c r="P9" s="9"/>
    </row>
    <row r="10" spans="1:133">
      <c r="A10" s="12"/>
      <c r="B10" s="44">
        <v>515</v>
      </c>
      <c r="C10" s="20" t="s">
        <v>23</v>
      </c>
      <c r="D10" s="46">
        <v>1470969</v>
      </c>
      <c r="E10" s="46">
        <v>122800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1593769</v>
      </c>
      <c r="O10" s="47">
        <f t="shared" si="1"/>
        <v>24.485996097650908</v>
      </c>
      <c r="P10" s="9"/>
    </row>
    <row r="11" spans="1:133">
      <c r="A11" s="12"/>
      <c r="B11" s="44">
        <v>517</v>
      </c>
      <c r="C11" s="20" t="s">
        <v>64</v>
      </c>
      <c r="D11" s="46">
        <v>0</v>
      </c>
      <c r="E11" s="46">
        <v>0</v>
      </c>
      <c r="F11" s="46">
        <v>1784363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1784363</v>
      </c>
      <c r="O11" s="47">
        <f t="shared" si="1"/>
        <v>27.414202092519474</v>
      </c>
      <c r="P11" s="9"/>
    </row>
    <row r="12" spans="1:133">
      <c r="A12" s="12"/>
      <c r="B12" s="44">
        <v>519</v>
      </c>
      <c r="C12" s="20" t="s">
        <v>68</v>
      </c>
      <c r="D12" s="46">
        <v>6499393</v>
      </c>
      <c r="E12" s="46">
        <v>5751199</v>
      </c>
      <c r="F12" s="46">
        <v>0</v>
      </c>
      <c r="G12" s="46">
        <v>0</v>
      </c>
      <c r="H12" s="46">
        <v>0</v>
      </c>
      <c r="I12" s="46">
        <v>0</v>
      </c>
      <c r="J12" s="46">
        <v>2275922</v>
      </c>
      <c r="K12" s="46">
        <v>0</v>
      </c>
      <c r="L12" s="46">
        <v>0</v>
      </c>
      <c r="M12" s="46">
        <v>0</v>
      </c>
      <c r="N12" s="46">
        <f t="shared" si="2"/>
        <v>14526514</v>
      </c>
      <c r="O12" s="47">
        <f t="shared" si="1"/>
        <v>223.17924687735254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SUM(D14:D16)</f>
        <v>35981806</v>
      </c>
      <c r="E13" s="31">
        <f t="shared" si="3"/>
        <v>341396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26" si="4">SUM(D13:M13)</f>
        <v>36323202</v>
      </c>
      <c r="O13" s="43">
        <f t="shared" si="1"/>
        <v>558.05438707001178</v>
      </c>
      <c r="P13" s="10"/>
    </row>
    <row r="14" spans="1:133">
      <c r="A14" s="12"/>
      <c r="B14" s="44">
        <v>521</v>
      </c>
      <c r="C14" s="20" t="s">
        <v>27</v>
      </c>
      <c r="D14" s="46">
        <v>29066315</v>
      </c>
      <c r="E14" s="46">
        <v>320393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29386708</v>
      </c>
      <c r="O14" s="47">
        <f t="shared" si="1"/>
        <v>451.48501282858854</v>
      </c>
      <c r="P14" s="9"/>
    </row>
    <row r="15" spans="1:133">
      <c r="A15" s="12"/>
      <c r="B15" s="44">
        <v>524</v>
      </c>
      <c r="C15" s="20" t="s">
        <v>28</v>
      </c>
      <c r="D15" s="46">
        <v>6915491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6915491</v>
      </c>
      <c r="O15" s="47">
        <f t="shared" si="1"/>
        <v>106.24669298959886</v>
      </c>
      <c r="P15" s="9"/>
    </row>
    <row r="16" spans="1:133">
      <c r="A16" s="12"/>
      <c r="B16" s="44">
        <v>525</v>
      </c>
      <c r="C16" s="20" t="s">
        <v>87</v>
      </c>
      <c r="D16" s="46">
        <v>0</v>
      </c>
      <c r="E16" s="46">
        <v>21003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21003</v>
      </c>
      <c r="O16" s="47">
        <f t="shared" si="1"/>
        <v>0.32268125182442503</v>
      </c>
      <c r="P16" s="9"/>
    </row>
    <row r="17" spans="1:16" ht="15.75">
      <c r="A17" s="28" t="s">
        <v>30</v>
      </c>
      <c r="B17" s="29"/>
      <c r="C17" s="30"/>
      <c r="D17" s="31">
        <f t="shared" ref="D17:M17" si="5">SUM(D18:D21)</f>
        <v>8000</v>
      </c>
      <c r="E17" s="31">
        <f t="shared" si="5"/>
        <v>3755020</v>
      </c>
      <c r="F17" s="31">
        <f t="shared" si="5"/>
        <v>0</v>
      </c>
      <c r="G17" s="31">
        <f t="shared" si="5"/>
        <v>0</v>
      </c>
      <c r="H17" s="31">
        <f t="shared" si="5"/>
        <v>0</v>
      </c>
      <c r="I17" s="31">
        <f t="shared" si="5"/>
        <v>33599821</v>
      </c>
      <c r="J17" s="31">
        <f t="shared" si="5"/>
        <v>72363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42">
        <f t="shared" si="4"/>
        <v>37435204</v>
      </c>
      <c r="O17" s="43">
        <f t="shared" si="1"/>
        <v>575.13871775568839</v>
      </c>
      <c r="P17" s="10"/>
    </row>
    <row r="18" spans="1:16">
      <c r="A18" s="12"/>
      <c r="B18" s="44">
        <v>534</v>
      </c>
      <c r="C18" s="20" t="s">
        <v>69</v>
      </c>
      <c r="D18" s="46">
        <v>0</v>
      </c>
      <c r="E18" s="46">
        <v>3755020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3755020</v>
      </c>
      <c r="O18" s="47">
        <f t="shared" si="1"/>
        <v>57.69054678978015</v>
      </c>
      <c r="P18" s="9"/>
    </row>
    <row r="19" spans="1:16">
      <c r="A19" s="12"/>
      <c r="B19" s="44">
        <v>536</v>
      </c>
      <c r="C19" s="20" t="s">
        <v>70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30827326</v>
      </c>
      <c r="J19" s="46">
        <v>72363</v>
      </c>
      <c r="K19" s="46">
        <v>0</v>
      </c>
      <c r="L19" s="46">
        <v>0</v>
      </c>
      <c r="M19" s="46">
        <v>0</v>
      </c>
      <c r="N19" s="46">
        <f t="shared" si="4"/>
        <v>30899689</v>
      </c>
      <c r="O19" s="47">
        <f t="shared" si="1"/>
        <v>474.72981609795818</v>
      </c>
      <c r="P19" s="9"/>
    </row>
    <row r="20" spans="1:16">
      <c r="A20" s="12"/>
      <c r="B20" s="44">
        <v>538</v>
      </c>
      <c r="C20" s="20" t="s">
        <v>71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2772495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2772495</v>
      </c>
      <c r="O20" s="47">
        <f t="shared" si="1"/>
        <v>42.595446235154945</v>
      </c>
      <c r="P20" s="9"/>
    </row>
    <row r="21" spans="1:16">
      <c r="A21" s="12"/>
      <c r="B21" s="44">
        <v>539</v>
      </c>
      <c r="C21" s="20" t="s">
        <v>36</v>
      </c>
      <c r="D21" s="46">
        <v>8000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8000</v>
      </c>
      <c r="O21" s="47">
        <f t="shared" si="1"/>
        <v>0.12290863279509595</v>
      </c>
      <c r="P21" s="9"/>
    </row>
    <row r="22" spans="1:16" ht="15.75">
      <c r="A22" s="28" t="s">
        <v>37</v>
      </c>
      <c r="B22" s="29"/>
      <c r="C22" s="30"/>
      <c r="D22" s="31">
        <f t="shared" ref="D22:M22" si="6">SUM(D23:D23)</f>
        <v>3807348</v>
      </c>
      <c r="E22" s="31">
        <f t="shared" si="6"/>
        <v>1687586</v>
      </c>
      <c r="F22" s="31">
        <f t="shared" si="6"/>
        <v>0</v>
      </c>
      <c r="G22" s="31">
        <f t="shared" si="6"/>
        <v>429179</v>
      </c>
      <c r="H22" s="31">
        <f t="shared" si="6"/>
        <v>0</v>
      </c>
      <c r="I22" s="31">
        <f t="shared" si="6"/>
        <v>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si="4"/>
        <v>5924113</v>
      </c>
      <c r="O22" s="43">
        <f t="shared" si="1"/>
        <v>91.015578669206775</v>
      </c>
      <c r="P22" s="10"/>
    </row>
    <row r="23" spans="1:16">
      <c r="A23" s="12"/>
      <c r="B23" s="44">
        <v>541</v>
      </c>
      <c r="C23" s="20" t="s">
        <v>72</v>
      </c>
      <c r="D23" s="46">
        <v>3807348</v>
      </c>
      <c r="E23" s="46">
        <v>1687586</v>
      </c>
      <c r="F23" s="46">
        <v>0</v>
      </c>
      <c r="G23" s="46">
        <v>429179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5924113</v>
      </c>
      <c r="O23" s="47">
        <f t="shared" si="1"/>
        <v>91.015578669206775</v>
      </c>
      <c r="P23" s="9"/>
    </row>
    <row r="24" spans="1:16" ht="15.75">
      <c r="A24" s="28" t="s">
        <v>39</v>
      </c>
      <c r="B24" s="29"/>
      <c r="C24" s="30"/>
      <c r="D24" s="31">
        <f t="shared" ref="D24:M24" si="7">SUM(D25:D25)</f>
        <v>0</v>
      </c>
      <c r="E24" s="31">
        <f t="shared" si="7"/>
        <v>456494</v>
      </c>
      <c r="F24" s="31">
        <f t="shared" si="7"/>
        <v>0</v>
      </c>
      <c r="G24" s="31">
        <f t="shared" si="7"/>
        <v>0</v>
      </c>
      <c r="H24" s="31">
        <f t="shared" si="7"/>
        <v>0</v>
      </c>
      <c r="I24" s="31">
        <f t="shared" si="7"/>
        <v>0</v>
      </c>
      <c r="J24" s="31">
        <f t="shared" si="7"/>
        <v>0</v>
      </c>
      <c r="K24" s="31">
        <f t="shared" si="7"/>
        <v>0</v>
      </c>
      <c r="L24" s="31">
        <f t="shared" si="7"/>
        <v>0</v>
      </c>
      <c r="M24" s="31">
        <f t="shared" si="7"/>
        <v>0</v>
      </c>
      <c r="N24" s="31">
        <f t="shared" si="4"/>
        <v>456494</v>
      </c>
      <c r="O24" s="43">
        <f t="shared" si="1"/>
        <v>7.0133816773955662</v>
      </c>
      <c r="P24" s="10"/>
    </row>
    <row r="25" spans="1:16">
      <c r="A25" s="13"/>
      <c r="B25" s="45">
        <v>554</v>
      </c>
      <c r="C25" s="21" t="s">
        <v>40</v>
      </c>
      <c r="D25" s="46">
        <v>0</v>
      </c>
      <c r="E25" s="46">
        <v>456494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456494</v>
      </c>
      <c r="O25" s="47">
        <f t="shared" si="1"/>
        <v>7.0133816773955662</v>
      </c>
      <c r="P25" s="9"/>
    </row>
    <row r="26" spans="1:16" ht="15.75">
      <c r="A26" s="28" t="s">
        <v>92</v>
      </c>
      <c r="B26" s="29"/>
      <c r="C26" s="30"/>
      <c r="D26" s="31">
        <f t="shared" ref="D26:M26" si="8">SUM(D27:D27)</f>
        <v>1193141</v>
      </c>
      <c r="E26" s="31">
        <f t="shared" si="8"/>
        <v>0</v>
      </c>
      <c r="F26" s="31">
        <f t="shared" si="8"/>
        <v>0</v>
      </c>
      <c r="G26" s="31">
        <f t="shared" si="8"/>
        <v>0</v>
      </c>
      <c r="H26" s="31">
        <f t="shared" si="8"/>
        <v>0</v>
      </c>
      <c r="I26" s="31">
        <f t="shared" si="8"/>
        <v>0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si="4"/>
        <v>1193141</v>
      </c>
      <c r="O26" s="43">
        <f t="shared" si="1"/>
        <v>18.330916130221695</v>
      </c>
      <c r="P26" s="10"/>
    </row>
    <row r="27" spans="1:16">
      <c r="A27" s="12"/>
      <c r="B27" s="44">
        <v>564</v>
      </c>
      <c r="C27" s="20" t="s">
        <v>93</v>
      </c>
      <c r="D27" s="46">
        <v>1193141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2" si="9">SUM(D27:M27)</f>
        <v>1193141</v>
      </c>
      <c r="O27" s="47">
        <f t="shared" si="1"/>
        <v>18.330916130221695</v>
      </c>
      <c r="P27" s="9"/>
    </row>
    <row r="28" spans="1:16" ht="15.75">
      <c r="A28" s="28" t="s">
        <v>41</v>
      </c>
      <c r="B28" s="29"/>
      <c r="C28" s="30"/>
      <c r="D28" s="31">
        <f t="shared" ref="D28:M28" si="10">SUM(D29:D32)</f>
        <v>8140881</v>
      </c>
      <c r="E28" s="31">
        <f t="shared" si="10"/>
        <v>2815907</v>
      </c>
      <c r="F28" s="31">
        <f t="shared" si="10"/>
        <v>0</v>
      </c>
      <c r="G28" s="31">
        <f t="shared" si="10"/>
        <v>17821</v>
      </c>
      <c r="H28" s="31">
        <f t="shared" si="10"/>
        <v>0</v>
      </c>
      <c r="I28" s="31">
        <f t="shared" si="10"/>
        <v>0</v>
      </c>
      <c r="J28" s="31">
        <f t="shared" si="10"/>
        <v>0</v>
      </c>
      <c r="K28" s="31">
        <f t="shared" si="10"/>
        <v>0</v>
      </c>
      <c r="L28" s="31">
        <f t="shared" si="10"/>
        <v>0</v>
      </c>
      <c r="M28" s="31">
        <f t="shared" si="10"/>
        <v>0</v>
      </c>
      <c r="N28" s="31">
        <f>SUM(D28:M28)</f>
        <v>10974609</v>
      </c>
      <c r="O28" s="43">
        <f t="shared" si="1"/>
        <v>168.6092734563444</v>
      </c>
      <c r="P28" s="9"/>
    </row>
    <row r="29" spans="1:16">
      <c r="A29" s="12"/>
      <c r="B29" s="44">
        <v>571</v>
      </c>
      <c r="C29" s="20" t="s">
        <v>42</v>
      </c>
      <c r="D29" s="46">
        <v>1065210</v>
      </c>
      <c r="E29" s="46">
        <v>24827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9"/>
        <v>1090037</v>
      </c>
      <c r="O29" s="47">
        <f t="shared" si="1"/>
        <v>16.7468696707585</v>
      </c>
      <c r="P29" s="9"/>
    </row>
    <row r="30" spans="1:16">
      <c r="A30" s="12"/>
      <c r="B30" s="44">
        <v>572</v>
      </c>
      <c r="C30" s="20" t="s">
        <v>73</v>
      </c>
      <c r="D30" s="46">
        <v>4409219</v>
      </c>
      <c r="E30" s="46">
        <v>0</v>
      </c>
      <c r="F30" s="46">
        <v>0</v>
      </c>
      <c r="G30" s="46">
        <v>17821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9"/>
        <v>4427040</v>
      </c>
      <c r="O30" s="47">
        <f t="shared" si="1"/>
        <v>68.015179216150187</v>
      </c>
      <c r="P30" s="9"/>
    </row>
    <row r="31" spans="1:16">
      <c r="A31" s="12"/>
      <c r="B31" s="44">
        <v>573</v>
      </c>
      <c r="C31" s="20" t="s">
        <v>44</v>
      </c>
      <c r="D31" s="46">
        <v>2121133</v>
      </c>
      <c r="E31" s="46">
        <v>2791080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9"/>
        <v>4912213</v>
      </c>
      <c r="O31" s="47">
        <f t="shared" si="1"/>
        <v>75.469172978537074</v>
      </c>
      <c r="P31" s="9"/>
    </row>
    <row r="32" spans="1:16">
      <c r="A32" s="12"/>
      <c r="B32" s="44">
        <v>574</v>
      </c>
      <c r="C32" s="20" t="s">
        <v>45</v>
      </c>
      <c r="D32" s="46">
        <v>545319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9"/>
        <v>545319</v>
      </c>
      <c r="O32" s="47">
        <f t="shared" si="1"/>
        <v>8.3780515908986164</v>
      </c>
      <c r="P32" s="9"/>
    </row>
    <row r="33" spans="1:119" ht="15.75">
      <c r="A33" s="28" t="s">
        <v>74</v>
      </c>
      <c r="B33" s="29"/>
      <c r="C33" s="30"/>
      <c r="D33" s="31">
        <f t="shared" ref="D33:M33" si="11">SUM(D34:D35)</f>
        <v>1511952</v>
      </c>
      <c r="E33" s="31">
        <f t="shared" si="11"/>
        <v>0</v>
      </c>
      <c r="F33" s="31">
        <f t="shared" si="11"/>
        <v>0</v>
      </c>
      <c r="G33" s="31">
        <f t="shared" si="11"/>
        <v>0</v>
      </c>
      <c r="H33" s="31">
        <f t="shared" si="11"/>
        <v>0</v>
      </c>
      <c r="I33" s="31">
        <f t="shared" si="11"/>
        <v>223493</v>
      </c>
      <c r="J33" s="31">
        <f t="shared" si="11"/>
        <v>3064538</v>
      </c>
      <c r="K33" s="31">
        <f t="shared" si="11"/>
        <v>0</v>
      </c>
      <c r="L33" s="31">
        <f t="shared" si="11"/>
        <v>0</v>
      </c>
      <c r="M33" s="31">
        <f t="shared" si="11"/>
        <v>0</v>
      </c>
      <c r="N33" s="31">
        <f>SUM(D33:M33)</f>
        <v>4799983</v>
      </c>
      <c r="O33" s="43">
        <f t="shared" si="1"/>
        <v>73.744918496212875</v>
      </c>
      <c r="P33" s="9"/>
    </row>
    <row r="34" spans="1:119">
      <c r="A34" s="12"/>
      <c r="B34" s="44">
        <v>581</v>
      </c>
      <c r="C34" s="20" t="s">
        <v>75</v>
      </c>
      <c r="D34" s="46">
        <v>1511952</v>
      </c>
      <c r="E34" s="46">
        <v>0</v>
      </c>
      <c r="F34" s="46">
        <v>0</v>
      </c>
      <c r="G34" s="46">
        <v>0</v>
      </c>
      <c r="H34" s="46">
        <v>0</v>
      </c>
      <c r="I34" s="46">
        <v>223493</v>
      </c>
      <c r="J34" s="46">
        <v>48924</v>
      </c>
      <c r="K34" s="46">
        <v>0</v>
      </c>
      <c r="L34" s="46">
        <v>0</v>
      </c>
      <c r="M34" s="46">
        <v>0</v>
      </c>
      <c r="N34" s="46">
        <f>SUM(D34:M34)</f>
        <v>1784369</v>
      </c>
      <c r="O34" s="47">
        <f t="shared" si="1"/>
        <v>27.41429427399407</v>
      </c>
      <c r="P34" s="9"/>
    </row>
    <row r="35" spans="1:119" ht="15.75" thickBot="1">
      <c r="A35" s="12"/>
      <c r="B35" s="44">
        <v>590</v>
      </c>
      <c r="C35" s="20" t="s">
        <v>76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3015614</v>
      </c>
      <c r="K35" s="46">
        <v>0</v>
      </c>
      <c r="L35" s="46">
        <v>0</v>
      </c>
      <c r="M35" s="46">
        <v>0</v>
      </c>
      <c r="N35" s="46">
        <f>SUM(D35:M35)</f>
        <v>3015614</v>
      </c>
      <c r="O35" s="47">
        <f t="shared" si="1"/>
        <v>46.330624222218809</v>
      </c>
      <c r="P35" s="9"/>
    </row>
    <row r="36" spans="1:119" ht="16.5" thickBot="1">
      <c r="A36" s="14" t="s">
        <v>10</v>
      </c>
      <c r="B36" s="23"/>
      <c r="C36" s="22"/>
      <c r="D36" s="15">
        <f t="shared" ref="D36:M36" si="12">SUM(D5,D13,D17,D22,D24,D26,D28,D33)</f>
        <v>68414057</v>
      </c>
      <c r="E36" s="15">
        <f t="shared" si="12"/>
        <v>14930402</v>
      </c>
      <c r="F36" s="15">
        <f t="shared" si="12"/>
        <v>1784363</v>
      </c>
      <c r="G36" s="15">
        <f t="shared" si="12"/>
        <v>447000</v>
      </c>
      <c r="H36" s="15">
        <f t="shared" si="12"/>
        <v>0</v>
      </c>
      <c r="I36" s="15">
        <f t="shared" si="12"/>
        <v>33823314</v>
      </c>
      <c r="J36" s="15">
        <f t="shared" si="12"/>
        <v>5412823</v>
      </c>
      <c r="K36" s="15">
        <f t="shared" si="12"/>
        <v>0</v>
      </c>
      <c r="L36" s="15">
        <f t="shared" si="12"/>
        <v>0</v>
      </c>
      <c r="M36" s="15">
        <f t="shared" si="12"/>
        <v>0</v>
      </c>
      <c r="N36" s="15">
        <f>SUM(D36:M36)</f>
        <v>124811959</v>
      </c>
      <c r="O36" s="37">
        <f t="shared" si="1"/>
        <v>1917.5584046459462</v>
      </c>
      <c r="P36" s="6"/>
      <c r="Q36" s="2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</row>
    <row r="37" spans="1:119">
      <c r="A37" s="16"/>
      <c r="B37" s="18"/>
      <c r="C37" s="18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9"/>
    </row>
    <row r="38" spans="1:119">
      <c r="A38" s="38"/>
      <c r="B38" s="39"/>
      <c r="C38" s="39"/>
      <c r="D38" s="40"/>
      <c r="E38" s="40"/>
      <c r="F38" s="40"/>
      <c r="G38" s="40"/>
      <c r="H38" s="40"/>
      <c r="I38" s="40"/>
      <c r="J38" s="40"/>
      <c r="K38" s="40"/>
      <c r="L38" s="93" t="s">
        <v>94</v>
      </c>
      <c r="M38" s="93"/>
      <c r="N38" s="93"/>
      <c r="O38" s="41">
        <v>65089</v>
      </c>
    </row>
    <row r="39" spans="1:119">
      <c r="A39" s="94"/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6"/>
    </row>
    <row r="40" spans="1:119" ht="15.75" customHeight="1" thickBot="1">
      <c r="A40" s="97" t="s">
        <v>55</v>
      </c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9"/>
    </row>
  </sheetData>
  <mergeCells count="10">
    <mergeCell ref="L38:N38"/>
    <mergeCell ref="A39:O39"/>
    <mergeCell ref="A40:O4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7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18183798</v>
      </c>
      <c r="E5" s="26">
        <f t="shared" si="0"/>
        <v>5772670</v>
      </c>
      <c r="F5" s="26">
        <f t="shared" si="0"/>
        <v>1378518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3583803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28918789</v>
      </c>
      <c r="O5" s="32">
        <f t="shared" ref="O5:O35" si="1">(N5/O$37)</f>
        <v>444.15962462946749</v>
      </c>
      <c r="P5" s="6"/>
    </row>
    <row r="6" spans="1:133">
      <c r="A6" s="12"/>
      <c r="B6" s="44">
        <v>511</v>
      </c>
      <c r="C6" s="20" t="s">
        <v>19</v>
      </c>
      <c r="D6" s="46">
        <v>1599456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1599456</v>
      </c>
      <c r="O6" s="47">
        <f t="shared" si="1"/>
        <v>24.565820393493986</v>
      </c>
      <c r="P6" s="9"/>
    </row>
    <row r="7" spans="1:133">
      <c r="A7" s="12"/>
      <c r="B7" s="44">
        <v>512</v>
      </c>
      <c r="C7" s="20" t="s">
        <v>20</v>
      </c>
      <c r="D7" s="46">
        <v>2341706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2341706</v>
      </c>
      <c r="O7" s="47">
        <f t="shared" si="1"/>
        <v>35.965934049056202</v>
      </c>
      <c r="P7" s="9"/>
    </row>
    <row r="8" spans="1:133">
      <c r="A8" s="12"/>
      <c r="B8" s="44">
        <v>513</v>
      </c>
      <c r="C8" s="20" t="s">
        <v>21</v>
      </c>
      <c r="D8" s="46">
        <v>4771772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4771772</v>
      </c>
      <c r="O8" s="47">
        <f t="shared" si="1"/>
        <v>73.288976946351497</v>
      </c>
      <c r="P8" s="9"/>
    </row>
    <row r="9" spans="1:133">
      <c r="A9" s="12"/>
      <c r="B9" s="44">
        <v>514</v>
      </c>
      <c r="C9" s="20" t="s">
        <v>22</v>
      </c>
      <c r="D9" s="46">
        <v>1453811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1453811</v>
      </c>
      <c r="O9" s="47">
        <f t="shared" si="1"/>
        <v>22.32887926400344</v>
      </c>
      <c r="P9" s="9"/>
    </row>
    <row r="10" spans="1:133">
      <c r="A10" s="12"/>
      <c r="B10" s="44">
        <v>515</v>
      </c>
      <c r="C10" s="20" t="s">
        <v>23</v>
      </c>
      <c r="D10" s="46">
        <v>2530677</v>
      </c>
      <c r="E10" s="46">
        <v>20248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2550925</v>
      </c>
      <c r="O10" s="47">
        <f t="shared" si="1"/>
        <v>39.179299328817827</v>
      </c>
      <c r="P10" s="9"/>
    </row>
    <row r="11" spans="1:133">
      <c r="A11" s="12"/>
      <c r="B11" s="44">
        <v>517</v>
      </c>
      <c r="C11" s="20" t="s">
        <v>64</v>
      </c>
      <c r="D11" s="46">
        <v>0</v>
      </c>
      <c r="E11" s="46">
        <v>0</v>
      </c>
      <c r="F11" s="46">
        <v>1378518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1378518</v>
      </c>
      <c r="O11" s="47">
        <f t="shared" si="1"/>
        <v>21.172464636225406</v>
      </c>
      <c r="P11" s="9"/>
    </row>
    <row r="12" spans="1:133">
      <c r="A12" s="12"/>
      <c r="B12" s="44">
        <v>518</v>
      </c>
      <c r="C12" s="20" t="s">
        <v>24</v>
      </c>
      <c r="D12" s="46">
        <v>861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861</v>
      </c>
      <c r="O12" s="47">
        <f t="shared" si="1"/>
        <v>1.3223978251854583E-2</v>
      </c>
      <c r="P12" s="9"/>
    </row>
    <row r="13" spans="1:133">
      <c r="A13" s="12"/>
      <c r="B13" s="44">
        <v>519</v>
      </c>
      <c r="C13" s="20" t="s">
        <v>68</v>
      </c>
      <c r="D13" s="46">
        <v>5485515</v>
      </c>
      <c r="E13" s="46">
        <v>5752422</v>
      </c>
      <c r="F13" s="46">
        <v>0</v>
      </c>
      <c r="G13" s="46">
        <v>0</v>
      </c>
      <c r="H13" s="46">
        <v>0</v>
      </c>
      <c r="I13" s="46">
        <v>0</v>
      </c>
      <c r="J13" s="46">
        <v>3583803</v>
      </c>
      <c r="K13" s="46">
        <v>0</v>
      </c>
      <c r="L13" s="46">
        <v>0</v>
      </c>
      <c r="M13" s="46">
        <v>0</v>
      </c>
      <c r="N13" s="46">
        <f t="shared" si="2"/>
        <v>14821740</v>
      </c>
      <c r="O13" s="47">
        <f t="shared" si="1"/>
        <v>227.6450260332673</v>
      </c>
      <c r="P13" s="9"/>
    </row>
    <row r="14" spans="1:133" ht="15.75">
      <c r="A14" s="28" t="s">
        <v>26</v>
      </c>
      <c r="B14" s="29"/>
      <c r="C14" s="30"/>
      <c r="D14" s="31">
        <f t="shared" ref="D14:M14" si="3">SUM(D15:D17)</f>
        <v>35554425</v>
      </c>
      <c r="E14" s="31">
        <f t="shared" si="3"/>
        <v>489014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35" si="4">SUM(D14:M14)</f>
        <v>36043439</v>
      </c>
      <c r="O14" s="43">
        <f t="shared" si="1"/>
        <v>553.5861248060944</v>
      </c>
      <c r="P14" s="10"/>
    </row>
    <row r="15" spans="1:133">
      <c r="A15" s="12"/>
      <c r="B15" s="44">
        <v>521</v>
      </c>
      <c r="C15" s="20" t="s">
        <v>27</v>
      </c>
      <c r="D15" s="46">
        <v>28879989</v>
      </c>
      <c r="E15" s="46">
        <v>238035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29118024</v>
      </c>
      <c r="O15" s="47">
        <f t="shared" si="1"/>
        <v>447.21964705340275</v>
      </c>
      <c r="P15" s="9"/>
    </row>
    <row r="16" spans="1:133">
      <c r="A16" s="12"/>
      <c r="B16" s="44">
        <v>524</v>
      </c>
      <c r="C16" s="20" t="s">
        <v>28</v>
      </c>
      <c r="D16" s="46">
        <v>6674436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6674436</v>
      </c>
      <c r="O16" s="47">
        <f t="shared" si="1"/>
        <v>102.51172648942543</v>
      </c>
      <c r="P16" s="9"/>
    </row>
    <row r="17" spans="1:16">
      <c r="A17" s="12"/>
      <c r="B17" s="44">
        <v>525</v>
      </c>
      <c r="C17" s="20" t="s">
        <v>87</v>
      </c>
      <c r="D17" s="46">
        <v>0</v>
      </c>
      <c r="E17" s="46">
        <v>250979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250979</v>
      </c>
      <c r="O17" s="47">
        <f t="shared" si="1"/>
        <v>3.8547512632662153</v>
      </c>
      <c r="P17" s="9"/>
    </row>
    <row r="18" spans="1:16" ht="15.75">
      <c r="A18" s="28" t="s">
        <v>30</v>
      </c>
      <c r="B18" s="29"/>
      <c r="C18" s="30"/>
      <c r="D18" s="31">
        <f t="shared" ref="D18:M18" si="5">SUM(D19:D22)</f>
        <v>24073</v>
      </c>
      <c r="E18" s="31">
        <f t="shared" si="5"/>
        <v>307481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34559394</v>
      </c>
      <c r="J18" s="31">
        <f t="shared" si="5"/>
        <v>-53319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34837629</v>
      </c>
      <c r="O18" s="43">
        <f t="shared" si="1"/>
        <v>535.06625812099708</v>
      </c>
      <c r="P18" s="10"/>
    </row>
    <row r="19" spans="1:16">
      <c r="A19" s="12"/>
      <c r="B19" s="44">
        <v>534</v>
      </c>
      <c r="C19" s="20" t="s">
        <v>69</v>
      </c>
      <c r="D19" s="46">
        <v>0</v>
      </c>
      <c r="E19" s="46">
        <v>307481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307481</v>
      </c>
      <c r="O19" s="47">
        <f t="shared" si="1"/>
        <v>4.7225575573269438</v>
      </c>
      <c r="P19" s="9"/>
    </row>
    <row r="20" spans="1:16">
      <c r="A20" s="12"/>
      <c r="B20" s="44">
        <v>536</v>
      </c>
      <c r="C20" s="20" t="s">
        <v>70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32060401</v>
      </c>
      <c r="J20" s="46">
        <v>-53319</v>
      </c>
      <c r="K20" s="46">
        <v>0</v>
      </c>
      <c r="L20" s="46">
        <v>0</v>
      </c>
      <c r="M20" s="46">
        <v>0</v>
      </c>
      <c r="N20" s="46">
        <f t="shared" si="4"/>
        <v>32007082</v>
      </c>
      <c r="O20" s="47">
        <f t="shared" si="1"/>
        <v>491.59228370885745</v>
      </c>
      <c r="P20" s="9"/>
    </row>
    <row r="21" spans="1:16">
      <c r="A21" s="12"/>
      <c r="B21" s="44">
        <v>538</v>
      </c>
      <c r="C21" s="20" t="s">
        <v>71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2498993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2498993</v>
      </c>
      <c r="O21" s="47">
        <f t="shared" si="1"/>
        <v>38.381683023852311</v>
      </c>
      <c r="P21" s="9"/>
    </row>
    <row r="22" spans="1:16">
      <c r="A22" s="12"/>
      <c r="B22" s="44">
        <v>539</v>
      </c>
      <c r="C22" s="20" t="s">
        <v>36</v>
      </c>
      <c r="D22" s="46">
        <v>24073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24073</v>
      </c>
      <c r="O22" s="47">
        <f t="shared" si="1"/>
        <v>0.36973383096038948</v>
      </c>
      <c r="P22" s="9"/>
    </row>
    <row r="23" spans="1:16" ht="15.75">
      <c r="A23" s="28" t="s">
        <v>37</v>
      </c>
      <c r="B23" s="29"/>
      <c r="C23" s="30"/>
      <c r="D23" s="31">
        <f t="shared" ref="D23:M23" si="6">SUM(D24:D24)</f>
        <v>2875269</v>
      </c>
      <c r="E23" s="31">
        <f t="shared" si="6"/>
        <v>2682000</v>
      </c>
      <c r="F23" s="31">
        <f t="shared" si="6"/>
        <v>0</v>
      </c>
      <c r="G23" s="31">
        <f t="shared" si="6"/>
        <v>310433</v>
      </c>
      <c r="H23" s="31">
        <f t="shared" si="6"/>
        <v>0</v>
      </c>
      <c r="I23" s="31">
        <f t="shared" si="6"/>
        <v>0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si="4"/>
        <v>5867702</v>
      </c>
      <c r="O23" s="43">
        <f t="shared" si="1"/>
        <v>90.121212121212125</v>
      </c>
      <c r="P23" s="10"/>
    </row>
    <row r="24" spans="1:16">
      <c r="A24" s="12"/>
      <c r="B24" s="44">
        <v>541</v>
      </c>
      <c r="C24" s="20" t="s">
        <v>72</v>
      </c>
      <c r="D24" s="46">
        <v>2875269</v>
      </c>
      <c r="E24" s="46">
        <v>2682000</v>
      </c>
      <c r="F24" s="46">
        <v>0</v>
      </c>
      <c r="G24" s="46">
        <v>310433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5867702</v>
      </c>
      <c r="O24" s="47">
        <f t="shared" si="1"/>
        <v>90.121212121212125</v>
      </c>
      <c r="P24" s="9"/>
    </row>
    <row r="25" spans="1:16" ht="15.75">
      <c r="A25" s="28" t="s">
        <v>39</v>
      </c>
      <c r="B25" s="29"/>
      <c r="C25" s="30"/>
      <c r="D25" s="31">
        <f t="shared" ref="D25:M25" si="7">SUM(D26:D26)</f>
        <v>681140</v>
      </c>
      <c r="E25" s="31">
        <f t="shared" si="7"/>
        <v>613562</v>
      </c>
      <c r="F25" s="31">
        <f t="shared" si="7"/>
        <v>0</v>
      </c>
      <c r="G25" s="31">
        <f t="shared" si="7"/>
        <v>0</v>
      </c>
      <c r="H25" s="31">
        <f t="shared" si="7"/>
        <v>0</v>
      </c>
      <c r="I25" s="31">
        <f t="shared" si="7"/>
        <v>0</v>
      </c>
      <c r="J25" s="31">
        <f t="shared" si="7"/>
        <v>0</v>
      </c>
      <c r="K25" s="31">
        <f t="shared" si="7"/>
        <v>0</v>
      </c>
      <c r="L25" s="31">
        <f t="shared" si="7"/>
        <v>0</v>
      </c>
      <c r="M25" s="31">
        <f t="shared" si="7"/>
        <v>0</v>
      </c>
      <c r="N25" s="31">
        <f t="shared" si="4"/>
        <v>1294702</v>
      </c>
      <c r="O25" s="43">
        <f t="shared" si="1"/>
        <v>19.885146446727795</v>
      </c>
      <c r="P25" s="10"/>
    </row>
    <row r="26" spans="1:16">
      <c r="A26" s="13"/>
      <c r="B26" s="45">
        <v>554</v>
      </c>
      <c r="C26" s="21" t="s">
        <v>40</v>
      </c>
      <c r="D26" s="46">
        <v>681140</v>
      </c>
      <c r="E26" s="46">
        <v>613562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1294702</v>
      </c>
      <c r="O26" s="47">
        <f t="shared" si="1"/>
        <v>19.885146446727795</v>
      </c>
      <c r="P26" s="9"/>
    </row>
    <row r="27" spans="1:16" ht="15.75">
      <c r="A27" s="28" t="s">
        <v>41</v>
      </c>
      <c r="B27" s="29"/>
      <c r="C27" s="30"/>
      <c r="D27" s="31">
        <f t="shared" ref="D27:M27" si="8">SUM(D28:D31)</f>
        <v>9821302</v>
      </c>
      <c r="E27" s="31">
        <f t="shared" si="8"/>
        <v>3184452</v>
      </c>
      <c r="F27" s="31">
        <f t="shared" si="8"/>
        <v>0</v>
      </c>
      <c r="G27" s="31">
        <f t="shared" si="8"/>
        <v>32171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4"/>
        <v>13037925</v>
      </c>
      <c r="O27" s="43">
        <f t="shared" si="1"/>
        <v>200.24766161360179</v>
      </c>
      <c r="P27" s="9"/>
    </row>
    <row r="28" spans="1:16">
      <c r="A28" s="12"/>
      <c r="B28" s="44">
        <v>571</v>
      </c>
      <c r="C28" s="20" t="s">
        <v>42</v>
      </c>
      <c r="D28" s="46">
        <v>1088101</v>
      </c>
      <c r="E28" s="46">
        <v>28411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1116512</v>
      </c>
      <c r="O28" s="47">
        <f t="shared" si="1"/>
        <v>17.148351226404952</v>
      </c>
      <c r="P28" s="9"/>
    </row>
    <row r="29" spans="1:16">
      <c r="A29" s="12"/>
      <c r="B29" s="44">
        <v>572</v>
      </c>
      <c r="C29" s="20" t="s">
        <v>73</v>
      </c>
      <c r="D29" s="46">
        <v>6075047</v>
      </c>
      <c r="E29" s="46">
        <v>71800</v>
      </c>
      <c r="F29" s="46">
        <v>0</v>
      </c>
      <c r="G29" s="46">
        <v>32171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6179018</v>
      </c>
      <c r="O29" s="47">
        <f t="shared" si="1"/>
        <v>94.902670905711958</v>
      </c>
      <c r="P29" s="9"/>
    </row>
    <row r="30" spans="1:16">
      <c r="A30" s="12"/>
      <c r="B30" s="44">
        <v>573</v>
      </c>
      <c r="C30" s="20" t="s">
        <v>44</v>
      </c>
      <c r="D30" s="46">
        <v>1946427</v>
      </c>
      <c r="E30" s="46">
        <v>3084241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5030668</v>
      </c>
      <c r="O30" s="47">
        <f t="shared" si="1"/>
        <v>77.265324302323791</v>
      </c>
      <c r="P30" s="9"/>
    </row>
    <row r="31" spans="1:16">
      <c r="A31" s="12"/>
      <c r="B31" s="44">
        <v>574</v>
      </c>
      <c r="C31" s="20" t="s">
        <v>45</v>
      </c>
      <c r="D31" s="46">
        <v>711727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711727</v>
      </c>
      <c r="O31" s="47">
        <f t="shared" si="1"/>
        <v>10.9313151791611</v>
      </c>
      <c r="P31" s="9"/>
    </row>
    <row r="32" spans="1:16" ht="15.75">
      <c r="A32" s="28" t="s">
        <v>74</v>
      </c>
      <c r="B32" s="29"/>
      <c r="C32" s="30"/>
      <c r="D32" s="31">
        <f t="shared" ref="D32:M32" si="9">SUM(D33:D34)</f>
        <v>1562049</v>
      </c>
      <c r="E32" s="31">
        <f t="shared" si="9"/>
        <v>859592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241265</v>
      </c>
      <c r="J32" s="31">
        <f t="shared" si="9"/>
        <v>2724075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4"/>
        <v>5386981</v>
      </c>
      <c r="O32" s="43">
        <f t="shared" si="1"/>
        <v>82.737885699365677</v>
      </c>
      <c r="P32" s="9"/>
    </row>
    <row r="33" spans="1:119">
      <c r="A33" s="12"/>
      <c r="B33" s="44">
        <v>581</v>
      </c>
      <c r="C33" s="20" t="s">
        <v>75</v>
      </c>
      <c r="D33" s="46">
        <v>1562049</v>
      </c>
      <c r="E33" s="46">
        <v>859592</v>
      </c>
      <c r="F33" s="46">
        <v>0</v>
      </c>
      <c r="G33" s="46">
        <v>0</v>
      </c>
      <c r="H33" s="46">
        <v>0</v>
      </c>
      <c r="I33" s="46">
        <v>241265</v>
      </c>
      <c r="J33" s="46">
        <v>51264</v>
      </c>
      <c r="K33" s="46">
        <v>0</v>
      </c>
      <c r="L33" s="46">
        <v>0</v>
      </c>
      <c r="M33" s="46">
        <v>0</v>
      </c>
      <c r="N33" s="46">
        <f t="shared" si="4"/>
        <v>2714170</v>
      </c>
      <c r="O33" s="47">
        <f t="shared" si="1"/>
        <v>41.686556390053603</v>
      </c>
      <c r="P33" s="9"/>
    </row>
    <row r="34" spans="1:119" ht="15.75" thickBot="1">
      <c r="A34" s="12"/>
      <c r="B34" s="44">
        <v>590</v>
      </c>
      <c r="C34" s="20" t="s">
        <v>76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2672811</v>
      </c>
      <c r="K34" s="46">
        <v>0</v>
      </c>
      <c r="L34" s="46">
        <v>0</v>
      </c>
      <c r="M34" s="46">
        <v>0</v>
      </c>
      <c r="N34" s="46">
        <f t="shared" si="4"/>
        <v>2672811</v>
      </c>
      <c r="O34" s="47">
        <f t="shared" si="1"/>
        <v>41.051329309312074</v>
      </c>
      <c r="P34" s="9"/>
    </row>
    <row r="35" spans="1:119" ht="16.5" thickBot="1">
      <c r="A35" s="14" t="s">
        <v>10</v>
      </c>
      <c r="B35" s="23"/>
      <c r="C35" s="22"/>
      <c r="D35" s="15">
        <f>SUM(D5,D14,D18,D23,D25,D27,D32)</f>
        <v>68702056</v>
      </c>
      <c r="E35" s="15">
        <f t="shared" ref="E35:M35" si="10">SUM(E5,E14,E18,E23,E25,E27,E32)</f>
        <v>13908771</v>
      </c>
      <c r="F35" s="15">
        <f t="shared" si="10"/>
        <v>1378518</v>
      </c>
      <c r="G35" s="15">
        <f t="shared" si="10"/>
        <v>342604</v>
      </c>
      <c r="H35" s="15">
        <f t="shared" si="10"/>
        <v>0</v>
      </c>
      <c r="I35" s="15">
        <f t="shared" si="10"/>
        <v>34800659</v>
      </c>
      <c r="J35" s="15">
        <f t="shared" si="10"/>
        <v>6254559</v>
      </c>
      <c r="K35" s="15">
        <f t="shared" si="10"/>
        <v>0</v>
      </c>
      <c r="L35" s="15">
        <f t="shared" si="10"/>
        <v>0</v>
      </c>
      <c r="M35" s="15">
        <f t="shared" si="10"/>
        <v>0</v>
      </c>
      <c r="N35" s="15">
        <f t="shared" si="4"/>
        <v>125387167</v>
      </c>
      <c r="O35" s="37">
        <f t="shared" si="1"/>
        <v>1925.8039134374665</v>
      </c>
      <c r="P35" s="6"/>
      <c r="Q35" s="2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</row>
    <row r="36" spans="1:119">
      <c r="A36" s="16"/>
      <c r="B36" s="18"/>
      <c r="C36" s="18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9"/>
    </row>
    <row r="37" spans="1:119">
      <c r="A37" s="38"/>
      <c r="B37" s="39"/>
      <c r="C37" s="39"/>
      <c r="D37" s="40"/>
      <c r="E37" s="40"/>
      <c r="F37" s="40"/>
      <c r="G37" s="40"/>
      <c r="H37" s="40"/>
      <c r="I37" s="40"/>
      <c r="J37" s="40"/>
      <c r="K37" s="40"/>
      <c r="L37" s="93" t="s">
        <v>90</v>
      </c>
      <c r="M37" s="93"/>
      <c r="N37" s="93"/>
      <c r="O37" s="41">
        <v>65109</v>
      </c>
    </row>
    <row r="38" spans="1:119">
      <c r="A38" s="9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6"/>
    </row>
    <row r="39" spans="1:119" ht="15.75" customHeight="1" thickBot="1">
      <c r="A39" s="97" t="s">
        <v>55</v>
      </c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9"/>
    </row>
  </sheetData>
  <mergeCells count="10">
    <mergeCell ref="L37:N37"/>
    <mergeCell ref="A38:O38"/>
    <mergeCell ref="A39:O3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19792498</v>
      </c>
      <c r="E5" s="26">
        <f t="shared" si="0"/>
        <v>4109563</v>
      </c>
      <c r="F5" s="26">
        <f t="shared" si="0"/>
        <v>1784050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1903384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27589495</v>
      </c>
      <c r="O5" s="32">
        <f t="shared" ref="O5:O35" si="1">(N5/O$37)</f>
        <v>434.36394980871262</v>
      </c>
      <c r="P5" s="6"/>
    </row>
    <row r="6" spans="1:133">
      <c r="A6" s="12"/>
      <c r="B6" s="44">
        <v>511</v>
      </c>
      <c r="C6" s="20" t="s">
        <v>19</v>
      </c>
      <c r="D6" s="46">
        <v>1439736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1439736</v>
      </c>
      <c r="O6" s="47">
        <f t="shared" si="1"/>
        <v>22.666939559488011</v>
      </c>
      <c r="P6" s="9"/>
    </row>
    <row r="7" spans="1:133">
      <c r="A7" s="12"/>
      <c r="B7" s="44">
        <v>512</v>
      </c>
      <c r="C7" s="20" t="s">
        <v>20</v>
      </c>
      <c r="D7" s="46">
        <v>1972917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1972917</v>
      </c>
      <c r="O7" s="47">
        <f t="shared" si="1"/>
        <v>31.061243446636333</v>
      </c>
      <c r="P7" s="9"/>
    </row>
    <row r="8" spans="1:133">
      <c r="A8" s="12"/>
      <c r="B8" s="44">
        <v>513</v>
      </c>
      <c r="C8" s="20" t="s">
        <v>21</v>
      </c>
      <c r="D8" s="46">
        <v>5023281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5023281</v>
      </c>
      <c r="O8" s="47">
        <f t="shared" si="1"/>
        <v>79.085614874757937</v>
      </c>
      <c r="P8" s="9"/>
    </row>
    <row r="9" spans="1:133">
      <c r="A9" s="12"/>
      <c r="B9" s="44">
        <v>514</v>
      </c>
      <c r="C9" s="20" t="s">
        <v>22</v>
      </c>
      <c r="D9" s="46">
        <v>1335631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1335631</v>
      </c>
      <c r="O9" s="47">
        <f t="shared" si="1"/>
        <v>21.027929530676825</v>
      </c>
      <c r="P9" s="9"/>
    </row>
    <row r="10" spans="1:133">
      <c r="A10" s="12"/>
      <c r="B10" s="44">
        <v>515</v>
      </c>
      <c r="C10" s="20" t="s">
        <v>23</v>
      </c>
      <c r="D10" s="46">
        <v>1831744</v>
      </c>
      <c r="E10" s="46">
        <v>20358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1852102</v>
      </c>
      <c r="O10" s="47">
        <f t="shared" si="1"/>
        <v>29.159154242171386</v>
      </c>
      <c r="P10" s="9"/>
    </row>
    <row r="11" spans="1:133">
      <c r="A11" s="12"/>
      <c r="B11" s="44">
        <v>517</v>
      </c>
      <c r="C11" s="20" t="s">
        <v>64</v>
      </c>
      <c r="D11" s="46">
        <v>0</v>
      </c>
      <c r="E11" s="46">
        <v>0</v>
      </c>
      <c r="F11" s="46">
        <v>1784050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1784050</v>
      </c>
      <c r="O11" s="47">
        <f t="shared" si="1"/>
        <v>28.087756033817719</v>
      </c>
      <c r="P11" s="9"/>
    </row>
    <row r="12" spans="1:133">
      <c r="A12" s="12"/>
      <c r="B12" s="44">
        <v>518</v>
      </c>
      <c r="C12" s="20" t="s">
        <v>24</v>
      </c>
      <c r="D12" s="46">
        <v>-7593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-7593</v>
      </c>
      <c r="O12" s="47">
        <f t="shared" si="1"/>
        <v>-0.11954279956547066</v>
      </c>
      <c r="P12" s="9"/>
    </row>
    <row r="13" spans="1:133">
      <c r="A13" s="12"/>
      <c r="B13" s="44">
        <v>519</v>
      </c>
      <c r="C13" s="20" t="s">
        <v>68</v>
      </c>
      <c r="D13" s="46">
        <v>8196782</v>
      </c>
      <c r="E13" s="46">
        <v>4089205</v>
      </c>
      <c r="F13" s="46">
        <v>0</v>
      </c>
      <c r="G13" s="46">
        <v>0</v>
      </c>
      <c r="H13" s="46">
        <v>0</v>
      </c>
      <c r="I13" s="46">
        <v>0</v>
      </c>
      <c r="J13" s="46">
        <v>1903384</v>
      </c>
      <c r="K13" s="46">
        <v>0</v>
      </c>
      <c r="L13" s="46">
        <v>0</v>
      </c>
      <c r="M13" s="46">
        <v>0</v>
      </c>
      <c r="N13" s="46">
        <f t="shared" si="2"/>
        <v>14189371</v>
      </c>
      <c r="O13" s="47">
        <f t="shared" si="1"/>
        <v>223.39485492072987</v>
      </c>
      <c r="P13" s="9"/>
    </row>
    <row r="14" spans="1:133" ht="15.75">
      <c r="A14" s="28" t="s">
        <v>26</v>
      </c>
      <c r="B14" s="29"/>
      <c r="C14" s="30"/>
      <c r="D14" s="31">
        <f t="shared" ref="D14:M14" si="3">SUM(D15:D17)</f>
        <v>28099117</v>
      </c>
      <c r="E14" s="31">
        <f t="shared" si="3"/>
        <v>4088547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35" si="4">SUM(D14:M14)</f>
        <v>32187664</v>
      </c>
      <c r="O14" s="43">
        <f t="shared" si="1"/>
        <v>506.75667931419935</v>
      </c>
      <c r="P14" s="10"/>
    </row>
    <row r="15" spans="1:133">
      <c r="A15" s="12"/>
      <c r="B15" s="44">
        <v>521</v>
      </c>
      <c r="C15" s="20" t="s">
        <v>27</v>
      </c>
      <c r="D15" s="46">
        <v>25032380</v>
      </c>
      <c r="E15" s="46">
        <v>436208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25468588</v>
      </c>
      <c r="O15" s="47">
        <f t="shared" si="1"/>
        <v>400.97277894107089</v>
      </c>
      <c r="P15" s="9"/>
    </row>
    <row r="16" spans="1:133">
      <c r="A16" s="12"/>
      <c r="B16" s="44">
        <v>524</v>
      </c>
      <c r="C16" s="20" t="s">
        <v>28</v>
      </c>
      <c r="D16" s="46">
        <v>3066737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3066737</v>
      </c>
      <c r="O16" s="47">
        <f t="shared" si="1"/>
        <v>48.282144937575765</v>
      </c>
      <c r="P16" s="9"/>
    </row>
    <row r="17" spans="1:16">
      <c r="A17" s="12"/>
      <c r="B17" s="44">
        <v>525</v>
      </c>
      <c r="C17" s="20" t="s">
        <v>87</v>
      </c>
      <c r="D17" s="46">
        <v>0</v>
      </c>
      <c r="E17" s="46">
        <v>3652339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3652339</v>
      </c>
      <c r="O17" s="47">
        <f t="shared" si="1"/>
        <v>57.501755435552688</v>
      </c>
      <c r="P17" s="9"/>
    </row>
    <row r="18" spans="1:16" ht="15.75">
      <c r="A18" s="28" t="s">
        <v>30</v>
      </c>
      <c r="B18" s="29"/>
      <c r="C18" s="30"/>
      <c r="D18" s="31">
        <f t="shared" ref="D18:M18" si="5">SUM(D19:D22)</f>
        <v>31337</v>
      </c>
      <c r="E18" s="31">
        <f t="shared" si="5"/>
        <v>508125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34554901</v>
      </c>
      <c r="J18" s="31">
        <f t="shared" si="5"/>
        <v>-67296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35027067</v>
      </c>
      <c r="O18" s="43">
        <f t="shared" si="1"/>
        <v>551.45971944518794</v>
      </c>
      <c r="P18" s="10"/>
    </row>
    <row r="19" spans="1:16">
      <c r="A19" s="12"/>
      <c r="B19" s="44">
        <v>534</v>
      </c>
      <c r="C19" s="20" t="s">
        <v>69</v>
      </c>
      <c r="D19" s="46">
        <v>0</v>
      </c>
      <c r="E19" s="46">
        <v>508125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508125</v>
      </c>
      <c r="O19" s="47">
        <f t="shared" si="1"/>
        <v>7.9998268180172234</v>
      </c>
      <c r="P19" s="9"/>
    </row>
    <row r="20" spans="1:16">
      <c r="A20" s="12"/>
      <c r="B20" s="44">
        <v>536</v>
      </c>
      <c r="C20" s="20" t="s">
        <v>70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31978928</v>
      </c>
      <c r="J20" s="46">
        <v>-67296</v>
      </c>
      <c r="K20" s="46">
        <v>0</v>
      </c>
      <c r="L20" s="46">
        <v>0</v>
      </c>
      <c r="M20" s="46">
        <v>0</v>
      </c>
      <c r="N20" s="46">
        <f t="shared" si="4"/>
        <v>31911632</v>
      </c>
      <c r="O20" s="47">
        <f t="shared" si="1"/>
        <v>502.41088212604501</v>
      </c>
      <c r="P20" s="9"/>
    </row>
    <row r="21" spans="1:16">
      <c r="A21" s="12"/>
      <c r="B21" s="44">
        <v>538</v>
      </c>
      <c r="C21" s="20" t="s">
        <v>71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2575973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2575973</v>
      </c>
      <c r="O21" s="47">
        <f t="shared" si="1"/>
        <v>40.555646519829338</v>
      </c>
      <c r="P21" s="9"/>
    </row>
    <row r="22" spans="1:16">
      <c r="A22" s="12"/>
      <c r="B22" s="44">
        <v>539</v>
      </c>
      <c r="C22" s="20" t="s">
        <v>36</v>
      </c>
      <c r="D22" s="46">
        <v>31337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31337</v>
      </c>
      <c r="O22" s="47">
        <f t="shared" si="1"/>
        <v>0.49336398129634584</v>
      </c>
      <c r="P22" s="9"/>
    </row>
    <row r="23" spans="1:16" ht="15.75">
      <c r="A23" s="28" t="s">
        <v>37</v>
      </c>
      <c r="B23" s="29"/>
      <c r="C23" s="30"/>
      <c r="D23" s="31">
        <f t="shared" ref="D23:M23" si="6">SUM(D24:D24)</f>
        <v>2869939</v>
      </c>
      <c r="E23" s="31">
        <f t="shared" si="6"/>
        <v>4112500</v>
      </c>
      <c r="F23" s="31">
        <f t="shared" si="6"/>
        <v>0</v>
      </c>
      <c r="G23" s="31">
        <f t="shared" si="6"/>
        <v>351928</v>
      </c>
      <c r="H23" s="31">
        <f t="shared" si="6"/>
        <v>0</v>
      </c>
      <c r="I23" s="31">
        <f t="shared" si="6"/>
        <v>0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si="4"/>
        <v>7334367</v>
      </c>
      <c r="O23" s="43">
        <f t="shared" si="1"/>
        <v>115.47092904261851</v>
      </c>
      <c r="P23" s="10"/>
    </row>
    <row r="24" spans="1:16">
      <c r="A24" s="12"/>
      <c r="B24" s="44">
        <v>541</v>
      </c>
      <c r="C24" s="20" t="s">
        <v>72</v>
      </c>
      <c r="D24" s="46">
        <v>2869939</v>
      </c>
      <c r="E24" s="46">
        <v>4112500</v>
      </c>
      <c r="F24" s="46">
        <v>0</v>
      </c>
      <c r="G24" s="46">
        <v>351928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7334367</v>
      </c>
      <c r="O24" s="47">
        <f t="shared" si="1"/>
        <v>115.47092904261851</v>
      </c>
      <c r="P24" s="9"/>
    </row>
    <row r="25" spans="1:16" ht="15.75">
      <c r="A25" s="28" t="s">
        <v>39</v>
      </c>
      <c r="B25" s="29"/>
      <c r="C25" s="30"/>
      <c r="D25" s="31">
        <f t="shared" ref="D25:M25" si="7">SUM(D26:D26)</f>
        <v>4687</v>
      </c>
      <c r="E25" s="31">
        <f t="shared" si="7"/>
        <v>405027</v>
      </c>
      <c r="F25" s="31">
        <f t="shared" si="7"/>
        <v>0</v>
      </c>
      <c r="G25" s="31">
        <f t="shared" si="7"/>
        <v>0</v>
      </c>
      <c r="H25" s="31">
        <f t="shared" si="7"/>
        <v>0</v>
      </c>
      <c r="I25" s="31">
        <f t="shared" si="7"/>
        <v>0</v>
      </c>
      <c r="J25" s="31">
        <f t="shared" si="7"/>
        <v>0</v>
      </c>
      <c r="K25" s="31">
        <f t="shared" si="7"/>
        <v>0</v>
      </c>
      <c r="L25" s="31">
        <f t="shared" si="7"/>
        <v>0</v>
      </c>
      <c r="M25" s="31">
        <f t="shared" si="7"/>
        <v>0</v>
      </c>
      <c r="N25" s="31">
        <f t="shared" si="4"/>
        <v>409714</v>
      </c>
      <c r="O25" s="43">
        <f t="shared" si="1"/>
        <v>6.4504620810176805</v>
      </c>
      <c r="P25" s="10"/>
    </row>
    <row r="26" spans="1:16">
      <c r="A26" s="13"/>
      <c r="B26" s="45">
        <v>554</v>
      </c>
      <c r="C26" s="21" t="s">
        <v>40</v>
      </c>
      <c r="D26" s="46">
        <v>4687</v>
      </c>
      <c r="E26" s="46">
        <v>405027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409714</v>
      </c>
      <c r="O26" s="47">
        <f t="shared" si="1"/>
        <v>6.4504620810176805</v>
      </c>
      <c r="P26" s="9"/>
    </row>
    <row r="27" spans="1:16" ht="15.75">
      <c r="A27" s="28" t="s">
        <v>41</v>
      </c>
      <c r="B27" s="29"/>
      <c r="C27" s="30"/>
      <c r="D27" s="31">
        <f t="shared" ref="D27:M27" si="8">SUM(D28:D31)</f>
        <v>10219290</v>
      </c>
      <c r="E27" s="31">
        <f t="shared" si="8"/>
        <v>2751144</v>
      </c>
      <c r="F27" s="31">
        <f t="shared" si="8"/>
        <v>0</v>
      </c>
      <c r="G27" s="31">
        <f t="shared" si="8"/>
        <v>11227</v>
      </c>
      <c r="H27" s="31">
        <f t="shared" si="8"/>
        <v>0</v>
      </c>
      <c r="I27" s="31">
        <f t="shared" si="8"/>
        <v>175759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4"/>
        <v>13157420</v>
      </c>
      <c r="O27" s="43">
        <f t="shared" si="1"/>
        <v>207.14800762000723</v>
      </c>
      <c r="P27" s="9"/>
    </row>
    <row r="28" spans="1:16">
      <c r="A28" s="12"/>
      <c r="B28" s="44">
        <v>571</v>
      </c>
      <c r="C28" s="20" t="s">
        <v>42</v>
      </c>
      <c r="D28" s="46">
        <v>1023452</v>
      </c>
      <c r="E28" s="46">
        <v>25757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1049209</v>
      </c>
      <c r="O28" s="47">
        <f t="shared" si="1"/>
        <v>16.518554087881984</v>
      </c>
      <c r="P28" s="9"/>
    </row>
    <row r="29" spans="1:16">
      <c r="A29" s="12"/>
      <c r="B29" s="44">
        <v>572</v>
      </c>
      <c r="C29" s="20" t="s">
        <v>73</v>
      </c>
      <c r="D29" s="46">
        <v>6653783</v>
      </c>
      <c r="E29" s="46">
        <v>68514</v>
      </c>
      <c r="F29" s="46">
        <v>0</v>
      </c>
      <c r="G29" s="46">
        <v>11227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6733524</v>
      </c>
      <c r="O29" s="47">
        <f t="shared" si="1"/>
        <v>106.01136703559676</v>
      </c>
      <c r="P29" s="9"/>
    </row>
    <row r="30" spans="1:16">
      <c r="A30" s="12"/>
      <c r="B30" s="44">
        <v>573</v>
      </c>
      <c r="C30" s="20" t="s">
        <v>44</v>
      </c>
      <c r="D30" s="46">
        <v>1783655</v>
      </c>
      <c r="E30" s="46">
        <v>2656873</v>
      </c>
      <c r="F30" s="46">
        <v>0</v>
      </c>
      <c r="G30" s="46">
        <v>0</v>
      </c>
      <c r="H30" s="46">
        <v>0</v>
      </c>
      <c r="I30" s="46">
        <v>175759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4616287</v>
      </c>
      <c r="O30" s="47">
        <f t="shared" si="1"/>
        <v>72.677975974935848</v>
      </c>
      <c r="P30" s="9"/>
    </row>
    <row r="31" spans="1:16">
      <c r="A31" s="12"/>
      <c r="B31" s="44">
        <v>574</v>
      </c>
      <c r="C31" s="20" t="s">
        <v>45</v>
      </c>
      <c r="D31" s="46">
        <v>758400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758400</v>
      </c>
      <c r="O31" s="47">
        <f t="shared" si="1"/>
        <v>11.940110521592645</v>
      </c>
      <c r="P31" s="9"/>
    </row>
    <row r="32" spans="1:16" ht="15.75">
      <c r="A32" s="28" t="s">
        <v>74</v>
      </c>
      <c r="B32" s="29"/>
      <c r="C32" s="30"/>
      <c r="D32" s="31">
        <f t="shared" ref="D32:M32" si="9">SUM(D33:D34)</f>
        <v>1245564</v>
      </c>
      <c r="E32" s="31">
        <f t="shared" si="9"/>
        <v>0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228835</v>
      </c>
      <c r="J32" s="31">
        <f t="shared" si="9"/>
        <v>2539297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4"/>
        <v>4013696</v>
      </c>
      <c r="O32" s="43">
        <f t="shared" si="1"/>
        <v>63.190893776469295</v>
      </c>
      <c r="P32" s="9"/>
    </row>
    <row r="33" spans="1:119">
      <c r="A33" s="12"/>
      <c r="B33" s="44">
        <v>581</v>
      </c>
      <c r="C33" s="20" t="s">
        <v>75</v>
      </c>
      <c r="D33" s="46">
        <v>1245564</v>
      </c>
      <c r="E33" s="46">
        <v>0</v>
      </c>
      <c r="F33" s="46">
        <v>0</v>
      </c>
      <c r="G33" s="46">
        <v>0</v>
      </c>
      <c r="H33" s="46">
        <v>0</v>
      </c>
      <c r="I33" s="46">
        <v>228835</v>
      </c>
      <c r="J33" s="46">
        <v>55703</v>
      </c>
      <c r="K33" s="46">
        <v>0</v>
      </c>
      <c r="L33" s="46">
        <v>0</v>
      </c>
      <c r="M33" s="46">
        <v>0</v>
      </c>
      <c r="N33" s="46">
        <f t="shared" si="4"/>
        <v>1530102</v>
      </c>
      <c r="O33" s="47">
        <f t="shared" si="1"/>
        <v>24.089645291811642</v>
      </c>
      <c r="P33" s="9"/>
    </row>
    <row r="34" spans="1:119" ht="15.75" thickBot="1">
      <c r="A34" s="12"/>
      <c r="B34" s="44">
        <v>590</v>
      </c>
      <c r="C34" s="20" t="s">
        <v>76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2483594</v>
      </c>
      <c r="K34" s="46">
        <v>0</v>
      </c>
      <c r="L34" s="46">
        <v>0</v>
      </c>
      <c r="M34" s="46">
        <v>0</v>
      </c>
      <c r="N34" s="46">
        <f t="shared" si="4"/>
        <v>2483594</v>
      </c>
      <c r="O34" s="47">
        <f t="shared" si="1"/>
        <v>39.101248484657653</v>
      </c>
      <c r="P34" s="9"/>
    </row>
    <row r="35" spans="1:119" ht="16.5" thickBot="1">
      <c r="A35" s="14" t="s">
        <v>10</v>
      </c>
      <c r="B35" s="23"/>
      <c r="C35" s="22"/>
      <c r="D35" s="15">
        <f>SUM(D5,D14,D18,D23,D25,D27,D32)</f>
        <v>62262432</v>
      </c>
      <c r="E35" s="15">
        <f t="shared" ref="E35:M35" si="10">SUM(E5,E14,E18,E23,E25,E27,E32)</f>
        <v>15974906</v>
      </c>
      <c r="F35" s="15">
        <f t="shared" si="10"/>
        <v>1784050</v>
      </c>
      <c r="G35" s="15">
        <f t="shared" si="10"/>
        <v>363155</v>
      </c>
      <c r="H35" s="15">
        <f t="shared" si="10"/>
        <v>0</v>
      </c>
      <c r="I35" s="15">
        <f t="shared" si="10"/>
        <v>34959495</v>
      </c>
      <c r="J35" s="15">
        <f t="shared" si="10"/>
        <v>4375385</v>
      </c>
      <c r="K35" s="15">
        <f t="shared" si="10"/>
        <v>0</v>
      </c>
      <c r="L35" s="15">
        <f t="shared" si="10"/>
        <v>0</v>
      </c>
      <c r="M35" s="15">
        <f t="shared" si="10"/>
        <v>0</v>
      </c>
      <c r="N35" s="15">
        <f t="shared" si="4"/>
        <v>119719423</v>
      </c>
      <c r="O35" s="37">
        <f t="shared" si="1"/>
        <v>1884.8406410882126</v>
      </c>
      <c r="P35" s="6"/>
      <c r="Q35" s="2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</row>
    <row r="36" spans="1:119">
      <c r="A36" s="16"/>
      <c r="B36" s="18"/>
      <c r="C36" s="18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9"/>
    </row>
    <row r="37" spans="1:119">
      <c r="A37" s="38"/>
      <c r="B37" s="39"/>
      <c r="C37" s="39"/>
      <c r="D37" s="40"/>
      <c r="E37" s="40"/>
      <c r="F37" s="40"/>
      <c r="G37" s="40"/>
      <c r="H37" s="40"/>
      <c r="I37" s="40"/>
      <c r="J37" s="40"/>
      <c r="K37" s="40"/>
      <c r="L37" s="93" t="s">
        <v>88</v>
      </c>
      <c r="M37" s="93"/>
      <c r="N37" s="93"/>
      <c r="O37" s="41">
        <v>63517</v>
      </c>
    </row>
    <row r="38" spans="1:119">
      <c r="A38" s="9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6"/>
    </row>
    <row r="39" spans="1:119" ht="15.75" customHeight="1" thickBot="1">
      <c r="A39" s="97" t="s">
        <v>55</v>
      </c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9"/>
    </row>
  </sheetData>
  <mergeCells count="10">
    <mergeCell ref="L37:N37"/>
    <mergeCell ref="A38:O38"/>
    <mergeCell ref="A39:O3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17689301</v>
      </c>
      <c r="E5" s="26">
        <f t="shared" si="0"/>
        <v>3094057</v>
      </c>
      <c r="F5" s="26">
        <f t="shared" si="0"/>
        <v>1667020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2053482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24503860</v>
      </c>
      <c r="O5" s="32">
        <f t="shared" ref="O5:O33" si="1">(N5/O$35)</f>
        <v>384.19347757917842</v>
      </c>
      <c r="P5" s="6"/>
    </row>
    <row r="6" spans="1:133">
      <c r="A6" s="12"/>
      <c r="B6" s="44">
        <v>511</v>
      </c>
      <c r="C6" s="20" t="s">
        <v>19</v>
      </c>
      <c r="D6" s="46">
        <v>1169926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1169926</v>
      </c>
      <c r="O6" s="47">
        <f t="shared" si="1"/>
        <v>18.343148322358108</v>
      </c>
      <c r="P6" s="9"/>
    </row>
    <row r="7" spans="1:133">
      <c r="A7" s="12"/>
      <c r="B7" s="44">
        <v>512</v>
      </c>
      <c r="C7" s="20" t="s">
        <v>20</v>
      </c>
      <c r="D7" s="46">
        <v>2159043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2159043</v>
      </c>
      <c r="O7" s="47">
        <f t="shared" si="1"/>
        <v>33.851411100658517</v>
      </c>
      <c r="P7" s="9"/>
    </row>
    <row r="8" spans="1:133">
      <c r="A8" s="12"/>
      <c r="B8" s="44">
        <v>513</v>
      </c>
      <c r="C8" s="20" t="s">
        <v>21</v>
      </c>
      <c r="D8" s="46">
        <v>4019765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4019765</v>
      </c>
      <c r="O8" s="47">
        <f t="shared" si="1"/>
        <v>63.025478206334277</v>
      </c>
      <c r="P8" s="9"/>
    </row>
    <row r="9" spans="1:133">
      <c r="A9" s="12"/>
      <c r="B9" s="44">
        <v>514</v>
      </c>
      <c r="C9" s="20" t="s">
        <v>22</v>
      </c>
      <c r="D9" s="46">
        <v>1219691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1219691</v>
      </c>
      <c r="O9" s="47">
        <f t="shared" si="1"/>
        <v>19.123408592035119</v>
      </c>
      <c r="P9" s="9"/>
    </row>
    <row r="10" spans="1:133">
      <c r="A10" s="12"/>
      <c r="B10" s="44">
        <v>515</v>
      </c>
      <c r="C10" s="20" t="s">
        <v>23</v>
      </c>
      <c r="D10" s="46">
        <v>1299415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1299415</v>
      </c>
      <c r="O10" s="47">
        <f t="shared" si="1"/>
        <v>20.373392913138915</v>
      </c>
      <c r="P10" s="9"/>
    </row>
    <row r="11" spans="1:133">
      <c r="A11" s="12"/>
      <c r="B11" s="44">
        <v>517</v>
      </c>
      <c r="C11" s="20" t="s">
        <v>64</v>
      </c>
      <c r="D11" s="46">
        <v>0</v>
      </c>
      <c r="E11" s="46">
        <v>0</v>
      </c>
      <c r="F11" s="46">
        <v>1667020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1667020</v>
      </c>
      <c r="O11" s="47">
        <f t="shared" si="1"/>
        <v>26.137033552837881</v>
      </c>
      <c r="P11" s="9"/>
    </row>
    <row r="12" spans="1:133">
      <c r="A12" s="12"/>
      <c r="B12" s="44">
        <v>519</v>
      </c>
      <c r="C12" s="20" t="s">
        <v>68</v>
      </c>
      <c r="D12" s="46">
        <v>7821461</v>
      </c>
      <c r="E12" s="46">
        <v>3094057</v>
      </c>
      <c r="F12" s="46">
        <v>0</v>
      </c>
      <c r="G12" s="46">
        <v>0</v>
      </c>
      <c r="H12" s="46">
        <v>0</v>
      </c>
      <c r="I12" s="46">
        <v>0</v>
      </c>
      <c r="J12" s="46">
        <v>2053482</v>
      </c>
      <c r="K12" s="46">
        <v>0</v>
      </c>
      <c r="L12" s="46">
        <v>0</v>
      </c>
      <c r="M12" s="46">
        <v>0</v>
      </c>
      <c r="N12" s="46">
        <f t="shared" si="2"/>
        <v>12969000</v>
      </c>
      <c r="O12" s="47">
        <f t="shared" si="1"/>
        <v>203.33960489181561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SUM(D14:D15)</f>
        <v>28727333</v>
      </c>
      <c r="E13" s="31">
        <f t="shared" si="3"/>
        <v>993205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33" si="4">SUM(D13:M13)</f>
        <v>29720538</v>
      </c>
      <c r="O13" s="43">
        <f t="shared" si="1"/>
        <v>465.9852304797742</v>
      </c>
      <c r="P13" s="10"/>
    </row>
    <row r="14" spans="1:133">
      <c r="A14" s="12"/>
      <c r="B14" s="44">
        <v>521</v>
      </c>
      <c r="C14" s="20" t="s">
        <v>27</v>
      </c>
      <c r="D14" s="46">
        <v>25901764</v>
      </c>
      <c r="E14" s="46">
        <v>993205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26894969</v>
      </c>
      <c r="O14" s="47">
        <f t="shared" si="1"/>
        <v>421.68342740671056</v>
      </c>
      <c r="P14" s="9"/>
    </row>
    <row r="15" spans="1:133">
      <c r="A15" s="12"/>
      <c r="B15" s="44">
        <v>524</v>
      </c>
      <c r="C15" s="20" t="s">
        <v>28</v>
      </c>
      <c r="D15" s="46">
        <v>2825569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2825569</v>
      </c>
      <c r="O15" s="47">
        <f t="shared" si="1"/>
        <v>44.30180307306366</v>
      </c>
      <c r="P15" s="9"/>
    </row>
    <row r="16" spans="1:133" ht="15.75">
      <c r="A16" s="28" t="s">
        <v>30</v>
      </c>
      <c r="B16" s="29"/>
      <c r="C16" s="30"/>
      <c r="D16" s="31">
        <f t="shared" ref="D16:M16" si="5">SUM(D17:D20)</f>
        <v>24210</v>
      </c>
      <c r="E16" s="31">
        <f t="shared" si="5"/>
        <v>652250</v>
      </c>
      <c r="F16" s="31">
        <f t="shared" si="5"/>
        <v>0</v>
      </c>
      <c r="G16" s="31">
        <f t="shared" si="5"/>
        <v>0</v>
      </c>
      <c r="H16" s="31">
        <f t="shared" si="5"/>
        <v>0</v>
      </c>
      <c r="I16" s="31">
        <f t="shared" si="5"/>
        <v>32947890</v>
      </c>
      <c r="J16" s="31">
        <f t="shared" si="5"/>
        <v>0</v>
      </c>
      <c r="K16" s="31">
        <f t="shared" si="5"/>
        <v>0</v>
      </c>
      <c r="L16" s="31">
        <f t="shared" si="5"/>
        <v>0</v>
      </c>
      <c r="M16" s="31">
        <f t="shared" si="5"/>
        <v>0</v>
      </c>
      <c r="N16" s="42">
        <f t="shared" si="4"/>
        <v>33624350</v>
      </c>
      <c r="O16" s="43">
        <f t="shared" si="1"/>
        <v>527.1926936343682</v>
      </c>
      <c r="P16" s="10"/>
    </row>
    <row r="17" spans="1:16">
      <c r="A17" s="12"/>
      <c r="B17" s="44">
        <v>534</v>
      </c>
      <c r="C17" s="20" t="s">
        <v>69</v>
      </c>
      <c r="D17" s="46">
        <v>0</v>
      </c>
      <c r="E17" s="46">
        <v>652250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652250</v>
      </c>
      <c r="O17" s="47">
        <f t="shared" si="1"/>
        <v>10.226560050172468</v>
      </c>
      <c r="P17" s="9"/>
    </row>
    <row r="18" spans="1:16">
      <c r="A18" s="12"/>
      <c r="B18" s="44">
        <v>536</v>
      </c>
      <c r="C18" s="20" t="s">
        <v>70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30434388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30434388</v>
      </c>
      <c r="O18" s="47">
        <f t="shared" si="1"/>
        <v>477.17761053621825</v>
      </c>
      <c r="P18" s="9"/>
    </row>
    <row r="19" spans="1:16">
      <c r="A19" s="12"/>
      <c r="B19" s="44">
        <v>538</v>
      </c>
      <c r="C19" s="20" t="s">
        <v>71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2513502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2513502</v>
      </c>
      <c r="O19" s="47">
        <f t="shared" si="1"/>
        <v>39.408936970837253</v>
      </c>
      <c r="P19" s="9"/>
    </row>
    <row r="20" spans="1:16">
      <c r="A20" s="12"/>
      <c r="B20" s="44">
        <v>539</v>
      </c>
      <c r="C20" s="20" t="s">
        <v>36</v>
      </c>
      <c r="D20" s="46">
        <v>24210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24210</v>
      </c>
      <c r="O20" s="47">
        <f t="shared" si="1"/>
        <v>0.37958607714016934</v>
      </c>
      <c r="P20" s="9"/>
    </row>
    <row r="21" spans="1:16" ht="15.75">
      <c r="A21" s="28" t="s">
        <v>37</v>
      </c>
      <c r="B21" s="29"/>
      <c r="C21" s="30"/>
      <c r="D21" s="31">
        <f t="shared" ref="D21:M21" si="6">SUM(D22:D22)</f>
        <v>3389857</v>
      </c>
      <c r="E21" s="31">
        <f t="shared" si="6"/>
        <v>2779850</v>
      </c>
      <c r="F21" s="31">
        <f t="shared" si="6"/>
        <v>0</v>
      </c>
      <c r="G21" s="31">
        <f t="shared" si="6"/>
        <v>240607</v>
      </c>
      <c r="H21" s="31">
        <f t="shared" si="6"/>
        <v>0</v>
      </c>
      <c r="I21" s="31">
        <f t="shared" si="6"/>
        <v>0</v>
      </c>
      <c r="J21" s="31">
        <f t="shared" si="6"/>
        <v>0</v>
      </c>
      <c r="K21" s="31">
        <f t="shared" si="6"/>
        <v>0</v>
      </c>
      <c r="L21" s="31">
        <f t="shared" si="6"/>
        <v>0</v>
      </c>
      <c r="M21" s="31">
        <f t="shared" si="6"/>
        <v>0</v>
      </c>
      <c r="N21" s="31">
        <f t="shared" si="4"/>
        <v>6410314</v>
      </c>
      <c r="O21" s="43">
        <f t="shared" si="1"/>
        <v>100.50664785199122</v>
      </c>
      <c r="P21" s="10"/>
    </row>
    <row r="22" spans="1:16">
      <c r="A22" s="12"/>
      <c r="B22" s="44">
        <v>541</v>
      </c>
      <c r="C22" s="20" t="s">
        <v>72</v>
      </c>
      <c r="D22" s="46">
        <v>3389857</v>
      </c>
      <c r="E22" s="46">
        <v>2779850</v>
      </c>
      <c r="F22" s="46">
        <v>0</v>
      </c>
      <c r="G22" s="46">
        <v>240607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6410314</v>
      </c>
      <c r="O22" s="47">
        <f t="shared" si="1"/>
        <v>100.50664785199122</v>
      </c>
      <c r="P22" s="9"/>
    </row>
    <row r="23" spans="1:16" ht="15.75">
      <c r="A23" s="28" t="s">
        <v>39</v>
      </c>
      <c r="B23" s="29"/>
      <c r="C23" s="30"/>
      <c r="D23" s="31">
        <f t="shared" ref="D23:M23" si="7">SUM(D24:D24)</f>
        <v>0</v>
      </c>
      <c r="E23" s="31">
        <f t="shared" si="7"/>
        <v>742297</v>
      </c>
      <c r="F23" s="31">
        <f t="shared" si="7"/>
        <v>0</v>
      </c>
      <c r="G23" s="31">
        <f t="shared" si="7"/>
        <v>0</v>
      </c>
      <c r="H23" s="31">
        <f t="shared" si="7"/>
        <v>0</v>
      </c>
      <c r="I23" s="31">
        <f t="shared" si="7"/>
        <v>0</v>
      </c>
      <c r="J23" s="31">
        <f t="shared" si="7"/>
        <v>0</v>
      </c>
      <c r="K23" s="31">
        <f t="shared" si="7"/>
        <v>0</v>
      </c>
      <c r="L23" s="31">
        <f t="shared" si="7"/>
        <v>0</v>
      </c>
      <c r="M23" s="31">
        <f t="shared" si="7"/>
        <v>0</v>
      </c>
      <c r="N23" s="31">
        <f t="shared" si="4"/>
        <v>742297</v>
      </c>
      <c r="O23" s="43">
        <f t="shared" si="1"/>
        <v>11.638397616807776</v>
      </c>
      <c r="P23" s="10"/>
    </row>
    <row r="24" spans="1:16">
      <c r="A24" s="13"/>
      <c r="B24" s="45">
        <v>554</v>
      </c>
      <c r="C24" s="21" t="s">
        <v>40</v>
      </c>
      <c r="D24" s="46">
        <v>0</v>
      </c>
      <c r="E24" s="46">
        <v>742297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742297</v>
      </c>
      <c r="O24" s="47">
        <f t="shared" si="1"/>
        <v>11.638397616807776</v>
      </c>
      <c r="P24" s="9"/>
    </row>
    <row r="25" spans="1:16" ht="15.75">
      <c r="A25" s="28" t="s">
        <v>41</v>
      </c>
      <c r="B25" s="29"/>
      <c r="C25" s="30"/>
      <c r="D25" s="31">
        <f t="shared" ref="D25:M25" si="8">SUM(D26:D29)</f>
        <v>8612155</v>
      </c>
      <c r="E25" s="31">
        <f t="shared" si="8"/>
        <v>2546960</v>
      </c>
      <c r="F25" s="31">
        <f t="shared" si="8"/>
        <v>0</v>
      </c>
      <c r="G25" s="31">
        <f t="shared" si="8"/>
        <v>37866</v>
      </c>
      <c r="H25" s="31">
        <f t="shared" si="8"/>
        <v>0</v>
      </c>
      <c r="I25" s="31">
        <f t="shared" si="8"/>
        <v>0</v>
      </c>
      <c r="J25" s="31">
        <f t="shared" si="8"/>
        <v>0</v>
      </c>
      <c r="K25" s="31">
        <f t="shared" si="8"/>
        <v>0</v>
      </c>
      <c r="L25" s="31">
        <f t="shared" si="8"/>
        <v>0</v>
      </c>
      <c r="M25" s="31">
        <f t="shared" si="8"/>
        <v>0</v>
      </c>
      <c r="N25" s="31">
        <f t="shared" si="4"/>
        <v>11196981</v>
      </c>
      <c r="O25" s="43">
        <f t="shared" si="1"/>
        <v>175.55630291627469</v>
      </c>
      <c r="P25" s="9"/>
    </row>
    <row r="26" spans="1:16">
      <c r="A26" s="12"/>
      <c r="B26" s="44">
        <v>571</v>
      </c>
      <c r="C26" s="20" t="s">
        <v>42</v>
      </c>
      <c r="D26" s="46">
        <v>1010578</v>
      </c>
      <c r="E26" s="46">
        <v>25108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1035686</v>
      </c>
      <c r="O26" s="47">
        <f t="shared" si="1"/>
        <v>16.238413295703982</v>
      </c>
      <c r="P26" s="9"/>
    </row>
    <row r="27" spans="1:16">
      <c r="A27" s="12"/>
      <c r="B27" s="44">
        <v>572</v>
      </c>
      <c r="C27" s="20" t="s">
        <v>73</v>
      </c>
      <c r="D27" s="46">
        <v>5350340</v>
      </c>
      <c r="E27" s="46">
        <v>33336</v>
      </c>
      <c r="F27" s="46">
        <v>0</v>
      </c>
      <c r="G27" s="46">
        <v>37866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5421542</v>
      </c>
      <c r="O27" s="47">
        <f t="shared" si="1"/>
        <v>85.003794292881778</v>
      </c>
      <c r="P27" s="9"/>
    </row>
    <row r="28" spans="1:16">
      <c r="A28" s="12"/>
      <c r="B28" s="44">
        <v>573</v>
      </c>
      <c r="C28" s="20" t="s">
        <v>44</v>
      </c>
      <c r="D28" s="46">
        <v>1440063</v>
      </c>
      <c r="E28" s="46">
        <v>2488516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3928579</v>
      </c>
      <c r="O28" s="47">
        <f t="shared" si="1"/>
        <v>61.595782376920667</v>
      </c>
      <c r="P28" s="9"/>
    </row>
    <row r="29" spans="1:16">
      <c r="A29" s="12"/>
      <c r="B29" s="44">
        <v>574</v>
      </c>
      <c r="C29" s="20" t="s">
        <v>45</v>
      </c>
      <c r="D29" s="46">
        <v>811174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811174</v>
      </c>
      <c r="O29" s="47">
        <f t="shared" si="1"/>
        <v>12.718312950768265</v>
      </c>
      <c r="P29" s="9"/>
    </row>
    <row r="30" spans="1:16" ht="15.75">
      <c r="A30" s="28" t="s">
        <v>74</v>
      </c>
      <c r="B30" s="29"/>
      <c r="C30" s="30"/>
      <c r="D30" s="31">
        <f t="shared" ref="D30:M30" si="9">SUM(D31:D32)</f>
        <v>1643369</v>
      </c>
      <c r="E30" s="31">
        <f t="shared" si="9"/>
        <v>0</v>
      </c>
      <c r="F30" s="31">
        <f t="shared" si="9"/>
        <v>9237</v>
      </c>
      <c r="G30" s="31">
        <f t="shared" si="9"/>
        <v>19146</v>
      </c>
      <c r="H30" s="31">
        <f t="shared" si="9"/>
        <v>0</v>
      </c>
      <c r="I30" s="31">
        <f t="shared" si="9"/>
        <v>241808</v>
      </c>
      <c r="J30" s="31">
        <f t="shared" si="9"/>
        <v>2435020</v>
      </c>
      <c r="K30" s="31">
        <f t="shared" si="9"/>
        <v>0</v>
      </c>
      <c r="L30" s="31">
        <f t="shared" si="9"/>
        <v>0</v>
      </c>
      <c r="M30" s="31">
        <f t="shared" si="9"/>
        <v>0</v>
      </c>
      <c r="N30" s="31">
        <f t="shared" si="4"/>
        <v>4348580</v>
      </c>
      <c r="O30" s="43">
        <f t="shared" si="1"/>
        <v>68.180934462213855</v>
      </c>
      <c r="P30" s="9"/>
    </row>
    <row r="31" spans="1:16">
      <c r="A31" s="12"/>
      <c r="B31" s="44">
        <v>581</v>
      </c>
      <c r="C31" s="20" t="s">
        <v>75</v>
      </c>
      <c r="D31" s="46">
        <v>1643369</v>
      </c>
      <c r="E31" s="46">
        <v>0</v>
      </c>
      <c r="F31" s="46">
        <v>9237</v>
      </c>
      <c r="G31" s="46">
        <v>19146</v>
      </c>
      <c r="H31" s="46">
        <v>0</v>
      </c>
      <c r="I31" s="46">
        <v>241808</v>
      </c>
      <c r="J31" s="46">
        <v>57974</v>
      </c>
      <c r="K31" s="46">
        <v>0</v>
      </c>
      <c r="L31" s="46">
        <v>0</v>
      </c>
      <c r="M31" s="46">
        <v>0</v>
      </c>
      <c r="N31" s="46">
        <f t="shared" si="4"/>
        <v>1971534</v>
      </c>
      <c r="O31" s="47">
        <f t="shared" si="1"/>
        <v>30.911476952022579</v>
      </c>
      <c r="P31" s="9"/>
    </row>
    <row r="32" spans="1:16" ht="15.75" thickBot="1">
      <c r="A32" s="12"/>
      <c r="B32" s="44">
        <v>590</v>
      </c>
      <c r="C32" s="20" t="s">
        <v>76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2377046</v>
      </c>
      <c r="K32" s="46">
        <v>0</v>
      </c>
      <c r="L32" s="46">
        <v>0</v>
      </c>
      <c r="M32" s="46">
        <v>0</v>
      </c>
      <c r="N32" s="46">
        <f t="shared" si="4"/>
        <v>2377046</v>
      </c>
      <c r="O32" s="47">
        <f t="shared" si="1"/>
        <v>37.26945751019128</v>
      </c>
      <c r="P32" s="9"/>
    </row>
    <row r="33" spans="1:119" ht="16.5" thickBot="1">
      <c r="A33" s="14" t="s">
        <v>10</v>
      </c>
      <c r="B33" s="23"/>
      <c r="C33" s="22"/>
      <c r="D33" s="15">
        <f>SUM(D5,D13,D16,D21,D23,D25,D30)</f>
        <v>60086225</v>
      </c>
      <c r="E33" s="15">
        <f t="shared" ref="E33:M33" si="10">SUM(E5,E13,E16,E21,E23,E25,E30)</f>
        <v>10808619</v>
      </c>
      <c r="F33" s="15">
        <f t="shared" si="10"/>
        <v>1676257</v>
      </c>
      <c r="G33" s="15">
        <f t="shared" si="10"/>
        <v>297619</v>
      </c>
      <c r="H33" s="15">
        <f t="shared" si="10"/>
        <v>0</v>
      </c>
      <c r="I33" s="15">
        <f t="shared" si="10"/>
        <v>33189698</v>
      </c>
      <c r="J33" s="15">
        <f t="shared" si="10"/>
        <v>4488502</v>
      </c>
      <c r="K33" s="15">
        <f t="shared" si="10"/>
        <v>0</v>
      </c>
      <c r="L33" s="15">
        <f t="shared" si="10"/>
        <v>0</v>
      </c>
      <c r="M33" s="15">
        <f t="shared" si="10"/>
        <v>0</v>
      </c>
      <c r="N33" s="15">
        <f t="shared" si="4"/>
        <v>110546920</v>
      </c>
      <c r="O33" s="37">
        <f t="shared" si="1"/>
        <v>1733.2536845406084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6"/>
      <c r="B34" s="18"/>
      <c r="C34" s="18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9"/>
    </row>
    <row r="35" spans="1:119">
      <c r="A35" s="38"/>
      <c r="B35" s="39"/>
      <c r="C35" s="39"/>
      <c r="D35" s="40"/>
      <c r="E35" s="40"/>
      <c r="F35" s="40"/>
      <c r="G35" s="40"/>
      <c r="H35" s="40"/>
      <c r="I35" s="40"/>
      <c r="J35" s="40"/>
      <c r="K35" s="40"/>
      <c r="L35" s="93" t="s">
        <v>85</v>
      </c>
      <c r="M35" s="93"/>
      <c r="N35" s="93"/>
      <c r="O35" s="41">
        <v>63780</v>
      </c>
    </row>
    <row r="36" spans="1:119">
      <c r="A36" s="9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6"/>
    </row>
    <row r="37" spans="1:119" ht="15.75" customHeight="1" thickBot="1">
      <c r="A37" s="97" t="s">
        <v>55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9"/>
    </row>
  </sheetData>
  <mergeCells count="10">
    <mergeCell ref="L35:N35"/>
    <mergeCell ref="A36:O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17213430</v>
      </c>
      <c r="E5" s="26">
        <f t="shared" si="0"/>
        <v>2151290</v>
      </c>
      <c r="F5" s="26">
        <f t="shared" si="0"/>
        <v>1902688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2071081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32" si="1">SUM(D5:M5)</f>
        <v>23338489</v>
      </c>
      <c r="O5" s="32">
        <f t="shared" ref="O5:O32" si="2">(N5/O$34)</f>
        <v>366.20308797916243</v>
      </c>
      <c r="P5" s="6"/>
    </row>
    <row r="6" spans="1:133">
      <c r="A6" s="12"/>
      <c r="B6" s="44">
        <v>511</v>
      </c>
      <c r="C6" s="20" t="s">
        <v>19</v>
      </c>
      <c r="D6" s="46">
        <v>767893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767893</v>
      </c>
      <c r="O6" s="47">
        <f t="shared" si="2"/>
        <v>12.048971458160079</v>
      </c>
      <c r="P6" s="9"/>
    </row>
    <row r="7" spans="1:133">
      <c r="A7" s="12"/>
      <c r="B7" s="44">
        <v>512</v>
      </c>
      <c r="C7" s="20" t="s">
        <v>20</v>
      </c>
      <c r="D7" s="46">
        <v>1832138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1832138</v>
      </c>
      <c r="O7" s="47">
        <f t="shared" si="2"/>
        <v>28.747987635530588</v>
      </c>
      <c r="P7" s="9"/>
    </row>
    <row r="8" spans="1:133">
      <c r="A8" s="12"/>
      <c r="B8" s="44">
        <v>513</v>
      </c>
      <c r="C8" s="20" t="s">
        <v>21</v>
      </c>
      <c r="D8" s="46">
        <v>3744709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3744709</v>
      </c>
      <c r="O8" s="47">
        <f t="shared" si="2"/>
        <v>58.758045535139885</v>
      </c>
      <c r="P8" s="9"/>
    </row>
    <row r="9" spans="1:133">
      <c r="A9" s="12"/>
      <c r="B9" s="44">
        <v>514</v>
      </c>
      <c r="C9" s="20" t="s">
        <v>22</v>
      </c>
      <c r="D9" s="46">
        <v>802251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802251</v>
      </c>
      <c r="O9" s="47">
        <f t="shared" si="2"/>
        <v>12.58808115359872</v>
      </c>
      <c r="P9" s="9"/>
    </row>
    <row r="10" spans="1:133">
      <c r="A10" s="12"/>
      <c r="B10" s="44">
        <v>515</v>
      </c>
      <c r="C10" s="20" t="s">
        <v>23</v>
      </c>
      <c r="D10" s="46">
        <v>1495041</v>
      </c>
      <c r="E10" s="46">
        <v>0</v>
      </c>
      <c r="F10" s="46">
        <v>1902688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3397729</v>
      </c>
      <c r="O10" s="47">
        <f t="shared" si="2"/>
        <v>53.313599347256435</v>
      </c>
      <c r="P10" s="9"/>
    </row>
    <row r="11" spans="1:133">
      <c r="A11" s="12"/>
      <c r="B11" s="44">
        <v>519</v>
      </c>
      <c r="C11" s="20" t="s">
        <v>68</v>
      </c>
      <c r="D11" s="46">
        <v>8571398</v>
      </c>
      <c r="E11" s="46">
        <v>2151290</v>
      </c>
      <c r="F11" s="46">
        <v>0</v>
      </c>
      <c r="G11" s="46">
        <v>0</v>
      </c>
      <c r="H11" s="46">
        <v>0</v>
      </c>
      <c r="I11" s="46">
        <v>0</v>
      </c>
      <c r="J11" s="46">
        <v>2071081</v>
      </c>
      <c r="K11" s="46">
        <v>0</v>
      </c>
      <c r="L11" s="46">
        <v>0</v>
      </c>
      <c r="M11" s="46">
        <v>0</v>
      </c>
      <c r="N11" s="46">
        <f t="shared" si="1"/>
        <v>12793769</v>
      </c>
      <c r="O11" s="47">
        <f t="shared" si="2"/>
        <v>200.74640284947671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SUM(D13:D14)</f>
        <v>25837202</v>
      </c>
      <c r="E12" s="31">
        <f t="shared" si="3"/>
        <v>444317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26281519</v>
      </c>
      <c r="O12" s="43">
        <f t="shared" si="2"/>
        <v>412.38202758469191</v>
      </c>
      <c r="P12" s="10"/>
    </row>
    <row r="13" spans="1:133">
      <c r="A13" s="12"/>
      <c r="B13" s="44">
        <v>521</v>
      </c>
      <c r="C13" s="20" t="s">
        <v>27</v>
      </c>
      <c r="D13" s="46">
        <v>23405954</v>
      </c>
      <c r="E13" s="46">
        <v>444317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23850271</v>
      </c>
      <c r="O13" s="47">
        <f t="shared" si="2"/>
        <v>374.23343427845163</v>
      </c>
      <c r="P13" s="9"/>
    </row>
    <row r="14" spans="1:133">
      <c r="A14" s="12"/>
      <c r="B14" s="44">
        <v>524</v>
      </c>
      <c r="C14" s="20" t="s">
        <v>28</v>
      </c>
      <c r="D14" s="46">
        <v>2431248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2431248</v>
      </c>
      <c r="O14" s="47">
        <f t="shared" si="2"/>
        <v>38.148593306240294</v>
      </c>
      <c r="P14" s="9"/>
    </row>
    <row r="15" spans="1:133" ht="15.75">
      <c r="A15" s="28" t="s">
        <v>30</v>
      </c>
      <c r="B15" s="29"/>
      <c r="C15" s="30"/>
      <c r="D15" s="31">
        <f t="shared" ref="D15:M15" si="4">SUM(D16:D19)</f>
        <v>35162</v>
      </c>
      <c r="E15" s="31">
        <f t="shared" si="4"/>
        <v>607225</v>
      </c>
      <c r="F15" s="31">
        <f t="shared" si="4"/>
        <v>0</v>
      </c>
      <c r="G15" s="31">
        <f t="shared" si="4"/>
        <v>0</v>
      </c>
      <c r="H15" s="31">
        <f t="shared" si="4"/>
        <v>0</v>
      </c>
      <c r="I15" s="31">
        <f t="shared" si="4"/>
        <v>30072099</v>
      </c>
      <c r="J15" s="31">
        <f t="shared" si="4"/>
        <v>0</v>
      </c>
      <c r="K15" s="31">
        <f t="shared" si="4"/>
        <v>0</v>
      </c>
      <c r="L15" s="31">
        <f t="shared" si="4"/>
        <v>0</v>
      </c>
      <c r="M15" s="31">
        <f t="shared" si="4"/>
        <v>0</v>
      </c>
      <c r="N15" s="42">
        <f t="shared" si="1"/>
        <v>30714486</v>
      </c>
      <c r="O15" s="43">
        <f t="shared" si="2"/>
        <v>481.93949569283393</v>
      </c>
      <c r="P15" s="10"/>
    </row>
    <row r="16" spans="1:133">
      <c r="A16" s="12"/>
      <c r="B16" s="44">
        <v>534</v>
      </c>
      <c r="C16" s="20" t="s">
        <v>69</v>
      </c>
      <c r="D16" s="46">
        <v>0</v>
      </c>
      <c r="E16" s="46">
        <v>607225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607225</v>
      </c>
      <c r="O16" s="47">
        <f t="shared" si="2"/>
        <v>9.5279377383063188</v>
      </c>
      <c r="P16" s="9"/>
    </row>
    <row r="17" spans="1:119">
      <c r="A17" s="12"/>
      <c r="B17" s="44">
        <v>536</v>
      </c>
      <c r="C17" s="20" t="s">
        <v>70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28538866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28538866</v>
      </c>
      <c r="O17" s="47">
        <f t="shared" si="2"/>
        <v>447.80194881611777</v>
      </c>
      <c r="P17" s="9"/>
    </row>
    <row r="18" spans="1:119">
      <c r="A18" s="12"/>
      <c r="B18" s="44">
        <v>538</v>
      </c>
      <c r="C18" s="20" t="s">
        <v>71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1533233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1533233</v>
      </c>
      <c r="O18" s="47">
        <f t="shared" si="2"/>
        <v>24.057883918344292</v>
      </c>
      <c r="P18" s="9"/>
    </row>
    <row r="19" spans="1:119">
      <c r="A19" s="12"/>
      <c r="B19" s="44">
        <v>539</v>
      </c>
      <c r="C19" s="20" t="s">
        <v>36</v>
      </c>
      <c r="D19" s="46">
        <v>35162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35162</v>
      </c>
      <c r="O19" s="47">
        <f t="shared" si="2"/>
        <v>0.55172522006558822</v>
      </c>
      <c r="P19" s="9"/>
    </row>
    <row r="20" spans="1:119" ht="15.75">
      <c r="A20" s="28" t="s">
        <v>37</v>
      </c>
      <c r="B20" s="29"/>
      <c r="C20" s="30"/>
      <c r="D20" s="31">
        <f t="shared" ref="D20:M20" si="5">SUM(D21:D21)</f>
        <v>3246855</v>
      </c>
      <c r="E20" s="31">
        <f t="shared" si="5"/>
        <v>2375567</v>
      </c>
      <c r="F20" s="31">
        <f t="shared" si="5"/>
        <v>0</v>
      </c>
      <c r="G20" s="31">
        <f t="shared" si="5"/>
        <v>239176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31">
        <f t="shared" si="1"/>
        <v>5861598</v>
      </c>
      <c r="O20" s="43">
        <f t="shared" si="2"/>
        <v>91.974047166998787</v>
      </c>
      <c r="P20" s="10"/>
    </row>
    <row r="21" spans="1:119">
      <c r="A21" s="12"/>
      <c r="B21" s="44">
        <v>541</v>
      </c>
      <c r="C21" s="20" t="s">
        <v>72</v>
      </c>
      <c r="D21" s="46">
        <v>3246855</v>
      </c>
      <c r="E21" s="46">
        <v>2375567</v>
      </c>
      <c r="F21" s="46">
        <v>0</v>
      </c>
      <c r="G21" s="46">
        <v>239176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5861598</v>
      </c>
      <c r="O21" s="47">
        <f t="shared" si="2"/>
        <v>91.974047166998787</v>
      </c>
      <c r="P21" s="9"/>
    </row>
    <row r="22" spans="1:119" ht="15.75">
      <c r="A22" s="28" t="s">
        <v>39</v>
      </c>
      <c r="B22" s="29"/>
      <c r="C22" s="30"/>
      <c r="D22" s="31">
        <f t="shared" ref="D22:M22" si="6">SUM(D23:D23)</f>
        <v>0</v>
      </c>
      <c r="E22" s="31">
        <f t="shared" si="6"/>
        <v>532342</v>
      </c>
      <c r="F22" s="31">
        <f t="shared" si="6"/>
        <v>0</v>
      </c>
      <c r="G22" s="31">
        <f t="shared" si="6"/>
        <v>0</v>
      </c>
      <c r="H22" s="31">
        <f t="shared" si="6"/>
        <v>0</v>
      </c>
      <c r="I22" s="31">
        <f t="shared" si="6"/>
        <v>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si="1"/>
        <v>532342</v>
      </c>
      <c r="O22" s="43">
        <f t="shared" si="2"/>
        <v>8.3529522524360207</v>
      </c>
      <c r="P22" s="10"/>
    </row>
    <row r="23" spans="1:119">
      <c r="A23" s="13"/>
      <c r="B23" s="45">
        <v>554</v>
      </c>
      <c r="C23" s="21" t="s">
        <v>40</v>
      </c>
      <c r="D23" s="46">
        <v>0</v>
      </c>
      <c r="E23" s="46">
        <v>532342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532342</v>
      </c>
      <c r="O23" s="47">
        <f t="shared" si="2"/>
        <v>8.3529522524360207</v>
      </c>
      <c r="P23" s="9"/>
    </row>
    <row r="24" spans="1:119" ht="15.75">
      <c r="A24" s="28" t="s">
        <v>41</v>
      </c>
      <c r="B24" s="29"/>
      <c r="C24" s="30"/>
      <c r="D24" s="31">
        <f t="shared" ref="D24:M24" si="7">SUM(D25:D28)</f>
        <v>8141956</v>
      </c>
      <c r="E24" s="31">
        <f t="shared" si="7"/>
        <v>2691228</v>
      </c>
      <c r="F24" s="31">
        <f t="shared" si="7"/>
        <v>0</v>
      </c>
      <c r="G24" s="31">
        <f t="shared" si="7"/>
        <v>276629</v>
      </c>
      <c r="H24" s="31">
        <f t="shared" si="7"/>
        <v>0</v>
      </c>
      <c r="I24" s="31">
        <f t="shared" si="7"/>
        <v>315296</v>
      </c>
      <c r="J24" s="31">
        <f t="shared" si="7"/>
        <v>0</v>
      </c>
      <c r="K24" s="31">
        <f t="shared" si="7"/>
        <v>0</v>
      </c>
      <c r="L24" s="31">
        <f t="shared" si="7"/>
        <v>0</v>
      </c>
      <c r="M24" s="31">
        <f t="shared" si="7"/>
        <v>0</v>
      </c>
      <c r="N24" s="31">
        <f t="shared" si="1"/>
        <v>11425109</v>
      </c>
      <c r="O24" s="43">
        <f t="shared" si="2"/>
        <v>179.27082581475264</v>
      </c>
      <c r="P24" s="9"/>
    </row>
    <row r="25" spans="1:119">
      <c r="A25" s="12"/>
      <c r="B25" s="44">
        <v>571</v>
      </c>
      <c r="C25" s="20" t="s">
        <v>42</v>
      </c>
      <c r="D25" s="46">
        <v>927577</v>
      </c>
      <c r="E25" s="46">
        <v>31087</v>
      </c>
      <c r="F25" s="46">
        <v>0</v>
      </c>
      <c r="G25" s="46">
        <v>247514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1206178</v>
      </c>
      <c r="O25" s="47">
        <f t="shared" si="2"/>
        <v>18.926079929704539</v>
      </c>
      <c r="P25" s="9"/>
    </row>
    <row r="26" spans="1:119">
      <c r="A26" s="12"/>
      <c r="B26" s="44">
        <v>572</v>
      </c>
      <c r="C26" s="20" t="s">
        <v>73</v>
      </c>
      <c r="D26" s="46">
        <v>5190232</v>
      </c>
      <c r="E26" s="46">
        <v>258233</v>
      </c>
      <c r="F26" s="46">
        <v>0</v>
      </c>
      <c r="G26" s="46">
        <v>29115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5477580</v>
      </c>
      <c r="O26" s="47">
        <f t="shared" si="2"/>
        <v>85.948439534920212</v>
      </c>
      <c r="P26" s="9"/>
    </row>
    <row r="27" spans="1:119">
      <c r="A27" s="12"/>
      <c r="B27" s="44">
        <v>573</v>
      </c>
      <c r="C27" s="20" t="s">
        <v>44</v>
      </c>
      <c r="D27" s="46">
        <v>1545860</v>
      </c>
      <c r="E27" s="46">
        <v>2401908</v>
      </c>
      <c r="F27" s="46">
        <v>0</v>
      </c>
      <c r="G27" s="46">
        <v>0</v>
      </c>
      <c r="H27" s="46">
        <v>0</v>
      </c>
      <c r="I27" s="46">
        <v>315296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4263064</v>
      </c>
      <c r="O27" s="47">
        <f t="shared" si="2"/>
        <v>66.891528455539685</v>
      </c>
      <c r="P27" s="9"/>
    </row>
    <row r="28" spans="1:119">
      <c r="A28" s="12"/>
      <c r="B28" s="44">
        <v>574</v>
      </c>
      <c r="C28" s="20" t="s">
        <v>45</v>
      </c>
      <c r="D28" s="46">
        <v>478287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478287</v>
      </c>
      <c r="O28" s="47">
        <f t="shared" si="2"/>
        <v>7.5047778945881909</v>
      </c>
      <c r="P28" s="9"/>
    </row>
    <row r="29" spans="1:119" ht="15.75">
      <c r="A29" s="28" t="s">
        <v>74</v>
      </c>
      <c r="B29" s="29"/>
      <c r="C29" s="30"/>
      <c r="D29" s="31">
        <f t="shared" ref="D29:M29" si="8">SUM(D30:D31)</f>
        <v>1829936</v>
      </c>
      <c r="E29" s="31">
        <f t="shared" si="8"/>
        <v>0</v>
      </c>
      <c r="F29" s="31">
        <f t="shared" si="8"/>
        <v>0</v>
      </c>
      <c r="G29" s="31">
        <f t="shared" si="8"/>
        <v>0</v>
      </c>
      <c r="H29" s="31">
        <f t="shared" si="8"/>
        <v>0</v>
      </c>
      <c r="I29" s="31">
        <f t="shared" si="8"/>
        <v>205115</v>
      </c>
      <c r="J29" s="31">
        <f t="shared" si="8"/>
        <v>1978680</v>
      </c>
      <c r="K29" s="31">
        <f t="shared" si="8"/>
        <v>0</v>
      </c>
      <c r="L29" s="31">
        <f t="shared" si="8"/>
        <v>0</v>
      </c>
      <c r="M29" s="31">
        <f t="shared" si="8"/>
        <v>0</v>
      </c>
      <c r="N29" s="31">
        <f t="shared" si="1"/>
        <v>4013731</v>
      </c>
      <c r="O29" s="43">
        <f t="shared" si="2"/>
        <v>62.979256562740268</v>
      </c>
      <c r="P29" s="9"/>
    </row>
    <row r="30" spans="1:119">
      <c r="A30" s="12"/>
      <c r="B30" s="44">
        <v>581</v>
      </c>
      <c r="C30" s="20" t="s">
        <v>75</v>
      </c>
      <c r="D30" s="46">
        <v>1829936</v>
      </c>
      <c r="E30" s="46">
        <v>0</v>
      </c>
      <c r="F30" s="46">
        <v>0</v>
      </c>
      <c r="G30" s="46">
        <v>0</v>
      </c>
      <c r="H30" s="46">
        <v>0</v>
      </c>
      <c r="I30" s="46">
        <v>205115</v>
      </c>
      <c r="J30" s="46">
        <v>33651</v>
      </c>
      <c r="K30" s="46">
        <v>0</v>
      </c>
      <c r="L30" s="46">
        <v>0</v>
      </c>
      <c r="M30" s="46">
        <v>0</v>
      </c>
      <c r="N30" s="46">
        <f t="shared" si="1"/>
        <v>2068702</v>
      </c>
      <c r="O30" s="47">
        <f t="shared" si="2"/>
        <v>32.459901774646561</v>
      </c>
      <c r="P30" s="9"/>
    </row>
    <row r="31" spans="1:119" ht="15.75" thickBot="1">
      <c r="A31" s="12"/>
      <c r="B31" s="44">
        <v>590</v>
      </c>
      <c r="C31" s="20" t="s">
        <v>76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1945029</v>
      </c>
      <c r="K31" s="46">
        <v>0</v>
      </c>
      <c r="L31" s="46">
        <v>0</v>
      </c>
      <c r="M31" s="46">
        <v>0</v>
      </c>
      <c r="N31" s="46">
        <f t="shared" si="1"/>
        <v>1945029</v>
      </c>
      <c r="O31" s="47">
        <f t="shared" si="2"/>
        <v>30.519354788093707</v>
      </c>
      <c r="P31" s="9"/>
    </row>
    <row r="32" spans="1:119" ht="16.5" thickBot="1">
      <c r="A32" s="14" t="s">
        <v>10</v>
      </c>
      <c r="B32" s="23"/>
      <c r="C32" s="22"/>
      <c r="D32" s="15">
        <f>SUM(D5,D12,D15,D20,D22,D24,D29)</f>
        <v>56304541</v>
      </c>
      <c r="E32" s="15">
        <f t="shared" ref="E32:M32" si="9">SUM(E5,E12,E15,E20,E22,E24,E29)</f>
        <v>8801969</v>
      </c>
      <c r="F32" s="15">
        <f t="shared" si="9"/>
        <v>1902688</v>
      </c>
      <c r="G32" s="15">
        <f t="shared" si="9"/>
        <v>515805</v>
      </c>
      <c r="H32" s="15">
        <f t="shared" si="9"/>
        <v>0</v>
      </c>
      <c r="I32" s="15">
        <f t="shared" si="9"/>
        <v>30592510</v>
      </c>
      <c r="J32" s="15">
        <f t="shared" si="9"/>
        <v>4049761</v>
      </c>
      <c r="K32" s="15">
        <f t="shared" si="9"/>
        <v>0</v>
      </c>
      <c r="L32" s="15">
        <f t="shared" si="9"/>
        <v>0</v>
      </c>
      <c r="M32" s="15">
        <f t="shared" si="9"/>
        <v>0</v>
      </c>
      <c r="N32" s="15">
        <f t="shared" si="1"/>
        <v>102167274</v>
      </c>
      <c r="O32" s="37">
        <f t="shared" si="2"/>
        <v>1603.1016930536159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6"/>
      <c r="B33" s="18"/>
      <c r="C33" s="18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9"/>
    </row>
    <row r="34" spans="1:15">
      <c r="A34" s="38"/>
      <c r="B34" s="39"/>
      <c r="C34" s="39"/>
      <c r="D34" s="40"/>
      <c r="E34" s="40"/>
      <c r="F34" s="40"/>
      <c r="G34" s="40"/>
      <c r="H34" s="40"/>
      <c r="I34" s="40"/>
      <c r="J34" s="40"/>
      <c r="K34" s="40"/>
      <c r="L34" s="93" t="s">
        <v>83</v>
      </c>
      <c r="M34" s="93"/>
      <c r="N34" s="93"/>
      <c r="O34" s="41">
        <v>63731</v>
      </c>
    </row>
    <row r="35" spans="1:15">
      <c r="A35" s="94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6"/>
    </row>
    <row r="36" spans="1:15" ht="15.75" customHeight="1" thickBot="1">
      <c r="A36" s="97" t="s">
        <v>55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9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14469420</v>
      </c>
      <c r="E5" s="26">
        <f t="shared" si="0"/>
        <v>1032494</v>
      </c>
      <c r="F5" s="26">
        <f t="shared" si="0"/>
        <v>1775357</v>
      </c>
      <c r="G5" s="26">
        <f t="shared" si="0"/>
        <v>0</v>
      </c>
      <c r="H5" s="26">
        <f t="shared" si="0"/>
        <v>0</v>
      </c>
      <c r="I5" s="26">
        <f t="shared" si="0"/>
        <v>-259733</v>
      </c>
      <c r="J5" s="26">
        <f t="shared" si="0"/>
        <v>582385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17599923</v>
      </c>
      <c r="O5" s="32">
        <f t="shared" ref="O5:O34" si="1">(N5/O$36)</f>
        <v>282.14047771721704</v>
      </c>
      <c r="P5" s="6"/>
    </row>
    <row r="6" spans="1:133">
      <c r="A6" s="12"/>
      <c r="B6" s="44">
        <v>511</v>
      </c>
      <c r="C6" s="20" t="s">
        <v>19</v>
      </c>
      <c r="D6" s="46">
        <v>659696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659696</v>
      </c>
      <c r="O6" s="47">
        <f t="shared" si="1"/>
        <v>10.575440846425137</v>
      </c>
      <c r="P6" s="9"/>
    </row>
    <row r="7" spans="1:133">
      <c r="A7" s="12"/>
      <c r="B7" s="44">
        <v>512</v>
      </c>
      <c r="C7" s="20" t="s">
        <v>20</v>
      </c>
      <c r="D7" s="46">
        <v>1623874</v>
      </c>
      <c r="E7" s="46">
        <v>246017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1869891</v>
      </c>
      <c r="O7" s="47">
        <f t="shared" si="1"/>
        <v>29.975809554344341</v>
      </c>
      <c r="P7" s="9"/>
    </row>
    <row r="8" spans="1:133">
      <c r="A8" s="12"/>
      <c r="B8" s="44">
        <v>513</v>
      </c>
      <c r="C8" s="20" t="s">
        <v>21</v>
      </c>
      <c r="D8" s="46">
        <v>3178412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3178412</v>
      </c>
      <c r="O8" s="47">
        <f t="shared" si="1"/>
        <v>50.952420647643478</v>
      </c>
      <c r="P8" s="9"/>
    </row>
    <row r="9" spans="1:133">
      <c r="A9" s="12"/>
      <c r="B9" s="44">
        <v>514</v>
      </c>
      <c r="C9" s="20" t="s">
        <v>22</v>
      </c>
      <c r="D9" s="46">
        <v>1198905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1198905</v>
      </c>
      <c r="O9" s="47">
        <f t="shared" si="1"/>
        <v>19.219381211926901</v>
      </c>
      <c r="P9" s="9"/>
    </row>
    <row r="10" spans="1:133">
      <c r="A10" s="12"/>
      <c r="B10" s="44">
        <v>515</v>
      </c>
      <c r="C10" s="20" t="s">
        <v>23</v>
      </c>
      <c r="D10" s="46">
        <v>1517773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1517773</v>
      </c>
      <c r="O10" s="47">
        <f t="shared" si="1"/>
        <v>24.331083680666879</v>
      </c>
      <c r="P10" s="9"/>
    </row>
    <row r="11" spans="1:133">
      <c r="A11" s="12"/>
      <c r="B11" s="44">
        <v>517</v>
      </c>
      <c r="C11" s="20" t="s">
        <v>64</v>
      </c>
      <c r="D11" s="46">
        <v>0</v>
      </c>
      <c r="E11" s="46">
        <v>0</v>
      </c>
      <c r="F11" s="46">
        <v>1775357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1775357</v>
      </c>
      <c r="O11" s="47">
        <f t="shared" si="1"/>
        <v>28.460355883295929</v>
      </c>
      <c r="P11" s="9"/>
    </row>
    <row r="12" spans="1:133">
      <c r="A12" s="12"/>
      <c r="B12" s="44">
        <v>518</v>
      </c>
      <c r="C12" s="20" t="s">
        <v>24</v>
      </c>
      <c r="D12" s="46">
        <v>-1951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-1951</v>
      </c>
      <c r="O12" s="47">
        <f t="shared" si="1"/>
        <v>-3.1276050016030781E-2</v>
      </c>
      <c r="P12" s="9"/>
    </row>
    <row r="13" spans="1:133">
      <c r="A13" s="12"/>
      <c r="B13" s="44">
        <v>519</v>
      </c>
      <c r="C13" s="20" t="s">
        <v>68</v>
      </c>
      <c r="D13" s="46">
        <v>6292711</v>
      </c>
      <c r="E13" s="46">
        <v>786477</v>
      </c>
      <c r="F13" s="46">
        <v>0</v>
      </c>
      <c r="G13" s="46">
        <v>0</v>
      </c>
      <c r="H13" s="46">
        <v>0</v>
      </c>
      <c r="I13" s="46">
        <v>-259733</v>
      </c>
      <c r="J13" s="46">
        <v>582385</v>
      </c>
      <c r="K13" s="46">
        <v>0</v>
      </c>
      <c r="L13" s="46">
        <v>0</v>
      </c>
      <c r="M13" s="46">
        <v>0</v>
      </c>
      <c r="N13" s="46">
        <f t="shared" si="2"/>
        <v>7401840</v>
      </c>
      <c r="O13" s="47">
        <f t="shared" si="1"/>
        <v>118.65726194293043</v>
      </c>
      <c r="P13" s="9"/>
    </row>
    <row r="14" spans="1:133" ht="15.75">
      <c r="A14" s="28" t="s">
        <v>26</v>
      </c>
      <c r="B14" s="29"/>
      <c r="C14" s="30"/>
      <c r="D14" s="31">
        <f t="shared" ref="D14:M14" si="3">SUM(D15:D16)</f>
        <v>26104086</v>
      </c>
      <c r="E14" s="31">
        <f t="shared" si="3"/>
        <v>497906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34" si="4">SUM(D14:M14)</f>
        <v>26601992</v>
      </c>
      <c r="O14" s="43">
        <f t="shared" si="1"/>
        <v>426.45065726194292</v>
      </c>
      <c r="P14" s="10"/>
    </row>
    <row r="15" spans="1:133">
      <c r="A15" s="12"/>
      <c r="B15" s="44">
        <v>521</v>
      </c>
      <c r="C15" s="20" t="s">
        <v>27</v>
      </c>
      <c r="D15" s="46">
        <v>23591361</v>
      </c>
      <c r="E15" s="46">
        <v>497906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24089267</v>
      </c>
      <c r="O15" s="47">
        <f t="shared" si="1"/>
        <v>386.16971785828792</v>
      </c>
      <c r="P15" s="9"/>
    </row>
    <row r="16" spans="1:133">
      <c r="A16" s="12"/>
      <c r="B16" s="44">
        <v>524</v>
      </c>
      <c r="C16" s="20" t="s">
        <v>28</v>
      </c>
      <c r="D16" s="46">
        <v>2512725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2512725</v>
      </c>
      <c r="O16" s="47">
        <f t="shared" si="1"/>
        <v>40.280939403655019</v>
      </c>
      <c r="P16" s="9"/>
    </row>
    <row r="17" spans="1:16" ht="15.75">
      <c r="A17" s="28" t="s">
        <v>30</v>
      </c>
      <c r="B17" s="29"/>
      <c r="C17" s="30"/>
      <c r="D17" s="31">
        <f t="shared" ref="D17:M17" si="5">SUM(D18:D21)</f>
        <v>315259</v>
      </c>
      <c r="E17" s="31">
        <f t="shared" si="5"/>
        <v>1676670</v>
      </c>
      <c r="F17" s="31">
        <f t="shared" si="5"/>
        <v>0</v>
      </c>
      <c r="G17" s="31">
        <f t="shared" si="5"/>
        <v>0</v>
      </c>
      <c r="H17" s="31">
        <f t="shared" si="5"/>
        <v>0</v>
      </c>
      <c r="I17" s="31">
        <f t="shared" si="5"/>
        <v>29382173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42">
        <f t="shared" si="4"/>
        <v>31374102</v>
      </c>
      <c r="O17" s="43">
        <f t="shared" si="1"/>
        <v>502.95129849310678</v>
      </c>
      <c r="P17" s="10"/>
    </row>
    <row r="18" spans="1:16">
      <c r="A18" s="12"/>
      <c r="B18" s="44">
        <v>534</v>
      </c>
      <c r="C18" s="20" t="s">
        <v>69</v>
      </c>
      <c r="D18" s="46">
        <v>0</v>
      </c>
      <c r="E18" s="46">
        <v>1676670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1676670</v>
      </c>
      <c r="O18" s="47">
        <f t="shared" si="1"/>
        <v>26.87832638666239</v>
      </c>
      <c r="P18" s="9"/>
    </row>
    <row r="19" spans="1:16">
      <c r="A19" s="12"/>
      <c r="B19" s="44">
        <v>536</v>
      </c>
      <c r="C19" s="20" t="s">
        <v>70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26898528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26898528</v>
      </c>
      <c r="O19" s="47">
        <f t="shared" si="1"/>
        <v>431.20436037191405</v>
      </c>
      <c r="P19" s="9"/>
    </row>
    <row r="20" spans="1:16">
      <c r="A20" s="12"/>
      <c r="B20" s="44">
        <v>538</v>
      </c>
      <c r="C20" s="20" t="s">
        <v>71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2483645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2483645</v>
      </c>
      <c r="O20" s="47">
        <f t="shared" si="1"/>
        <v>39.814764347547289</v>
      </c>
      <c r="P20" s="9"/>
    </row>
    <row r="21" spans="1:16">
      <c r="A21" s="12"/>
      <c r="B21" s="44">
        <v>539</v>
      </c>
      <c r="C21" s="20" t="s">
        <v>36</v>
      </c>
      <c r="D21" s="46">
        <v>315259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315259</v>
      </c>
      <c r="O21" s="47">
        <f t="shared" si="1"/>
        <v>5.0538473869830076</v>
      </c>
      <c r="P21" s="9"/>
    </row>
    <row r="22" spans="1:16" ht="15.75">
      <c r="A22" s="28" t="s">
        <v>37</v>
      </c>
      <c r="B22" s="29"/>
      <c r="C22" s="30"/>
      <c r="D22" s="31">
        <f t="shared" ref="D22:M22" si="6">SUM(D23:D23)</f>
        <v>3652090</v>
      </c>
      <c r="E22" s="31">
        <f t="shared" si="6"/>
        <v>2471012</v>
      </c>
      <c r="F22" s="31">
        <f t="shared" si="6"/>
        <v>0</v>
      </c>
      <c r="G22" s="31">
        <f t="shared" si="6"/>
        <v>301725</v>
      </c>
      <c r="H22" s="31">
        <f t="shared" si="6"/>
        <v>0</v>
      </c>
      <c r="I22" s="31">
        <f t="shared" si="6"/>
        <v>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si="4"/>
        <v>6424827</v>
      </c>
      <c r="O22" s="43">
        <f t="shared" si="1"/>
        <v>102.99498236614299</v>
      </c>
      <c r="P22" s="10"/>
    </row>
    <row r="23" spans="1:16">
      <c r="A23" s="12"/>
      <c r="B23" s="44">
        <v>541</v>
      </c>
      <c r="C23" s="20" t="s">
        <v>72</v>
      </c>
      <c r="D23" s="46">
        <v>3652090</v>
      </c>
      <c r="E23" s="46">
        <v>2471012</v>
      </c>
      <c r="F23" s="46">
        <v>0</v>
      </c>
      <c r="G23" s="46">
        <v>301725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6424827</v>
      </c>
      <c r="O23" s="47">
        <f t="shared" si="1"/>
        <v>102.99498236614299</v>
      </c>
      <c r="P23" s="9"/>
    </row>
    <row r="24" spans="1:16" ht="15.75">
      <c r="A24" s="28" t="s">
        <v>39</v>
      </c>
      <c r="B24" s="29"/>
      <c r="C24" s="30"/>
      <c r="D24" s="31">
        <f t="shared" ref="D24:M24" si="7">SUM(D25:D25)</f>
        <v>0</v>
      </c>
      <c r="E24" s="31">
        <f t="shared" si="7"/>
        <v>399095</v>
      </c>
      <c r="F24" s="31">
        <f t="shared" si="7"/>
        <v>0</v>
      </c>
      <c r="G24" s="31">
        <f t="shared" si="7"/>
        <v>0</v>
      </c>
      <c r="H24" s="31">
        <f t="shared" si="7"/>
        <v>0</v>
      </c>
      <c r="I24" s="31">
        <f t="shared" si="7"/>
        <v>0</v>
      </c>
      <c r="J24" s="31">
        <f t="shared" si="7"/>
        <v>0</v>
      </c>
      <c r="K24" s="31">
        <f t="shared" si="7"/>
        <v>0</v>
      </c>
      <c r="L24" s="31">
        <f t="shared" si="7"/>
        <v>0</v>
      </c>
      <c r="M24" s="31">
        <f t="shared" si="7"/>
        <v>0</v>
      </c>
      <c r="N24" s="31">
        <f t="shared" si="4"/>
        <v>399095</v>
      </c>
      <c r="O24" s="43">
        <f t="shared" si="1"/>
        <v>6.3978037832638668</v>
      </c>
      <c r="P24" s="10"/>
    </row>
    <row r="25" spans="1:16">
      <c r="A25" s="13"/>
      <c r="B25" s="45">
        <v>554</v>
      </c>
      <c r="C25" s="21" t="s">
        <v>40</v>
      </c>
      <c r="D25" s="46">
        <v>0</v>
      </c>
      <c r="E25" s="46">
        <v>399095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399095</v>
      </c>
      <c r="O25" s="47">
        <f t="shared" si="1"/>
        <v>6.3978037832638668</v>
      </c>
      <c r="P25" s="9"/>
    </row>
    <row r="26" spans="1:16" ht="15.75">
      <c r="A26" s="28" t="s">
        <v>41</v>
      </c>
      <c r="B26" s="29"/>
      <c r="C26" s="30"/>
      <c r="D26" s="31">
        <f t="shared" ref="D26:M26" si="8">SUM(D27:D30)</f>
        <v>7611028</v>
      </c>
      <c r="E26" s="31">
        <f t="shared" si="8"/>
        <v>3133796</v>
      </c>
      <c r="F26" s="31">
        <f t="shared" si="8"/>
        <v>0</v>
      </c>
      <c r="G26" s="31">
        <f t="shared" si="8"/>
        <v>1304255</v>
      </c>
      <c r="H26" s="31">
        <f t="shared" si="8"/>
        <v>0</v>
      </c>
      <c r="I26" s="31">
        <f t="shared" si="8"/>
        <v>-313746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si="4"/>
        <v>11735333</v>
      </c>
      <c r="O26" s="43">
        <f t="shared" si="1"/>
        <v>188.12653093940366</v>
      </c>
      <c r="P26" s="9"/>
    </row>
    <row r="27" spans="1:16">
      <c r="A27" s="12"/>
      <c r="B27" s="44">
        <v>571</v>
      </c>
      <c r="C27" s="20" t="s">
        <v>42</v>
      </c>
      <c r="D27" s="46">
        <v>854762</v>
      </c>
      <c r="E27" s="46">
        <v>32229</v>
      </c>
      <c r="F27" s="46">
        <v>0</v>
      </c>
      <c r="G27" s="46">
        <v>1303274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2190265</v>
      </c>
      <c r="O27" s="47">
        <f t="shared" si="1"/>
        <v>35.11165437640269</v>
      </c>
      <c r="P27" s="9"/>
    </row>
    <row r="28" spans="1:16">
      <c r="A28" s="12"/>
      <c r="B28" s="44">
        <v>572</v>
      </c>
      <c r="C28" s="20" t="s">
        <v>73</v>
      </c>
      <c r="D28" s="46">
        <v>4287227</v>
      </c>
      <c r="E28" s="46">
        <v>501992</v>
      </c>
      <c r="F28" s="46">
        <v>0</v>
      </c>
      <c r="G28" s="46">
        <v>981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4790200</v>
      </c>
      <c r="O28" s="47">
        <f t="shared" si="1"/>
        <v>76.790638025008022</v>
      </c>
      <c r="P28" s="9"/>
    </row>
    <row r="29" spans="1:16">
      <c r="A29" s="12"/>
      <c r="B29" s="44">
        <v>573</v>
      </c>
      <c r="C29" s="20" t="s">
        <v>44</v>
      </c>
      <c r="D29" s="46">
        <v>2071223</v>
      </c>
      <c r="E29" s="46">
        <v>2599575</v>
      </c>
      <c r="F29" s="46">
        <v>0</v>
      </c>
      <c r="G29" s="46">
        <v>0</v>
      </c>
      <c r="H29" s="46">
        <v>0</v>
      </c>
      <c r="I29" s="46">
        <v>-313746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4357052</v>
      </c>
      <c r="O29" s="47">
        <f t="shared" si="1"/>
        <v>69.846938121192693</v>
      </c>
      <c r="P29" s="9"/>
    </row>
    <row r="30" spans="1:16">
      <c r="A30" s="12"/>
      <c r="B30" s="44">
        <v>574</v>
      </c>
      <c r="C30" s="20" t="s">
        <v>45</v>
      </c>
      <c r="D30" s="46">
        <v>397816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397816</v>
      </c>
      <c r="O30" s="47">
        <f t="shared" si="1"/>
        <v>6.3773004168002565</v>
      </c>
      <c r="P30" s="9"/>
    </row>
    <row r="31" spans="1:16" ht="15.75">
      <c r="A31" s="28" t="s">
        <v>74</v>
      </c>
      <c r="B31" s="29"/>
      <c r="C31" s="30"/>
      <c r="D31" s="31">
        <f t="shared" ref="D31:M31" si="9">SUM(D32:D33)</f>
        <v>2524588</v>
      </c>
      <c r="E31" s="31">
        <f t="shared" si="9"/>
        <v>0</v>
      </c>
      <c r="F31" s="31">
        <f t="shared" si="9"/>
        <v>0</v>
      </c>
      <c r="G31" s="31">
        <f t="shared" si="9"/>
        <v>0</v>
      </c>
      <c r="H31" s="31">
        <f t="shared" si="9"/>
        <v>0</v>
      </c>
      <c r="I31" s="31">
        <f t="shared" si="9"/>
        <v>187742</v>
      </c>
      <c r="J31" s="31">
        <f t="shared" si="9"/>
        <v>2137710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4"/>
        <v>4850040</v>
      </c>
      <c r="O31" s="43">
        <f t="shared" si="1"/>
        <v>77.749919846104518</v>
      </c>
      <c r="P31" s="9"/>
    </row>
    <row r="32" spans="1:16">
      <c r="A32" s="12"/>
      <c r="B32" s="44">
        <v>581</v>
      </c>
      <c r="C32" s="20" t="s">
        <v>75</v>
      </c>
      <c r="D32" s="46">
        <v>2524588</v>
      </c>
      <c r="E32" s="46">
        <v>0</v>
      </c>
      <c r="F32" s="46">
        <v>0</v>
      </c>
      <c r="G32" s="46">
        <v>0</v>
      </c>
      <c r="H32" s="46">
        <v>0</v>
      </c>
      <c r="I32" s="46">
        <v>187742</v>
      </c>
      <c r="J32" s="46">
        <v>53203</v>
      </c>
      <c r="K32" s="46">
        <v>0</v>
      </c>
      <c r="L32" s="46">
        <v>0</v>
      </c>
      <c r="M32" s="46">
        <v>0</v>
      </c>
      <c r="N32" s="46">
        <f t="shared" si="4"/>
        <v>2765533</v>
      </c>
      <c r="O32" s="47">
        <f t="shared" si="1"/>
        <v>44.333648605322217</v>
      </c>
      <c r="P32" s="9"/>
    </row>
    <row r="33" spans="1:119" ht="15.75" thickBot="1">
      <c r="A33" s="12"/>
      <c r="B33" s="44">
        <v>590</v>
      </c>
      <c r="C33" s="20" t="s">
        <v>76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2084507</v>
      </c>
      <c r="K33" s="46">
        <v>0</v>
      </c>
      <c r="L33" s="46">
        <v>0</v>
      </c>
      <c r="M33" s="46">
        <v>0</v>
      </c>
      <c r="N33" s="46">
        <f t="shared" si="4"/>
        <v>2084507</v>
      </c>
      <c r="O33" s="47">
        <f t="shared" si="1"/>
        <v>33.416271240782301</v>
      </c>
      <c r="P33" s="9"/>
    </row>
    <row r="34" spans="1:119" ht="16.5" thickBot="1">
      <c r="A34" s="14" t="s">
        <v>10</v>
      </c>
      <c r="B34" s="23"/>
      <c r="C34" s="22"/>
      <c r="D34" s="15">
        <f>SUM(D5,D14,D17,D22,D24,D26,D31)</f>
        <v>54676471</v>
      </c>
      <c r="E34" s="15">
        <f t="shared" ref="E34:M34" si="10">SUM(E5,E14,E17,E22,E24,E26,E31)</f>
        <v>9210973</v>
      </c>
      <c r="F34" s="15">
        <f t="shared" si="10"/>
        <v>1775357</v>
      </c>
      <c r="G34" s="15">
        <f t="shared" si="10"/>
        <v>1605980</v>
      </c>
      <c r="H34" s="15">
        <f t="shared" si="10"/>
        <v>0</v>
      </c>
      <c r="I34" s="15">
        <f t="shared" si="10"/>
        <v>28996436</v>
      </c>
      <c r="J34" s="15">
        <f t="shared" si="10"/>
        <v>2720095</v>
      </c>
      <c r="K34" s="15">
        <f t="shared" si="10"/>
        <v>0</v>
      </c>
      <c r="L34" s="15">
        <f t="shared" si="10"/>
        <v>0</v>
      </c>
      <c r="M34" s="15">
        <f t="shared" si="10"/>
        <v>0</v>
      </c>
      <c r="N34" s="15">
        <f t="shared" si="4"/>
        <v>98985312</v>
      </c>
      <c r="O34" s="37">
        <f t="shared" si="1"/>
        <v>1586.8116704071817</v>
      </c>
      <c r="P34" s="6"/>
      <c r="Q34" s="2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</row>
    <row r="35" spans="1:119">
      <c r="A35" s="16"/>
      <c r="B35" s="18"/>
      <c r="C35" s="18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9"/>
    </row>
    <row r="36" spans="1:119">
      <c r="A36" s="38"/>
      <c r="B36" s="39"/>
      <c r="C36" s="39"/>
      <c r="D36" s="40"/>
      <c r="E36" s="40"/>
      <c r="F36" s="40"/>
      <c r="G36" s="40"/>
      <c r="H36" s="40"/>
      <c r="I36" s="40"/>
      <c r="J36" s="40"/>
      <c r="K36" s="40"/>
      <c r="L36" s="93" t="s">
        <v>81</v>
      </c>
      <c r="M36" s="93"/>
      <c r="N36" s="93"/>
      <c r="O36" s="41">
        <v>62380</v>
      </c>
    </row>
    <row r="37" spans="1:119">
      <c r="A37" s="94"/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6"/>
    </row>
    <row r="38" spans="1:119" ht="15.75" customHeight="1" thickBot="1">
      <c r="A38" s="97" t="s">
        <v>55</v>
      </c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9"/>
    </row>
  </sheetData>
  <mergeCells count="10">
    <mergeCell ref="L36:N36"/>
    <mergeCell ref="A37:O37"/>
    <mergeCell ref="A38:O3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9"/>
  <sheetViews>
    <sheetView workbookViewId="0">
      <selection sqref="A1:O1"/>
    </sheetView>
  </sheetViews>
  <sheetFormatPr defaultColWidth="9.77734375" defaultRowHeight="15"/>
  <cols>
    <col min="1" max="1" width="1.77734375" style="63" customWidth="1"/>
    <col min="2" max="2" width="6.77734375" style="63" customWidth="1"/>
    <col min="3" max="3" width="55.77734375" style="63" customWidth="1"/>
    <col min="4" max="5" width="16.77734375" style="92" customWidth="1"/>
    <col min="6" max="7" width="15.77734375" style="92" customWidth="1"/>
    <col min="8" max="8" width="13.77734375" style="92" customWidth="1"/>
    <col min="9" max="10" width="15.77734375" style="92" customWidth="1"/>
    <col min="11" max="13" width="13.77734375" style="92" customWidth="1"/>
    <col min="14" max="14" width="16.77734375" style="92" customWidth="1"/>
    <col min="15" max="15" width="13.77734375" style="63" customWidth="1"/>
    <col min="16" max="16" width="9.77734375" style="63" customWidth="1"/>
    <col min="17" max="17" width="9.77734375" style="63"/>
    <col min="18" max="16384" width="9.77734375" style="49"/>
  </cols>
  <sheetData>
    <row r="1" spans="1:133" ht="27.75">
      <c r="A1" s="124" t="s">
        <v>51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6"/>
      <c r="P1" s="48"/>
      <c r="Q1" s="49"/>
    </row>
    <row r="2" spans="1:133" ht="24" thickBot="1">
      <c r="A2" s="127" t="s">
        <v>67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9"/>
      <c r="P2" s="48"/>
      <c r="Q2" s="49"/>
    </row>
    <row r="3" spans="1:133" ht="18" customHeight="1">
      <c r="A3" s="130" t="s">
        <v>12</v>
      </c>
      <c r="B3" s="131"/>
      <c r="C3" s="132"/>
      <c r="D3" s="136" t="s">
        <v>6</v>
      </c>
      <c r="E3" s="137"/>
      <c r="F3" s="137"/>
      <c r="G3" s="137"/>
      <c r="H3" s="138"/>
      <c r="I3" s="136" t="s">
        <v>7</v>
      </c>
      <c r="J3" s="138"/>
      <c r="K3" s="136" t="s">
        <v>9</v>
      </c>
      <c r="L3" s="138"/>
      <c r="M3" s="50"/>
      <c r="N3" s="51"/>
      <c r="O3" s="139" t="s">
        <v>17</v>
      </c>
      <c r="P3" s="52"/>
      <c r="Q3" s="49"/>
    </row>
    <row r="4" spans="1:133" ht="32.25" customHeight="1" thickBot="1">
      <c r="A4" s="133"/>
      <c r="B4" s="134"/>
      <c r="C4" s="135"/>
      <c r="D4" s="53" t="s">
        <v>0</v>
      </c>
      <c r="E4" s="53" t="s">
        <v>13</v>
      </c>
      <c r="F4" s="53" t="s">
        <v>14</v>
      </c>
      <c r="G4" s="53" t="s">
        <v>15</v>
      </c>
      <c r="H4" s="53" t="s">
        <v>1</v>
      </c>
      <c r="I4" s="53" t="s">
        <v>2</v>
      </c>
      <c r="J4" s="54" t="s">
        <v>16</v>
      </c>
      <c r="K4" s="54" t="s">
        <v>3</v>
      </c>
      <c r="L4" s="54" t="s">
        <v>4</v>
      </c>
      <c r="M4" s="54" t="s">
        <v>5</v>
      </c>
      <c r="N4" s="54" t="s">
        <v>8</v>
      </c>
      <c r="O4" s="140"/>
      <c r="P4" s="55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</row>
    <row r="5" spans="1:133" ht="15.75">
      <c r="A5" s="57" t="s">
        <v>18</v>
      </c>
      <c r="B5" s="58"/>
      <c r="C5" s="58"/>
      <c r="D5" s="59">
        <f t="shared" ref="D5:M5" si="0">SUM(D6:D13)</f>
        <v>15167772</v>
      </c>
      <c r="E5" s="59">
        <f t="shared" si="0"/>
        <v>2190283</v>
      </c>
      <c r="F5" s="59">
        <f t="shared" si="0"/>
        <v>2079225</v>
      </c>
      <c r="G5" s="59">
        <f t="shared" si="0"/>
        <v>470427</v>
      </c>
      <c r="H5" s="59">
        <f t="shared" si="0"/>
        <v>0</v>
      </c>
      <c r="I5" s="59">
        <f t="shared" si="0"/>
        <v>0</v>
      </c>
      <c r="J5" s="59">
        <f t="shared" si="0"/>
        <v>1559702</v>
      </c>
      <c r="K5" s="59">
        <f t="shared" si="0"/>
        <v>0</v>
      </c>
      <c r="L5" s="59">
        <f t="shared" si="0"/>
        <v>0</v>
      </c>
      <c r="M5" s="59">
        <f t="shared" si="0"/>
        <v>0</v>
      </c>
      <c r="N5" s="60">
        <f>SUM(D5:M5)</f>
        <v>21467409</v>
      </c>
      <c r="O5" s="61">
        <f t="shared" ref="O5:O35" si="1">(N5/O$37)</f>
        <v>346.74068032045483</v>
      </c>
      <c r="P5" s="62"/>
    </row>
    <row r="6" spans="1:133">
      <c r="A6" s="64"/>
      <c r="B6" s="65">
        <v>511</v>
      </c>
      <c r="C6" s="66" t="s">
        <v>19</v>
      </c>
      <c r="D6" s="67">
        <v>597705</v>
      </c>
      <c r="E6" s="67">
        <v>108141</v>
      </c>
      <c r="F6" s="67">
        <v>0</v>
      </c>
      <c r="G6" s="67">
        <v>0</v>
      </c>
      <c r="H6" s="67">
        <v>0</v>
      </c>
      <c r="I6" s="67">
        <v>0</v>
      </c>
      <c r="J6" s="67">
        <v>0</v>
      </c>
      <c r="K6" s="67">
        <v>0</v>
      </c>
      <c r="L6" s="67">
        <v>0</v>
      </c>
      <c r="M6" s="67">
        <v>0</v>
      </c>
      <c r="N6" s="67">
        <f>SUM(D6:M6)</f>
        <v>705846</v>
      </c>
      <c r="O6" s="68">
        <f t="shared" si="1"/>
        <v>11.400794676314769</v>
      </c>
      <c r="P6" s="69"/>
    </row>
    <row r="7" spans="1:133">
      <c r="A7" s="64"/>
      <c r="B7" s="65">
        <v>512</v>
      </c>
      <c r="C7" s="66" t="s">
        <v>20</v>
      </c>
      <c r="D7" s="67">
        <v>1671934</v>
      </c>
      <c r="E7" s="67">
        <v>106080</v>
      </c>
      <c r="F7" s="67">
        <v>0</v>
      </c>
      <c r="G7" s="67">
        <v>0</v>
      </c>
      <c r="H7" s="67">
        <v>0</v>
      </c>
      <c r="I7" s="67">
        <v>0</v>
      </c>
      <c r="J7" s="67">
        <v>0</v>
      </c>
      <c r="K7" s="67">
        <v>0</v>
      </c>
      <c r="L7" s="67">
        <v>0</v>
      </c>
      <c r="M7" s="67">
        <v>0</v>
      </c>
      <c r="N7" s="67">
        <f t="shared" ref="N7:N13" si="2">SUM(D7:M7)</f>
        <v>1778014</v>
      </c>
      <c r="O7" s="68">
        <f t="shared" si="1"/>
        <v>28.718406770900632</v>
      </c>
      <c r="P7" s="69"/>
    </row>
    <row r="8" spans="1:133">
      <c r="A8" s="64"/>
      <c r="B8" s="65">
        <v>513</v>
      </c>
      <c r="C8" s="66" t="s">
        <v>21</v>
      </c>
      <c r="D8" s="67">
        <v>3429522</v>
      </c>
      <c r="E8" s="67">
        <v>7234</v>
      </c>
      <c r="F8" s="67">
        <v>0</v>
      </c>
      <c r="G8" s="67">
        <v>0</v>
      </c>
      <c r="H8" s="67">
        <v>0</v>
      </c>
      <c r="I8" s="67">
        <v>0</v>
      </c>
      <c r="J8" s="67">
        <v>0</v>
      </c>
      <c r="K8" s="67">
        <v>0</v>
      </c>
      <c r="L8" s="67">
        <v>0</v>
      </c>
      <c r="M8" s="67">
        <v>0</v>
      </c>
      <c r="N8" s="67">
        <f t="shared" si="2"/>
        <v>3436756</v>
      </c>
      <c r="O8" s="68">
        <f t="shared" si="1"/>
        <v>55.510337252875047</v>
      </c>
      <c r="P8" s="69"/>
    </row>
    <row r="9" spans="1:133">
      <c r="A9" s="64"/>
      <c r="B9" s="65">
        <v>514</v>
      </c>
      <c r="C9" s="66" t="s">
        <v>22</v>
      </c>
      <c r="D9" s="67">
        <v>927251</v>
      </c>
      <c r="E9" s="67">
        <v>0</v>
      </c>
      <c r="F9" s="67">
        <v>0</v>
      </c>
      <c r="G9" s="67">
        <v>0</v>
      </c>
      <c r="H9" s="67">
        <v>0</v>
      </c>
      <c r="I9" s="67">
        <v>0</v>
      </c>
      <c r="J9" s="67">
        <v>0</v>
      </c>
      <c r="K9" s="67">
        <v>0</v>
      </c>
      <c r="L9" s="67">
        <v>0</v>
      </c>
      <c r="M9" s="67">
        <v>0</v>
      </c>
      <c r="N9" s="67">
        <f t="shared" si="2"/>
        <v>927251</v>
      </c>
      <c r="O9" s="68">
        <f t="shared" si="1"/>
        <v>14.97691885256493</v>
      </c>
      <c r="P9" s="69"/>
    </row>
    <row r="10" spans="1:133">
      <c r="A10" s="64"/>
      <c r="B10" s="65">
        <v>515</v>
      </c>
      <c r="C10" s="66" t="s">
        <v>23</v>
      </c>
      <c r="D10" s="67">
        <v>1440863</v>
      </c>
      <c r="E10" s="67">
        <v>52773</v>
      </c>
      <c r="F10" s="67">
        <v>0</v>
      </c>
      <c r="G10" s="67">
        <v>470427</v>
      </c>
      <c r="H10" s="67">
        <v>0</v>
      </c>
      <c r="I10" s="67">
        <v>0</v>
      </c>
      <c r="J10" s="67">
        <v>14337</v>
      </c>
      <c r="K10" s="67">
        <v>0</v>
      </c>
      <c r="L10" s="67">
        <v>0</v>
      </c>
      <c r="M10" s="67">
        <v>0</v>
      </c>
      <c r="N10" s="67">
        <f t="shared" si="2"/>
        <v>1978400</v>
      </c>
      <c r="O10" s="68">
        <f t="shared" si="1"/>
        <v>31.955032949993541</v>
      </c>
      <c r="P10" s="69"/>
    </row>
    <row r="11" spans="1:133">
      <c r="A11" s="64"/>
      <c r="B11" s="65">
        <v>517</v>
      </c>
      <c r="C11" s="66" t="s">
        <v>64</v>
      </c>
      <c r="D11" s="67">
        <v>0</v>
      </c>
      <c r="E11" s="67">
        <v>0</v>
      </c>
      <c r="F11" s="67">
        <v>2079225</v>
      </c>
      <c r="G11" s="67">
        <v>0</v>
      </c>
      <c r="H11" s="67">
        <v>0</v>
      </c>
      <c r="I11" s="67">
        <v>0</v>
      </c>
      <c r="J11" s="67">
        <v>0</v>
      </c>
      <c r="K11" s="67">
        <v>0</v>
      </c>
      <c r="L11" s="67">
        <v>0</v>
      </c>
      <c r="M11" s="67">
        <v>0</v>
      </c>
      <c r="N11" s="67">
        <f t="shared" si="2"/>
        <v>2079225</v>
      </c>
      <c r="O11" s="68">
        <f t="shared" si="1"/>
        <v>33.583554076754105</v>
      </c>
      <c r="P11" s="69"/>
    </row>
    <row r="12" spans="1:133">
      <c r="A12" s="64"/>
      <c r="B12" s="65">
        <v>518</v>
      </c>
      <c r="C12" s="66" t="s">
        <v>24</v>
      </c>
      <c r="D12" s="67">
        <v>-1921</v>
      </c>
      <c r="E12" s="67">
        <v>0</v>
      </c>
      <c r="F12" s="67">
        <v>0</v>
      </c>
      <c r="G12" s="67">
        <v>0</v>
      </c>
      <c r="H12" s="67">
        <v>0</v>
      </c>
      <c r="I12" s="67">
        <v>0</v>
      </c>
      <c r="J12" s="67">
        <v>0</v>
      </c>
      <c r="K12" s="67">
        <v>0</v>
      </c>
      <c r="L12" s="67">
        <v>0</v>
      </c>
      <c r="M12" s="67">
        <v>0</v>
      </c>
      <c r="N12" s="67">
        <f t="shared" si="2"/>
        <v>-1921</v>
      </c>
      <c r="O12" s="68">
        <f t="shared" si="1"/>
        <v>-3.1027910582762632E-2</v>
      </c>
      <c r="P12" s="69"/>
    </row>
    <row r="13" spans="1:133">
      <c r="A13" s="64"/>
      <c r="B13" s="65">
        <v>519</v>
      </c>
      <c r="C13" s="66" t="s">
        <v>68</v>
      </c>
      <c r="D13" s="67">
        <v>7102418</v>
      </c>
      <c r="E13" s="67">
        <v>1916055</v>
      </c>
      <c r="F13" s="67">
        <v>0</v>
      </c>
      <c r="G13" s="67">
        <v>0</v>
      </c>
      <c r="H13" s="67">
        <v>0</v>
      </c>
      <c r="I13" s="67">
        <v>0</v>
      </c>
      <c r="J13" s="67">
        <v>1545365</v>
      </c>
      <c r="K13" s="67">
        <v>0</v>
      </c>
      <c r="L13" s="67">
        <v>0</v>
      </c>
      <c r="M13" s="67">
        <v>0</v>
      </c>
      <c r="N13" s="67">
        <f t="shared" si="2"/>
        <v>10563838</v>
      </c>
      <c r="O13" s="68">
        <f t="shared" si="1"/>
        <v>170.62666365163457</v>
      </c>
      <c r="P13" s="69"/>
    </row>
    <row r="14" spans="1:133" ht="15.75">
      <c r="A14" s="70" t="s">
        <v>26</v>
      </c>
      <c r="B14" s="71"/>
      <c r="C14" s="72"/>
      <c r="D14" s="73">
        <f t="shared" ref="D14:M14" si="3">SUM(D15:D16)</f>
        <v>24827356</v>
      </c>
      <c r="E14" s="73">
        <f t="shared" si="3"/>
        <v>1031753</v>
      </c>
      <c r="F14" s="73">
        <f t="shared" si="3"/>
        <v>0</v>
      </c>
      <c r="G14" s="73">
        <f t="shared" si="3"/>
        <v>0</v>
      </c>
      <c r="H14" s="73">
        <f t="shared" si="3"/>
        <v>0</v>
      </c>
      <c r="I14" s="73">
        <f t="shared" si="3"/>
        <v>0</v>
      </c>
      <c r="J14" s="73">
        <f t="shared" si="3"/>
        <v>0</v>
      </c>
      <c r="K14" s="73">
        <f t="shared" si="3"/>
        <v>0</v>
      </c>
      <c r="L14" s="73">
        <f t="shared" si="3"/>
        <v>0</v>
      </c>
      <c r="M14" s="73">
        <f t="shared" si="3"/>
        <v>0</v>
      </c>
      <c r="N14" s="74">
        <f t="shared" ref="N14:N35" si="4">SUM(D14:M14)</f>
        <v>25859109</v>
      </c>
      <c r="O14" s="75">
        <f t="shared" si="1"/>
        <v>417.67523258818971</v>
      </c>
      <c r="P14" s="76"/>
    </row>
    <row r="15" spans="1:133">
      <c r="A15" s="64"/>
      <c r="B15" s="65">
        <v>521</v>
      </c>
      <c r="C15" s="66" t="s">
        <v>27</v>
      </c>
      <c r="D15" s="67">
        <v>22797191</v>
      </c>
      <c r="E15" s="67">
        <v>1032506</v>
      </c>
      <c r="F15" s="67">
        <v>0</v>
      </c>
      <c r="G15" s="67">
        <v>0</v>
      </c>
      <c r="H15" s="67">
        <v>0</v>
      </c>
      <c r="I15" s="67">
        <v>0</v>
      </c>
      <c r="J15" s="67">
        <v>0</v>
      </c>
      <c r="K15" s="67">
        <v>0</v>
      </c>
      <c r="L15" s="67">
        <v>0</v>
      </c>
      <c r="M15" s="67">
        <v>0</v>
      </c>
      <c r="N15" s="67">
        <f t="shared" si="4"/>
        <v>23829697</v>
      </c>
      <c r="O15" s="68">
        <f t="shared" si="1"/>
        <v>384.89625597622432</v>
      </c>
      <c r="P15" s="69"/>
    </row>
    <row r="16" spans="1:133">
      <c r="A16" s="64"/>
      <c r="B16" s="65">
        <v>524</v>
      </c>
      <c r="C16" s="66" t="s">
        <v>28</v>
      </c>
      <c r="D16" s="67">
        <v>2030165</v>
      </c>
      <c r="E16" s="67">
        <v>-753</v>
      </c>
      <c r="F16" s="67">
        <v>0</v>
      </c>
      <c r="G16" s="67">
        <v>0</v>
      </c>
      <c r="H16" s="67">
        <v>0</v>
      </c>
      <c r="I16" s="67">
        <v>0</v>
      </c>
      <c r="J16" s="67">
        <v>0</v>
      </c>
      <c r="K16" s="67">
        <v>0</v>
      </c>
      <c r="L16" s="67">
        <v>0</v>
      </c>
      <c r="M16" s="67">
        <v>0</v>
      </c>
      <c r="N16" s="67">
        <f t="shared" si="4"/>
        <v>2029412</v>
      </c>
      <c r="O16" s="68">
        <f t="shared" si="1"/>
        <v>32.778976611965369</v>
      </c>
      <c r="P16" s="69"/>
    </row>
    <row r="17" spans="1:16" ht="15.75">
      <c r="A17" s="70" t="s">
        <v>30</v>
      </c>
      <c r="B17" s="71"/>
      <c r="C17" s="72"/>
      <c r="D17" s="73">
        <f t="shared" ref="D17:M17" si="5">SUM(D18:D21)</f>
        <v>663716</v>
      </c>
      <c r="E17" s="73">
        <f t="shared" si="5"/>
        <v>2331097</v>
      </c>
      <c r="F17" s="73">
        <f t="shared" si="5"/>
        <v>0</v>
      </c>
      <c r="G17" s="73">
        <f t="shared" si="5"/>
        <v>0</v>
      </c>
      <c r="H17" s="73">
        <f t="shared" si="5"/>
        <v>0</v>
      </c>
      <c r="I17" s="73">
        <f t="shared" si="5"/>
        <v>26924306</v>
      </c>
      <c r="J17" s="73">
        <f t="shared" si="5"/>
        <v>0</v>
      </c>
      <c r="K17" s="73">
        <f t="shared" si="5"/>
        <v>0</v>
      </c>
      <c r="L17" s="73">
        <f t="shared" si="5"/>
        <v>0</v>
      </c>
      <c r="M17" s="73">
        <f t="shared" si="5"/>
        <v>0</v>
      </c>
      <c r="N17" s="74">
        <f t="shared" si="4"/>
        <v>29919119</v>
      </c>
      <c r="O17" s="75">
        <f t="shared" si="1"/>
        <v>483.25234203385452</v>
      </c>
      <c r="P17" s="76"/>
    </row>
    <row r="18" spans="1:16">
      <c r="A18" s="64"/>
      <c r="B18" s="65">
        <v>534</v>
      </c>
      <c r="C18" s="66" t="s">
        <v>69</v>
      </c>
      <c r="D18" s="67">
        <v>0</v>
      </c>
      <c r="E18" s="67">
        <v>2331097</v>
      </c>
      <c r="F18" s="67">
        <v>0</v>
      </c>
      <c r="G18" s="67">
        <v>0</v>
      </c>
      <c r="H18" s="67">
        <v>0</v>
      </c>
      <c r="I18" s="67">
        <v>0</v>
      </c>
      <c r="J18" s="67">
        <v>0</v>
      </c>
      <c r="K18" s="67">
        <v>0</v>
      </c>
      <c r="L18" s="67">
        <v>0</v>
      </c>
      <c r="M18" s="67">
        <v>0</v>
      </c>
      <c r="N18" s="67">
        <f t="shared" si="4"/>
        <v>2331097</v>
      </c>
      <c r="O18" s="68">
        <f t="shared" si="1"/>
        <v>37.651779945729423</v>
      </c>
      <c r="P18" s="69"/>
    </row>
    <row r="19" spans="1:16">
      <c r="A19" s="64"/>
      <c r="B19" s="65">
        <v>536</v>
      </c>
      <c r="C19" s="66" t="s">
        <v>70</v>
      </c>
      <c r="D19" s="67">
        <v>0</v>
      </c>
      <c r="E19" s="67">
        <v>0</v>
      </c>
      <c r="F19" s="67">
        <v>0</v>
      </c>
      <c r="G19" s="67">
        <v>0</v>
      </c>
      <c r="H19" s="67">
        <v>0</v>
      </c>
      <c r="I19" s="67">
        <v>24612827</v>
      </c>
      <c r="J19" s="67">
        <v>0</v>
      </c>
      <c r="K19" s="67">
        <v>0</v>
      </c>
      <c r="L19" s="67">
        <v>0</v>
      </c>
      <c r="M19" s="67">
        <v>0</v>
      </c>
      <c r="N19" s="67">
        <f t="shared" si="4"/>
        <v>24612827</v>
      </c>
      <c r="O19" s="68">
        <f t="shared" si="1"/>
        <v>397.54533854503165</v>
      </c>
      <c r="P19" s="69"/>
    </row>
    <row r="20" spans="1:16">
      <c r="A20" s="64"/>
      <c r="B20" s="65">
        <v>538</v>
      </c>
      <c r="C20" s="66" t="s">
        <v>71</v>
      </c>
      <c r="D20" s="67">
        <v>0</v>
      </c>
      <c r="E20" s="67">
        <v>0</v>
      </c>
      <c r="F20" s="67">
        <v>0</v>
      </c>
      <c r="G20" s="67">
        <v>0</v>
      </c>
      <c r="H20" s="67">
        <v>0</v>
      </c>
      <c r="I20" s="67">
        <v>2311479</v>
      </c>
      <c r="J20" s="67">
        <v>0</v>
      </c>
      <c r="K20" s="67">
        <v>0</v>
      </c>
      <c r="L20" s="67">
        <v>0</v>
      </c>
      <c r="M20" s="67">
        <v>0</v>
      </c>
      <c r="N20" s="67">
        <f t="shared" si="4"/>
        <v>2311479</v>
      </c>
      <c r="O20" s="68">
        <f t="shared" si="1"/>
        <v>37.334910841193953</v>
      </c>
      <c r="P20" s="69"/>
    </row>
    <row r="21" spans="1:16">
      <c r="A21" s="64"/>
      <c r="B21" s="65">
        <v>539</v>
      </c>
      <c r="C21" s="66" t="s">
        <v>36</v>
      </c>
      <c r="D21" s="67">
        <v>663716</v>
      </c>
      <c r="E21" s="67">
        <v>0</v>
      </c>
      <c r="F21" s="67">
        <v>0</v>
      </c>
      <c r="G21" s="67">
        <v>0</v>
      </c>
      <c r="H21" s="67">
        <v>0</v>
      </c>
      <c r="I21" s="67">
        <v>0</v>
      </c>
      <c r="J21" s="67">
        <v>0</v>
      </c>
      <c r="K21" s="67">
        <v>0</v>
      </c>
      <c r="L21" s="67">
        <v>0</v>
      </c>
      <c r="M21" s="67">
        <v>0</v>
      </c>
      <c r="N21" s="67">
        <f t="shared" si="4"/>
        <v>663716</v>
      </c>
      <c r="O21" s="68">
        <f t="shared" si="1"/>
        <v>10.72031270189947</v>
      </c>
      <c r="P21" s="69"/>
    </row>
    <row r="22" spans="1:16" ht="15.75">
      <c r="A22" s="70" t="s">
        <v>37</v>
      </c>
      <c r="B22" s="71"/>
      <c r="C22" s="72"/>
      <c r="D22" s="73">
        <f t="shared" ref="D22:M22" si="6">SUM(D23:D23)</f>
        <v>3909883</v>
      </c>
      <c r="E22" s="73">
        <f t="shared" si="6"/>
        <v>2030320</v>
      </c>
      <c r="F22" s="73">
        <f t="shared" si="6"/>
        <v>0</v>
      </c>
      <c r="G22" s="73">
        <f t="shared" si="6"/>
        <v>362387</v>
      </c>
      <c r="H22" s="73">
        <f t="shared" si="6"/>
        <v>0</v>
      </c>
      <c r="I22" s="73">
        <f t="shared" si="6"/>
        <v>0</v>
      </c>
      <c r="J22" s="73">
        <f t="shared" si="6"/>
        <v>0</v>
      </c>
      <c r="K22" s="73">
        <f t="shared" si="6"/>
        <v>0</v>
      </c>
      <c r="L22" s="73">
        <f t="shared" si="6"/>
        <v>0</v>
      </c>
      <c r="M22" s="73">
        <f t="shared" si="6"/>
        <v>0</v>
      </c>
      <c r="N22" s="73">
        <f t="shared" si="4"/>
        <v>6302590</v>
      </c>
      <c r="O22" s="75">
        <f t="shared" si="1"/>
        <v>101.79916655898695</v>
      </c>
      <c r="P22" s="76"/>
    </row>
    <row r="23" spans="1:16">
      <c r="A23" s="64"/>
      <c r="B23" s="65">
        <v>541</v>
      </c>
      <c r="C23" s="66" t="s">
        <v>72</v>
      </c>
      <c r="D23" s="67">
        <v>3909883</v>
      </c>
      <c r="E23" s="67">
        <v>2030320</v>
      </c>
      <c r="F23" s="67">
        <v>0</v>
      </c>
      <c r="G23" s="67">
        <v>362387</v>
      </c>
      <c r="H23" s="67">
        <v>0</v>
      </c>
      <c r="I23" s="67">
        <v>0</v>
      </c>
      <c r="J23" s="67">
        <v>0</v>
      </c>
      <c r="K23" s="67">
        <v>0</v>
      </c>
      <c r="L23" s="67">
        <v>0</v>
      </c>
      <c r="M23" s="67">
        <v>0</v>
      </c>
      <c r="N23" s="67">
        <f t="shared" si="4"/>
        <v>6302590</v>
      </c>
      <c r="O23" s="68">
        <f t="shared" si="1"/>
        <v>101.79916655898695</v>
      </c>
      <c r="P23" s="69"/>
    </row>
    <row r="24" spans="1:16" ht="15.75">
      <c r="A24" s="70" t="s">
        <v>39</v>
      </c>
      <c r="B24" s="71"/>
      <c r="C24" s="72"/>
      <c r="D24" s="73">
        <f t="shared" ref="D24:M24" si="7">SUM(D25:D25)</f>
        <v>527200</v>
      </c>
      <c r="E24" s="73">
        <f t="shared" si="7"/>
        <v>457551</v>
      </c>
      <c r="F24" s="73">
        <f t="shared" si="7"/>
        <v>0</v>
      </c>
      <c r="G24" s="73">
        <f t="shared" si="7"/>
        <v>0</v>
      </c>
      <c r="H24" s="73">
        <f t="shared" si="7"/>
        <v>0</v>
      </c>
      <c r="I24" s="73">
        <f t="shared" si="7"/>
        <v>0</v>
      </c>
      <c r="J24" s="73">
        <f t="shared" si="7"/>
        <v>0</v>
      </c>
      <c r="K24" s="73">
        <f t="shared" si="7"/>
        <v>0</v>
      </c>
      <c r="L24" s="73">
        <f t="shared" si="7"/>
        <v>0</v>
      </c>
      <c r="M24" s="73">
        <f t="shared" si="7"/>
        <v>0</v>
      </c>
      <c r="N24" s="73">
        <f t="shared" si="4"/>
        <v>984751</v>
      </c>
      <c r="O24" s="75">
        <f t="shared" si="1"/>
        <v>15.905656415557566</v>
      </c>
      <c r="P24" s="76"/>
    </row>
    <row r="25" spans="1:16">
      <c r="A25" s="64"/>
      <c r="B25" s="65">
        <v>554</v>
      </c>
      <c r="C25" s="66" t="s">
        <v>40</v>
      </c>
      <c r="D25" s="67">
        <v>527200</v>
      </c>
      <c r="E25" s="67">
        <v>457551</v>
      </c>
      <c r="F25" s="67">
        <v>0</v>
      </c>
      <c r="G25" s="67">
        <v>0</v>
      </c>
      <c r="H25" s="67">
        <v>0</v>
      </c>
      <c r="I25" s="67">
        <v>0</v>
      </c>
      <c r="J25" s="67">
        <v>0</v>
      </c>
      <c r="K25" s="67">
        <v>0</v>
      </c>
      <c r="L25" s="67">
        <v>0</v>
      </c>
      <c r="M25" s="67">
        <v>0</v>
      </c>
      <c r="N25" s="67">
        <f t="shared" si="4"/>
        <v>984751</v>
      </c>
      <c r="O25" s="68">
        <f t="shared" si="1"/>
        <v>15.905656415557566</v>
      </c>
      <c r="P25" s="69"/>
    </row>
    <row r="26" spans="1:16" ht="15.75">
      <c r="A26" s="70" t="s">
        <v>41</v>
      </c>
      <c r="B26" s="71"/>
      <c r="C26" s="72"/>
      <c r="D26" s="73">
        <f t="shared" ref="D26:M26" si="8">SUM(D27:D31)</f>
        <v>6584319</v>
      </c>
      <c r="E26" s="73">
        <f t="shared" si="8"/>
        <v>302579</v>
      </c>
      <c r="F26" s="73">
        <f t="shared" si="8"/>
        <v>0</v>
      </c>
      <c r="G26" s="73">
        <f t="shared" si="8"/>
        <v>15065</v>
      </c>
      <c r="H26" s="73">
        <f t="shared" si="8"/>
        <v>0</v>
      </c>
      <c r="I26" s="73">
        <f t="shared" si="8"/>
        <v>0</v>
      </c>
      <c r="J26" s="73">
        <f t="shared" si="8"/>
        <v>0</v>
      </c>
      <c r="K26" s="73">
        <f t="shared" si="8"/>
        <v>0</v>
      </c>
      <c r="L26" s="73">
        <f t="shared" si="8"/>
        <v>0</v>
      </c>
      <c r="M26" s="73">
        <f t="shared" si="8"/>
        <v>0</v>
      </c>
      <c r="N26" s="73">
        <f t="shared" si="4"/>
        <v>6901963</v>
      </c>
      <c r="O26" s="75">
        <f t="shared" si="1"/>
        <v>111.48021385191885</v>
      </c>
      <c r="P26" s="69"/>
    </row>
    <row r="27" spans="1:16">
      <c r="A27" s="64"/>
      <c r="B27" s="65">
        <v>571</v>
      </c>
      <c r="C27" s="66" t="s">
        <v>42</v>
      </c>
      <c r="D27" s="67">
        <v>1035404</v>
      </c>
      <c r="E27" s="67">
        <v>24160</v>
      </c>
      <c r="F27" s="67">
        <v>0</v>
      </c>
      <c r="G27" s="67">
        <v>0</v>
      </c>
      <c r="H27" s="67">
        <v>0</v>
      </c>
      <c r="I27" s="67">
        <v>0</v>
      </c>
      <c r="J27" s="67">
        <v>0</v>
      </c>
      <c r="K27" s="67">
        <v>0</v>
      </c>
      <c r="L27" s="67">
        <v>0</v>
      </c>
      <c r="M27" s="67">
        <v>0</v>
      </c>
      <c r="N27" s="67">
        <f t="shared" si="4"/>
        <v>1059564</v>
      </c>
      <c r="O27" s="68">
        <f t="shared" si="1"/>
        <v>17.114032820777879</v>
      </c>
      <c r="P27" s="69"/>
    </row>
    <row r="28" spans="1:16">
      <c r="A28" s="64"/>
      <c r="B28" s="65">
        <v>572</v>
      </c>
      <c r="C28" s="66" t="s">
        <v>73</v>
      </c>
      <c r="D28" s="67">
        <v>4045992</v>
      </c>
      <c r="E28" s="67">
        <v>5491</v>
      </c>
      <c r="F28" s="67">
        <v>0</v>
      </c>
      <c r="G28" s="67">
        <v>15065</v>
      </c>
      <c r="H28" s="67">
        <v>0</v>
      </c>
      <c r="I28" s="67">
        <v>0</v>
      </c>
      <c r="J28" s="67">
        <v>0</v>
      </c>
      <c r="K28" s="67">
        <v>0</v>
      </c>
      <c r="L28" s="67">
        <v>0</v>
      </c>
      <c r="M28" s="67">
        <v>0</v>
      </c>
      <c r="N28" s="67">
        <f t="shared" si="4"/>
        <v>4066548</v>
      </c>
      <c r="O28" s="68">
        <f t="shared" si="1"/>
        <v>65.68271094456648</v>
      </c>
      <c r="P28" s="69"/>
    </row>
    <row r="29" spans="1:16">
      <c r="A29" s="64"/>
      <c r="B29" s="65">
        <v>573</v>
      </c>
      <c r="C29" s="66" t="s">
        <v>44</v>
      </c>
      <c r="D29" s="67">
        <v>1147243</v>
      </c>
      <c r="E29" s="67">
        <v>147486</v>
      </c>
      <c r="F29" s="67">
        <v>0</v>
      </c>
      <c r="G29" s="67">
        <v>0</v>
      </c>
      <c r="H29" s="67">
        <v>0</v>
      </c>
      <c r="I29" s="67">
        <v>0</v>
      </c>
      <c r="J29" s="67">
        <v>0</v>
      </c>
      <c r="K29" s="67">
        <v>0</v>
      </c>
      <c r="L29" s="67">
        <v>0</v>
      </c>
      <c r="M29" s="67">
        <v>0</v>
      </c>
      <c r="N29" s="67">
        <f t="shared" si="4"/>
        <v>1294729</v>
      </c>
      <c r="O29" s="68">
        <f t="shared" si="1"/>
        <v>20.912407933841582</v>
      </c>
      <c r="P29" s="69"/>
    </row>
    <row r="30" spans="1:16">
      <c r="A30" s="64"/>
      <c r="B30" s="65">
        <v>574</v>
      </c>
      <c r="C30" s="66" t="s">
        <v>45</v>
      </c>
      <c r="D30" s="67">
        <v>355680</v>
      </c>
      <c r="E30" s="67">
        <v>18279</v>
      </c>
      <c r="F30" s="67">
        <v>0</v>
      </c>
      <c r="G30" s="67">
        <v>0</v>
      </c>
      <c r="H30" s="67">
        <v>0</v>
      </c>
      <c r="I30" s="67">
        <v>0</v>
      </c>
      <c r="J30" s="67">
        <v>0</v>
      </c>
      <c r="K30" s="67">
        <v>0</v>
      </c>
      <c r="L30" s="67">
        <v>0</v>
      </c>
      <c r="M30" s="67">
        <v>0</v>
      </c>
      <c r="N30" s="67">
        <f t="shared" si="4"/>
        <v>373959</v>
      </c>
      <c r="O30" s="68">
        <f t="shared" si="1"/>
        <v>6.0401699185941338</v>
      </c>
      <c r="P30" s="69"/>
    </row>
    <row r="31" spans="1:16">
      <c r="A31" s="64"/>
      <c r="B31" s="65">
        <v>579</v>
      </c>
      <c r="C31" s="66" t="s">
        <v>47</v>
      </c>
      <c r="D31" s="67">
        <v>0</v>
      </c>
      <c r="E31" s="67">
        <v>107163</v>
      </c>
      <c r="F31" s="67">
        <v>0</v>
      </c>
      <c r="G31" s="67">
        <v>0</v>
      </c>
      <c r="H31" s="67">
        <v>0</v>
      </c>
      <c r="I31" s="67">
        <v>0</v>
      </c>
      <c r="J31" s="67">
        <v>0</v>
      </c>
      <c r="K31" s="67">
        <v>0</v>
      </c>
      <c r="L31" s="67">
        <v>0</v>
      </c>
      <c r="M31" s="67">
        <v>0</v>
      </c>
      <c r="N31" s="67">
        <f t="shared" si="4"/>
        <v>107163</v>
      </c>
      <c r="O31" s="68">
        <f t="shared" si="1"/>
        <v>1.7308922341387776</v>
      </c>
      <c r="P31" s="69"/>
    </row>
    <row r="32" spans="1:16" ht="15.75">
      <c r="A32" s="70" t="s">
        <v>74</v>
      </c>
      <c r="B32" s="71"/>
      <c r="C32" s="72"/>
      <c r="D32" s="73">
        <f t="shared" ref="D32:M32" si="9">SUM(D33:D34)</f>
        <v>1584667</v>
      </c>
      <c r="E32" s="73">
        <f t="shared" si="9"/>
        <v>0</v>
      </c>
      <c r="F32" s="73">
        <f t="shared" si="9"/>
        <v>0</v>
      </c>
      <c r="G32" s="73">
        <f t="shared" si="9"/>
        <v>0</v>
      </c>
      <c r="H32" s="73">
        <f t="shared" si="9"/>
        <v>0</v>
      </c>
      <c r="I32" s="73">
        <f t="shared" si="9"/>
        <v>210292</v>
      </c>
      <c r="J32" s="73">
        <f t="shared" si="9"/>
        <v>2576292</v>
      </c>
      <c r="K32" s="73">
        <f t="shared" si="9"/>
        <v>0</v>
      </c>
      <c r="L32" s="73">
        <f t="shared" si="9"/>
        <v>0</v>
      </c>
      <c r="M32" s="73">
        <f t="shared" si="9"/>
        <v>0</v>
      </c>
      <c r="N32" s="73">
        <f t="shared" si="4"/>
        <v>4371251</v>
      </c>
      <c r="O32" s="75">
        <f t="shared" si="1"/>
        <v>70.604260886419439</v>
      </c>
      <c r="P32" s="69"/>
    </row>
    <row r="33" spans="1:119">
      <c r="A33" s="64"/>
      <c r="B33" s="65">
        <v>581</v>
      </c>
      <c r="C33" s="66" t="s">
        <v>75</v>
      </c>
      <c r="D33" s="67">
        <v>1584667</v>
      </c>
      <c r="E33" s="67">
        <v>0</v>
      </c>
      <c r="F33" s="67">
        <v>0</v>
      </c>
      <c r="G33" s="67">
        <v>0</v>
      </c>
      <c r="H33" s="67">
        <v>0</v>
      </c>
      <c r="I33" s="67">
        <v>210292</v>
      </c>
      <c r="J33" s="67">
        <v>55995</v>
      </c>
      <c r="K33" s="67">
        <v>0</v>
      </c>
      <c r="L33" s="67">
        <v>0</v>
      </c>
      <c r="M33" s="67">
        <v>0</v>
      </c>
      <c r="N33" s="67">
        <f t="shared" si="4"/>
        <v>1850954</v>
      </c>
      <c r="O33" s="68">
        <f t="shared" si="1"/>
        <v>29.896530559503812</v>
      </c>
      <c r="P33" s="69"/>
    </row>
    <row r="34" spans="1:119" ht="15.75" thickBot="1">
      <c r="A34" s="64"/>
      <c r="B34" s="65">
        <v>590</v>
      </c>
      <c r="C34" s="66" t="s">
        <v>76</v>
      </c>
      <c r="D34" s="67">
        <v>0</v>
      </c>
      <c r="E34" s="67">
        <v>0</v>
      </c>
      <c r="F34" s="67">
        <v>0</v>
      </c>
      <c r="G34" s="67">
        <v>0</v>
      </c>
      <c r="H34" s="67">
        <v>0</v>
      </c>
      <c r="I34" s="67">
        <v>0</v>
      </c>
      <c r="J34" s="67">
        <v>2520297</v>
      </c>
      <c r="K34" s="67">
        <v>0</v>
      </c>
      <c r="L34" s="67">
        <v>0</v>
      </c>
      <c r="M34" s="67">
        <v>0</v>
      </c>
      <c r="N34" s="67">
        <f t="shared" si="4"/>
        <v>2520297</v>
      </c>
      <c r="O34" s="68">
        <f t="shared" si="1"/>
        <v>40.707730326915623</v>
      </c>
      <c r="P34" s="69"/>
    </row>
    <row r="35" spans="1:119" ht="16.5" thickBot="1">
      <c r="A35" s="77" t="s">
        <v>10</v>
      </c>
      <c r="B35" s="78"/>
      <c r="C35" s="79"/>
      <c r="D35" s="80">
        <f>SUM(D5,D14,D17,D22,D24,D26,D32)</f>
        <v>53264913</v>
      </c>
      <c r="E35" s="80">
        <f t="shared" ref="E35:M35" si="10">SUM(E5,E14,E17,E22,E24,E26,E32)</f>
        <v>8343583</v>
      </c>
      <c r="F35" s="80">
        <f t="shared" si="10"/>
        <v>2079225</v>
      </c>
      <c r="G35" s="80">
        <f t="shared" si="10"/>
        <v>847879</v>
      </c>
      <c r="H35" s="80">
        <f t="shared" si="10"/>
        <v>0</v>
      </c>
      <c r="I35" s="80">
        <f t="shared" si="10"/>
        <v>27134598</v>
      </c>
      <c r="J35" s="80">
        <f t="shared" si="10"/>
        <v>4135994</v>
      </c>
      <c r="K35" s="80">
        <f t="shared" si="10"/>
        <v>0</v>
      </c>
      <c r="L35" s="80">
        <f t="shared" si="10"/>
        <v>0</v>
      </c>
      <c r="M35" s="80">
        <f t="shared" si="10"/>
        <v>0</v>
      </c>
      <c r="N35" s="80">
        <f t="shared" si="4"/>
        <v>95806192</v>
      </c>
      <c r="O35" s="81">
        <f t="shared" si="1"/>
        <v>1547.4575526553817</v>
      </c>
      <c r="P35" s="62"/>
      <c r="Q35" s="82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83"/>
      <c r="AW35" s="83"/>
      <c r="AX35" s="83"/>
      <c r="AY35" s="83"/>
      <c r="AZ35" s="83"/>
      <c r="BA35" s="83"/>
      <c r="BB35" s="83"/>
      <c r="BC35" s="83"/>
      <c r="BD35" s="83"/>
      <c r="BE35" s="83"/>
      <c r="BF35" s="83"/>
      <c r="BG35" s="83"/>
      <c r="BH35" s="83"/>
      <c r="BI35" s="83"/>
      <c r="BJ35" s="83"/>
      <c r="BK35" s="83"/>
      <c r="BL35" s="83"/>
      <c r="BM35" s="83"/>
      <c r="BN35" s="83"/>
      <c r="BO35" s="83"/>
      <c r="BP35" s="83"/>
      <c r="BQ35" s="83"/>
      <c r="BR35" s="83"/>
      <c r="BS35" s="83"/>
      <c r="BT35" s="83"/>
      <c r="BU35" s="83"/>
      <c r="BV35" s="83"/>
      <c r="BW35" s="83"/>
      <c r="BX35" s="83"/>
      <c r="BY35" s="83"/>
      <c r="BZ35" s="83"/>
      <c r="CA35" s="83"/>
      <c r="CB35" s="83"/>
      <c r="CC35" s="83"/>
      <c r="CD35" s="83"/>
      <c r="CE35" s="83"/>
      <c r="CF35" s="83"/>
      <c r="CG35" s="83"/>
      <c r="CH35" s="83"/>
      <c r="CI35" s="83"/>
      <c r="CJ35" s="83"/>
      <c r="CK35" s="83"/>
      <c r="CL35" s="83"/>
      <c r="CM35" s="83"/>
      <c r="CN35" s="83"/>
      <c r="CO35" s="83"/>
      <c r="CP35" s="83"/>
      <c r="CQ35" s="83"/>
      <c r="CR35" s="83"/>
      <c r="CS35" s="83"/>
      <c r="CT35" s="83"/>
      <c r="CU35" s="83"/>
      <c r="CV35" s="83"/>
      <c r="CW35" s="83"/>
      <c r="CX35" s="83"/>
      <c r="CY35" s="83"/>
      <c r="CZ35" s="83"/>
      <c r="DA35" s="83"/>
      <c r="DB35" s="83"/>
      <c r="DC35" s="83"/>
      <c r="DD35" s="83"/>
      <c r="DE35" s="83"/>
      <c r="DF35" s="83"/>
      <c r="DG35" s="83"/>
      <c r="DH35" s="83"/>
      <c r="DI35" s="83"/>
      <c r="DJ35" s="83"/>
      <c r="DK35" s="83"/>
      <c r="DL35" s="83"/>
      <c r="DM35" s="83"/>
      <c r="DN35" s="83"/>
      <c r="DO35" s="83"/>
    </row>
    <row r="36" spans="1:119">
      <c r="A36" s="84"/>
      <c r="B36" s="85"/>
      <c r="C36" s="85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7"/>
    </row>
    <row r="37" spans="1:119">
      <c r="A37" s="88"/>
      <c r="B37" s="89"/>
      <c r="C37" s="89"/>
      <c r="D37" s="90"/>
      <c r="E37" s="90"/>
      <c r="F37" s="90"/>
      <c r="G37" s="90"/>
      <c r="H37" s="90"/>
      <c r="I37" s="90"/>
      <c r="J37" s="90"/>
      <c r="K37" s="90"/>
      <c r="L37" s="117" t="s">
        <v>77</v>
      </c>
      <c r="M37" s="117"/>
      <c r="N37" s="117"/>
      <c r="O37" s="91">
        <v>61912</v>
      </c>
    </row>
    <row r="38" spans="1:119">
      <c r="A38" s="118"/>
      <c r="B38" s="119"/>
      <c r="C38" s="119"/>
      <c r="D38" s="119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20"/>
    </row>
    <row r="39" spans="1:119" ht="15.75" customHeight="1" thickBot="1">
      <c r="A39" s="121" t="s">
        <v>55</v>
      </c>
      <c r="B39" s="122"/>
      <c r="C39" s="122"/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3"/>
    </row>
  </sheetData>
  <mergeCells count="10">
    <mergeCell ref="L37:N37"/>
    <mergeCell ref="A38:O38"/>
    <mergeCell ref="A39:O3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2023-12-13T23:06:20Z</cp:lastPrinted>
  <dcterms:created xsi:type="dcterms:W3CDTF">2000-08-31T21:26:31Z</dcterms:created>
  <dcterms:modified xsi:type="dcterms:W3CDTF">2023-12-13T23:06:33Z</dcterms:modified>
</cp:coreProperties>
</file>