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'2007'!$A$1:$O$31</definedName>
    <definedName name="_xlnm.Print_Area" localSheetId="14">'2008'!$A$1:$O$33</definedName>
    <definedName name="_xlnm.Print_Area" localSheetId="13">'2009'!$A$1:$O$32</definedName>
    <definedName name="_xlnm.Print_Area" localSheetId="12">'2010'!$A$1:$O$31</definedName>
    <definedName name="_xlnm.Print_Area" localSheetId="11">'2011'!$A$1:$O$31</definedName>
    <definedName name="_xlnm.Print_Area" localSheetId="10">'2012'!$A$1:$O$31</definedName>
    <definedName name="_xlnm.Print_Area" localSheetId="9">'2013'!$A$1:$O$30</definedName>
    <definedName name="_xlnm.Print_Area" localSheetId="8">'2014'!$A$1:$O$30</definedName>
    <definedName name="_xlnm.Print_Area" localSheetId="7">'2015'!$A$1:$O$31</definedName>
    <definedName name="_xlnm.Print_Area" localSheetId="6">'2016'!$A$1:$O$31</definedName>
    <definedName name="_xlnm.Print_Area" localSheetId="5">'2017'!$A$1:$O$31</definedName>
    <definedName name="_xlnm.Print_Area" localSheetId="4">'2018'!$A$1:$O$31</definedName>
    <definedName name="_xlnm.Print_Area" localSheetId="3">'2019'!$A$1:$O$32</definedName>
    <definedName name="_xlnm.Print_Area" localSheetId="2">'2020'!$A$1:$O$31</definedName>
    <definedName name="_xlnm.Print_Area" localSheetId="1">'2021'!$A$1:$P$31</definedName>
    <definedName name="_xlnm.Print_Area" localSheetId="0">'2022'!$A$1:$P$30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6" i="48" l="1"/>
  <c r="F26" i="48"/>
  <c r="G26" i="48"/>
  <c r="H26" i="48"/>
  <c r="I26" i="48"/>
  <c r="J26" i="48"/>
  <c r="K26" i="48"/>
  <c r="L26" i="48"/>
  <c r="M26" i="48"/>
  <c r="N26" i="48"/>
  <c r="D26" i="48"/>
  <c r="O25" i="48" l="1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O16" i="48"/>
  <c r="P16" i="48" s="1"/>
  <c r="N15" i="48"/>
  <c r="M15" i="48"/>
  <c r="L15" i="48"/>
  <c r="K15" i="48"/>
  <c r="J15" i="48"/>
  <c r="I15" i="48"/>
  <c r="H15" i="48"/>
  <c r="G15" i="48"/>
  <c r="F15" i="48"/>
  <c r="E15" i="48"/>
  <c r="D15" i="48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4" i="48" l="1"/>
  <c r="P24" i="48" s="1"/>
  <c r="O22" i="48"/>
  <c r="P22" i="48" s="1"/>
  <c r="O20" i="48"/>
  <c r="P20" i="48" s="1"/>
  <c r="O12" i="48"/>
  <c r="P12" i="48" s="1"/>
  <c r="O5" i="48"/>
  <c r="P5" i="48" s="1"/>
  <c r="O15" i="48"/>
  <c r="P15" i="48" s="1"/>
  <c r="M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O25" i="47" s="1"/>
  <c r="P25" i="47" s="1"/>
  <c r="D25" i="47"/>
  <c r="O24" i="47"/>
  <c r="P24" i="47"/>
  <c r="O23" i="47"/>
  <c r="P23" i="47" s="1"/>
  <c r="N22" i="47"/>
  <c r="M22" i="47"/>
  <c r="L22" i="47"/>
  <c r="K22" i="47"/>
  <c r="J22" i="47"/>
  <c r="I22" i="47"/>
  <c r="H22" i="47"/>
  <c r="O22" i="47" s="1"/>
  <c r="P22" i="47" s="1"/>
  <c r="G22" i="47"/>
  <c r="F22" i="47"/>
  <c r="E22" i="47"/>
  <c r="D22" i="47"/>
  <c r="O21" i="47"/>
  <c r="P21" i="47"/>
  <c r="N20" i="47"/>
  <c r="M20" i="47"/>
  <c r="L20" i="47"/>
  <c r="K20" i="47"/>
  <c r="J20" i="47"/>
  <c r="I20" i="47"/>
  <c r="O20" i="47" s="1"/>
  <c r="P20" i="47" s="1"/>
  <c r="H20" i="47"/>
  <c r="G20" i="47"/>
  <c r="F20" i="47"/>
  <c r="E20" i="47"/>
  <c r="D20" i="47"/>
  <c r="O19" i="47"/>
  <c r="P19" i="47" s="1"/>
  <c r="O18" i="47"/>
  <c r="P18" i="47"/>
  <c r="O17" i="47"/>
  <c r="P17" i="47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O15" i="47" s="1"/>
  <c r="P15" i="47" s="1"/>
  <c r="O14" i="47"/>
  <c r="P14" i="47" s="1"/>
  <c r="O13" i="47"/>
  <c r="P13" i="47" s="1"/>
  <c r="N12" i="47"/>
  <c r="M12" i="47"/>
  <c r="L12" i="47"/>
  <c r="K12" i="47"/>
  <c r="J12" i="47"/>
  <c r="I12" i="47"/>
  <c r="I27" i="47" s="1"/>
  <c r="H12" i="47"/>
  <c r="G12" i="47"/>
  <c r="O12" i="47" s="1"/>
  <c r="P12" i="47" s="1"/>
  <c r="F12" i="47"/>
  <c r="E12" i="47"/>
  <c r="D12" i="47"/>
  <c r="O11" i="47"/>
  <c r="P11" i="47" s="1"/>
  <c r="O10" i="47"/>
  <c r="P10" i="47" s="1"/>
  <c r="O9" i="47"/>
  <c r="P9" i="47"/>
  <c r="O8" i="47"/>
  <c r="P8" i="47" s="1"/>
  <c r="O7" i="47"/>
  <c r="P7" i="47" s="1"/>
  <c r="O6" i="47"/>
  <c r="P6" i="47"/>
  <c r="N5" i="47"/>
  <c r="N27" i="47" s="1"/>
  <c r="M5" i="47"/>
  <c r="L5" i="47"/>
  <c r="L27" i="47" s="1"/>
  <c r="K5" i="47"/>
  <c r="K27" i="47" s="1"/>
  <c r="J5" i="47"/>
  <c r="J27" i="47" s="1"/>
  <c r="I5" i="47"/>
  <c r="H5" i="47"/>
  <c r="H27" i="47" s="1"/>
  <c r="G5" i="47"/>
  <c r="G27" i="47" s="1"/>
  <c r="F5" i="47"/>
  <c r="F27" i="47" s="1"/>
  <c r="E5" i="47"/>
  <c r="E27" i="47" s="1"/>
  <c r="D5" i="47"/>
  <c r="E27" i="46"/>
  <c r="N26" i="46"/>
  <c r="O26" i="46" s="1"/>
  <c r="M25" i="46"/>
  <c r="L25" i="46"/>
  <c r="K25" i="46"/>
  <c r="J25" i="46"/>
  <c r="I25" i="46"/>
  <c r="H25" i="46"/>
  <c r="G25" i="46"/>
  <c r="F25" i="46"/>
  <c r="E25" i="46"/>
  <c r="D25" i="46"/>
  <c r="N25" i="46" s="1"/>
  <c r="O25" i="46" s="1"/>
  <c r="N24" i="46"/>
  <c r="O24" i="46" s="1"/>
  <c r="N23" i="46"/>
  <c r="O23" i="46" s="1"/>
  <c r="M22" i="46"/>
  <c r="L22" i="46"/>
  <c r="K22" i="46"/>
  <c r="J22" i="46"/>
  <c r="I22" i="46"/>
  <c r="H22" i="46"/>
  <c r="G22" i="46"/>
  <c r="F22" i="46"/>
  <c r="N22" i="46" s="1"/>
  <c r="O22" i="46" s="1"/>
  <c r="E22" i="46"/>
  <c r="D22" i="46"/>
  <c r="N21" i="46"/>
  <c r="O21" i="46" s="1"/>
  <c r="M20" i="46"/>
  <c r="L20" i="46"/>
  <c r="K20" i="46"/>
  <c r="J20" i="46"/>
  <c r="I20" i="46"/>
  <c r="H20" i="46"/>
  <c r="G20" i="46"/>
  <c r="F20" i="46"/>
  <c r="N20" i="46" s="1"/>
  <c r="O20" i="46" s="1"/>
  <c r="E20" i="46"/>
  <c r="D20" i="46"/>
  <c r="N19" i="46"/>
  <c r="O19" i="46" s="1"/>
  <c r="N18" i="46"/>
  <c r="O18" i="46"/>
  <c r="N17" i="46"/>
  <c r="O17" i="46" s="1"/>
  <c r="N16" i="46"/>
  <c r="O16" i="46"/>
  <c r="M15" i="46"/>
  <c r="L15" i="46"/>
  <c r="N15" i="46" s="1"/>
  <c r="O15" i="46" s="1"/>
  <c r="K15" i="46"/>
  <c r="J15" i="46"/>
  <c r="I15" i="46"/>
  <c r="H15" i="46"/>
  <c r="G15" i="46"/>
  <c r="F15" i="46"/>
  <c r="E15" i="46"/>
  <c r="D15" i="46"/>
  <c r="N14" i="46"/>
  <c r="O14" i="46"/>
  <c r="N13" i="46"/>
  <c r="O13" i="46"/>
  <c r="M12" i="46"/>
  <c r="L12" i="46"/>
  <c r="K12" i="46"/>
  <c r="K27" i="46" s="1"/>
  <c r="J12" i="46"/>
  <c r="I12" i="46"/>
  <c r="H12" i="46"/>
  <c r="H27" i="46" s="1"/>
  <c r="G12" i="46"/>
  <c r="F12" i="46"/>
  <c r="E12" i="46"/>
  <c r="D12" i="46"/>
  <c r="N11" i="46"/>
  <c r="O11" i="46"/>
  <c r="N10" i="46"/>
  <c r="O10" i="46" s="1"/>
  <c r="N9" i="46"/>
  <c r="O9" i="46" s="1"/>
  <c r="N8" i="46"/>
  <c r="O8" i="46"/>
  <c r="N7" i="46"/>
  <c r="O7" i="46" s="1"/>
  <c r="N6" i="46"/>
  <c r="O6" i="46"/>
  <c r="M5" i="46"/>
  <c r="M27" i="46" s="1"/>
  <c r="L5" i="46"/>
  <c r="N5" i="46" s="1"/>
  <c r="O5" i="46" s="1"/>
  <c r="K5" i="46"/>
  <c r="J5" i="46"/>
  <c r="J27" i="46" s="1"/>
  <c r="I5" i="46"/>
  <c r="I27" i="46" s="1"/>
  <c r="H5" i="46"/>
  <c r="G5" i="46"/>
  <c r="G27" i="46" s="1"/>
  <c r="F5" i="46"/>
  <c r="F27" i="46" s="1"/>
  <c r="E5" i="46"/>
  <c r="D5" i="46"/>
  <c r="F28" i="45"/>
  <c r="N27" i="45"/>
  <c r="O27" i="45" s="1"/>
  <c r="M26" i="45"/>
  <c r="L26" i="45"/>
  <c r="K26" i="45"/>
  <c r="J26" i="45"/>
  <c r="N26" i="45" s="1"/>
  <c r="O26" i="45" s="1"/>
  <c r="I26" i="45"/>
  <c r="H26" i="45"/>
  <c r="G26" i="45"/>
  <c r="F26" i="45"/>
  <c r="E26" i="45"/>
  <c r="D26" i="45"/>
  <c r="N25" i="45"/>
  <c r="O25" i="45" s="1"/>
  <c r="N24" i="45"/>
  <c r="O24" i="45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M20" i="45"/>
  <c r="L20" i="45"/>
  <c r="K20" i="45"/>
  <c r="K28" i="45" s="1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N15" i="45" s="1"/>
  <c r="O15" i="45" s="1"/>
  <c r="G15" i="45"/>
  <c r="F15" i="45"/>
  <c r="E15" i="45"/>
  <c r="D15" i="45"/>
  <c r="N14" i="45"/>
  <c r="O14" i="45"/>
  <c r="N13" i="45"/>
  <c r="O13" i="45" s="1"/>
  <c r="M12" i="45"/>
  <c r="L12" i="45"/>
  <c r="K12" i="45"/>
  <c r="J12" i="45"/>
  <c r="N12" i="45" s="1"/>
  <c r="O12" i="45" s="1"/>
  <c r="I12" i="45"/>
  <c r="H12" i="45"/>
  <c r="G12" i="45"/>
  <c r="F12" i="45"/>
  <c r="E12" i="45"/>
  <c r="D12" i="45"/>
  <c r="D28" i="45" s="1"/>
  <c r="N11" i="45"/>
  <c r="O11" i="45" s="1"/>
  <c r="N10" i="45"/>
  <c r="O10" i="45"/>
  <c r="N9" i="45"/>
  <c r="O9" i="45"/>
  <c r="N8" i="45"/>
  <c r="O8" i="45" s="1"/>
  <c r="N7" i="45"/>
  <c r="O7" i="45" s="1"/>
  <c r="N6" i="45"/>
  <c r="O6" i="45"/>
  <c r="M5" i="45"/>
  <c r="M28" i="45" s="1"/>
  <c r="L5" i="45"/>
  <c r="L28" i="45" s="1"/>
  <c r="K5" i="45"/>
  <c r="J5" i="45"/>
  <c r="J28" i="45" s="1"/>
  <c r="I5" i="45"/>
  <c r="I28" i="45" s="1"/>
  <c r="H5" i="45"/>
  <c r="H28" i="45" s="1"/>
  <c r="G5" i="45"/>
  <c r="G28" i="45" s="1"/>
  <c r="F5" i="45"/>
  <c r="E5" i="45"/>
  <c r="E28" i="45" s="1"/>
  <c r="D5" i="45"/>
  <c r="L27" i="44"/>
  <c r="N26" i="44"/>
  <c r="O26" i="44" s="1"/>
  <c r="M25" i="44"/>
  <c r="L25" i="44"/>
  <c r="K25" i="44"/>
  <c r="J25" i="44"/>
  <c r="I25" i="44"/>
  <c r="I27" i="44" s="1"/>
  <c r="H25" i="44"/>
  <c r="G25" i="44"/>
  <c r="F25" i="44"/>
  <c r="N25" i="44" s="1"/>
  <c r="O25" i="44" s="1"/>
  <c r="E25" i="44"/>
  <c r="D25" i="44"/>
  <c r="N24" i="44"/>
  <c r="O24" i="44" s="1"/>
  <c r="N23" i="44"/>
  <c r="O23" i="44"/>
  <c r="M22" i="44"/>
  <c r="L22" i="44"/>
  <c r="K22" i="44"/>
  <c r="J22" i="44"/>
  <c r="I22" i="44"/>
  <c r="H22" i="44"/>
  <c r="N22" i="44" s="1"/>
  <c r="O22" i="44" s="1"/>
  <c r="G22" i="44"/>
  <c r="F22" i="44"/>
  <c r="E22" i="44"/>
  <c r="D22" i="44"/>
  <c r="N21" i="44"/>
  <c r="O21" i="44"/>
  <c r="M20" i="44"/>
  <c r="L20" i="44"/>
  <c r="K20" i="44"/>
  <c r="J20" i="44"/>
  <c r="J27" i="44" s="1"/>
  <c r="I20" i="44"/>
  <c r="H20" i="44"/>
  <c r="N20" i="44" s="1"/>
  <c r="O20" i="44" s="1"/>
  <c r="G20" i="44"/>
  <c r="F20" i="44"/>
  <c r="E20" i="44"/>
  <c r="D20" i="44"/>
  <c r="N19" i="44"/>
  <c r="O19" i="44"/>
  <c r="N18" i="44"/>
  <c r="O18" i="44" s="1"/>
  <c r="N17" i="44"/>
  <c r="O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F27" i="44" s="1"/>
  <c r="E12" i="44"/>
  <c r="D12" i="44"/>
  <c r="N12" i="44" s="1"/>
  <c r="O12" i="44" s="1"/>
  <c r="N11" i="44"/>
  <c r="O11" i="44" s="1"/>
  <c r="N10" i="44"/>
  <c r="O10" i="44" s="1"/>
  <c r="N9" i="44"/>
  <c r="O9" i="44"/>
  <c r="N8" i="44"/>
  <c r="O8" i="44" s="1"/>
  <c r="N7" i="44"/>
  <c r="O7" i="44"/>
  <c r="N6" i="44"/>
  <c r="O6" i="44"/>
  <c r="M5" i="44"/>
  <c r="M27" i="44" s="1"/>
  <c r="L5" i="44"/>
  <c r="K5" i="44"/>
  <c r="K27" i="44" s="1"/>
  <c r="J5" i="44"/>
  <c r="I5" i="44"/>
  <c r="H5" i="44"/>
  <c r="H27" i="44" s="1"/>
  <c r="G5" i="44"/>
  <c r="G27" i="44" s="1"/>
  <c r="F5" i="44"/>
  <c r="E5" i="44"/>
  <c r="E27" i="44" s="1"/>
  <c r="D5" i="44"/>
  <c r="D27" i="44" s="1"/>
  <c r="F27" i="43"/>
  <c r="N26" i="43"/>
  <c r="O26" i="43"/>
  <c r="M25" i="43"/>
  <c r="L25" i="43"/>
  <c r="N25" i="43" s="1"/>
  <c r="O25" i="43" s="1"/>
  <c r="K25" i="43"/>
  <c r="J25" i="43"/>
  <c r="I25" i="43"/>
  <c r="I27" i="43" s="1"/>
  <c r="H25" i="43"/>
  <c r="G25" i="43"/>
  <c r="F25" i="43"/>
  <c r="E25" i="43"/>
  <c r="D25" i="43"/>
  <c r="N24" i="43"/>
  <c r="O24" i="43"/>
  <c r="N23" i="43"/>
  <c r="O23" i="43"/>
  <c r="M22" i="43"/>
  <c r="L22" i="43"/>
  <c r="K22" i="43"/>
  <c r="J22" i="43"/>
  <c r="I22" i="43"/>
  <c r="H22" i="43"/>
  <c r="G22" i="43"/>
  <c r="F22" i="43"/>
  <c r="E22" i="43"/>
  <c r="D22" i="43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N15" i="43" s="1"/>
  <c r="O15" i="43" s="1"/>
  <c r="G15" i="43"/>
  <c r="F15" i="43"/>
  <c r="E15" i="43"/>
  <c r="D15" i="43"/>
  <c r="N14" i="43"/>
  <c r="O14" i="43"/>
  <c r="N13" i="43"/>
  <c r="O13" i="43" s="1"/>
  <c r="M12" i="43"/>
  <c r="L12" i="43"/>
  <c r="L27" i="43" s="1"/>
  <c r="K12" i="43"/>
  <c r="J12" i="43"/>
  <c r="N12" i="43" s="1"/>
  <c r="O12" i="43" s="1"/>
  <c r="I12" i="43"/>
  <c r="H12" i="43"/>
  <c r="G12" i="43"/>
  <c r="F12" i="43"/>
  <c r="E12" i="43"/>
  <c r="D12" i="43"/>
  <c r="N11" i="43"/>
  <c r="O11" i="43" s="1"/>
  <c r="N10" i="43"/>
  <c r="O10" i="43"/>
  <c r="N9" i="43"/>
  <c r="O9" i="43"/>
  <c r="N8" i="43"/>
  <c r="O8" i="43" s="1"/>
  <c r="N7" i="43"/>
  <c r="O7" i="43" s="1"/>
  <c r="N6" i="43"/>
  <c r="O6" i="43"/>
  <c r="M5" i="43"/>
  <c r="M27" i="43" s="1"/>
  <c r="L5" i="43"/>
  <c r="K5" i="43"/>
  <c r="K27" i="43" s="1"/>
  <c r="J5" i="43"/>
  <c r="J27" i="43" s="1"/>
  <c r="I5" i="43"/>
  <c r="H5" i="43"/>
  <c r="H27" i="43" s="1"/>
  <c r="G5" i="43"/>
  <c r="G27" i="43" s="1"/>
  <c r="F5" i="43"/>
  <c r="E5" i="43"/>
  <c r="E27" i="43" s="1"/>
  <c r="D5" i="43"/>
  <c r="D27" i="43" s="1"/>
  <c r="L27" i="42"/>
  <c r="N26" i="42"/>
  <c r="O26" i="42" s="1"/>
  <c r="M25" i="42"/>
  <c r="L25" i="42"/>
  <c r="K25" i="42"/>
  <c r="J25" i="42"/>
  <c r="I25" i="42"/>
  <c r="H25" i="42"/>
  <c r="G25" i="42"/>
  <c r="F25" i="42"/>
  <c r="N25" i="42" s="1"/>
  <c r="O25" i="42" s="1"/>
  <c r="E25" i="42"/>
  <c r="D25" i="42"/>
  <c r="N24" i="42"/>
  <c r="O24" i="42" s="1"/>
  <c r="N23" i="42"/>
  <c r="O23" i="42"/>
  <c r="M22" i="42"/>
  <c r="L22" i="42"/>
  <c r="K22" i="42"/>
  <c r="J22" i="42"/>
  <c r="I22" i="42"/>
  <c r="H22" i="42"/>
  <c r="N22" i="42" s="1"/>
  <c r="O22" i="42" s="1"/>
  <c r="G22" i="42"/>
  <c r="F22" i="42"/>
  <c r="E22" i="42"/>
  <c r="D22" i="42"/>
  <c r="N21" i="42"/>
  <c r="O21" i="42"/>
  <c r="M20" i="42"/>
  <c r="L20" i="42"/>
  <c r="K20" i="42"/>
  <c r="J20" i="42"/>
  <c r="J27" i="42" s="1"/>
  <c r="I20" i="42"/>
  <c r="H20" i="42"/>
  <c r="N20" i="42" s="1"/>
  <c r="O20" i="42" s="1"/>
  <c r="G20" i="42"/>
  <c r="F20" i="42"/>
  <c r="E20" i="42"/>
  <c r="D20" i="42"/>
  <c r="N19" i="42"/>
  <c r="O19" i="42"/>
  <c r="N18" i="42"/>
  <c r="O18" i="42" s="1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F27" i="42" s="1"/>
  <c r="E12" i="42"/>
  <c r="D12" i="42"/>
  <c r="N12" i="42" s="1"/>
  <c r="O12" i="42" s="1"/>
  <c r="N11" i="42"/>
  <c r="O11" i="42" s="1"/>
  <c r="N10" i="42"/>
  <c r="O10" i="42" s="1"/>
  <c r="N9" i="42"/>
  <c r="O9" i="42"/>
  <c r="N8" i="42"/>
  <c r="O8" i="42" s="1"/>
  <c r="N7" i="42"/>
  <c r="O7" i="42"/>
  <c r="N6" i="42"/>
  <c r="O6" i="42"/>
  <c r="M5" i="42"/>
  <c r="M27" i="42" s="1"/>
  <c r="L5" i="42"/>
  <c r="K5" i="42"/>
  <c r="K27" i="42" s="1"/>
  <c r="J5" i="42"/>
  <c r="I5" i="42"/>
  <c r="I27" i="42" s="1"/>
  <c r="H5" i="42"/>
  <c r="H27" i="42" s="1"/>
  <c r="G5" i="42"/>
  <c r="G27" i="42" s="1"/>
  <c r="F5" i="42"/>
  <c r="E5" i="42"/>
  <c r="E27" i="42" s="1"/>
  <c r="D5" i="42"/>
  <c r="D27" i="42" s="1"/>
  <c r="F27" i="41"/>
  <c r="N26" i="41"/>
  <c r="O26" i="41"/>
  <c r="M25" i="41"/>
  <c r="L25" i="41"/>
  <c r="N25" i="41" s="1"/>
  <c r="O25" i="41" s="1"/>
  <c r="K25" i="41"/>
  <c r="J25" i="41"/>
  <c r="I25" i="41"/>
  <c r="I27" i="41" s="1"/>
  <c r="H25" i="41"/>
  <c r="G25" i="41"/>
  <c r="F25" i="41"/>
  <c r="E25" i="41"/>
  <c r="D25" i="41"/>
  <c r="N24" i="41"/>
  <c r="O24" i="41"/>
  <c r="N23" i="41"/>
  <c r="O23" i="41"/>
  <c r="M22" i="41"/>
  <c r="L22" i="41"/>
  <c r="K22" i="41"/>
  <c r="J22" i="41"/>
  <c r="I22" i="41"/>
  <c r="H22" i="41"/>
  <c r="G22" i="41"/>
  <c r="F22" i="41"/>
  <c r="E22" i="41"/>
  <c r="D22" i="41"/>
  <c r="N21" i="41"/>
  <c r="O21" i="41"/>
  <c r="M20" i="41"/>
  <c r="L20" i="41"/>
  <c r="K20" i="41"/>
  <c r="J20" i="41"/>
  <c r="I20" i="41"/>
  <c r="H20" i="41"/>
  <c r="G20" i="41"/>
  <c r="F20" i="41"/>
  <c r="E20" i="41"/>
  <c r="D20" i="41"/>
  <c r="N19" i="41"/>
  <c r="O19" i="41"/>
  <c r="N18" i="41"/>
  <c r="O18" i="41" s="1"/>
  <c r="N17" i="41"/>
  <c r="O17" i="41" s="1"/>
  <c r="N16" i="41"/>
  <c r="O16" i="4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/>
  <c r="N13" i="41"/>
  <c r="O13" i="41" s="1"/>
  <c r="M12" i="41"/>
  <c r="L12" i="41"/>
  <c r="L27" i="41" s="1"/>
  <c r="K12" i="41"/>
  <c r="J12" i="41"/>
  <c r="N12" i="41" s="1"/>
  <c r="O12" i="41" s="1"/>
  <c r="I12" i="41"/>
  <c r="H12" i="41"/>
  <c r="G12" i="41"/>
  <c r="F12" i="41"/>
  <c r="E12" i="41"/>
  <c r="D12" i="41"/>
  <c r="N11" i="41"/>
  <c r="O11" i="41" s="1"/>
  <c r="N10" i="41"/>
  <c r="O10" i="41"/>
  <c r="N9" i="41"/>
  <c r="O9" i="41"/>
  <c r="N8" i="41"/>
  <c r="O8" i="41" s="1"/>
  <c r="N7" i="41"/>
  <c r="O7" i="41" s="1"/>
  <c r="N6" i="41"/>
  <c r="O6" i="41"/>
  <c r="M5" i="41"/>
  <c r="M27" i="41" s="1"/>
  <c r="L5" i="41"/>
  <c r="K5" i="41"/>
  <c r="K27" i="41" s="1"/>
  <c r="J5" i="41"/>
  <c r="J27" i="41" s="1"/>
  <c r="I5" i="41"/>
  <c r="H5" i="41"/>
  <c r="H27" i="41" s="1"/>
  <c r="G5" i="41"/>
  <c r="G27" i="41" s="1"/>
  <c r="F5" i="41"/>
  <c r="E5" i="41"/>
  <c r="E27" i="41" s="1"/>
  <c r="D5" i="41"/>
  <c r="D27" i="41" s="1"/>
  <c r="N26" i="40"/>
  <c r="O26" i="40"/>
  <c r="M25" i="40"/>
  <c r="L25" i="40"/>
  <c r="K25" i="40"/>
  <c r="J25" i="40"/>
  <c r="I25" i="40"/>
  <c r="H25" i="40"/>
  <c r="G25" i="40"/>
  <c r="F25" i="40"/>
  <c r="E25" i="40"/>
  <c r="N25" i="40" s="1"/>
  <c r="O25" i="40" s="1"/>
  <c r="D25" i="40"/>
  <c r="N24" i="40"/>
  <c r="O24" i="40" s="1"/>
  <c r="N23" i="40"/>
  <c r="O23" i="40"/>
  <c r="M22" i="40"/>
  <c r="L22" i="40"/>
  <c r="K22" i="40"/>
  <c r="J22" i="40"/>
  <c r="I22" i="40"/>
  <c r="H22" i="40"/>
  <c r="G22" i="40"/>
  <c r="F22" i="40"/>
  <c r="E22" i="40"/>
  <c r="N22" i="40" s="1"/>
  <c r="O22" i="40" s="1"/>
  <c r="D22" i="40"/>
  <c r="N21" i="40"/>
  <c r="O21" i="40"/>
  <c r="M20" i="40"/>
  <c r="L20" i="40"/>
  <c r="K20" i="40"/>
  <c r="J20" i="40"/>
  <c r="I20" i="40"/>
  <c r="H20" i="40"/>
  <c r="G20" i="40"/>
  <c r="F20" i="40"/>
  <c r="E20" i="40"/>
  <c r="D20" i="40"/>
  <c r="N20" i="40" s="1"/>
  <c r="O20" i="40" s="1"/>
  <c r="N19" i="40"/>
  <c r="O19" i="40" s="1"/>
  <c r="N18" i="40"/>
  <c r="O18" i="40" s="1"/>
  <c r="N17" i="40"/>
  <c r="O17" i="40"/>
  <c r="N16" i="40"/>
  <c r="O16" i="40" s="1"/>
  <c r="M15" i="40"/>
  <c r="L15" i="40"/>
  <c r="K15" i="40"/>
  <c r="J15" i="40"/>
  <c r="I15" i="40"/>
  <c r="H15" i="40"/>
  <c r="G15" i="40"/>
  <c r="F15" i="40"/>
  <c r="E15" i="40"/>
  <c r="D15" i="40"/>
  <c r="N15" i="40" s="1"/>
  <c r="O15" i="40" s="1"/>
  <c r="N14" i="40"/>
  <c r="O14" i="40"/>
  <c r="N13" i="40"/>
  <c r="O13" i="40"/>
  <c r="M12" i="40"/>
  <c r="L12" i="40"/>
  <c r="K12" i="40"/>
  <c r="J12" i="40"/>
  <c r="I12" i="40"/>
  <c r="H12" i="40"/>
  <c r="G12" i="40"/>
  <c r="F12" i="40"/>
  <c r="E12" i="40"/>
  <c r="D12" i="40"/>
  <c r="N12" i="40" s="1"/>
  <c r="O12" i="40" s="1"/>
  <c r="N11" i="40"/>
  <c r="O11" i="40" s="1"/>
  <c r="N10" i="40"/>
  <c r="O10" i="40" s="1"/>
  <c r="N9" i="40"/>
  <c r="O9" i="40"/>
  <c r="N8" i="40"/>
  <c r="O8" i="40" s="1"/>
  <c r="N7" i="40"/>
  <c r="O7" i="40"/>
  <c r="N6" i="40"/>
  <c r="O6" i="40"/>
  <c r="M5" i="40"/>
  <c r="M27" i="40" s="1"/>
  <c r="L5" i="40"/>
  <c r="L27" i="40" s="1"/>
  <c r="K5" i="40"/>
  <c r="K27" i="40"/>
  <c r="J5" i="40"/>
  <c r="J27" i="40" s="1"/>
  <c r="I5" i="40"/>
  <c r="I27" i="40"/>
  <c r="H5" i="40"/>
  <c r="H27" i="40"/>
  <c r="G5" i="40"/>
  <c r="G27" i="40" s="1"/>
  <c r="F5" i="40"/>
  <c r="F27" i="40" s="1"/>
  <c r="E5" i="40"/>
  <c r="E27" i="40"/>
  <c r="D5" i="40"/>
  <c r="D27" i="40" s="1"/>
  <c r="D5" i="37"/>
  <c r="N5" i="37" s="1"/>
  <c r="O5" i="37" s="1"/>
  <c r="E5" i="37"/>
  <c r="F5" i="37"/>
  <c r="G5" i="37"/>
  <c r="H5" i="37"/>
  <c r="I5" i="37"/>
  <c r="J5" i="37"/>
  <c r="K5" i="37"/>
  <c r="L5" i="37"/>
  <c r="M5" i="37"/>
  <c r="N6" i="37"/>
  <c r="O6" i="37"/>
  <c r="N7" i="37"/>
  <c r="O7" i="37" s="1"/>
  <c r="N8" i="37"/>
  <c r="O8" i="37" s="1"/>
  <c r="N9" i="37"/>
  <c r="O9" i="37"/>
  <c r="N10" i="37"/>
  <c r="O10" i="37" s="1"/>
  <c r="N11" i="37"/>
  <c r="O11" i="37" s="1"/>
  <c r="D12" i="37"/>
  <c r="N12" i="37" s="1"/>
  <c r="O12" i="37" s="1"/>
  <c r="E12" i="37"/>
  <c r="F12" i="37"/>
  <c r="G12" i="37"/>
  <c r="H12" i="37"/>
  <c r="I12" i="37"/>
  <c r="J12" i="37"/>
  <c r="K12" i="37"/>
  <c r="L12" i="37"/>
  <c r="M12" i="37"/>
  <c r="N13" i="37"/>
  <c r="O13" i="37"/>
  <c r="N14" i="37"/>
  <c r="O14" i="37" s="1"/>
  <c r="N15" i="37"/>
  <c r="O15" i="37" s="1"/>
  <c r="D16" i="37"/>
  <c r="E16" i="37"/>
  <c r="F16" i="37"/>
  <c r="F29" i="37" s="1"/>
  <c r="G16" i="37"/>
  <c r="H16" i="37"/>
  <c r="I16" i="37"/>
  <c r="I29" i="37" s="1"/>
  <c r="J16" i="37"/>
  <c r="K16" i="37"/>
  <c r="L16" i="37"/>
  <c r="M16" i="37"/>
  <c r="N17" i="37"/>
  <c r="O17" i="37"/>
  <c r="N18" i="37"/>
  <c r="O18" i="37" s="1"/>
  <c r="N19" i="37"/>
  <c r="O19" i="37" s="1"/>
  <c r="N20" i="37"/>
  <c r="O20" i="37"/>
  <c r="D21" i="37"/>
  <c r="E21" i="37"/>
  <c r="F21" i="37"/>
  <c r="G21" i="37"/>
  <c r="H21" i="37"/>
  <c r="N21" i="37" s="1"/>
  <c r="O21" i="37" s="1"/>
  <c r="I21" i="37"/>
  <c r="J21" i="37"/>
  <c r="J29" i="37" s="1"/>
  <c r="K21" i="37"/>
  <c r="L21" i="37"/>
  <c r="M21" i="37"/>
  <c r="M29" i="37" s="1"/>
  <c r="N22" i="37"/>
  <c r="O22" i="37" s="1"/>
  <c r="D23" i="37"/>
  <c r="D29" i="37" s="1"/>
  <c r="E23" i="37"/>
  <c r="F23" i="37"/>
  <c r="G23" i="37"/>
  <c r="H23" i="37"/>
  <c r="I23" i="37"/>
  <c r="J23" i="37"/>
  <c r="K23" i="37"/>
  <c r="K29" i="37" s="1"/>
  <c r="L23" i="37"/>
  <c r="M23" i="37"/>
  <c r="N24" i="37"/>
  <c r="O24" i="37" s="1"/>
  <c r="N25" i="37"/>
  <c r="O25" i="37"/>
  <c r="D26" i="37"/>
  <c r="E26" i="37"/>
  <c r="N26" i="37"/>
  <c r="O26" i="37" s="1"/>
  <c r="F26" i="37"/>
  <c r="G26" i="37"/>
  <c r="G29" i="37" s="1"/>
  <c r="H26" i="37"/>
  <c r="I26" i="37"/>
  <c r="J26" i="37"/>
  <c r="K26" i="37"/>
  <c r="L26" i="37"/>
  <c r="M26" i="37"/>
  <c r="N27" i="37"/>
  <c r="O27" i="37" s="1"/>
  <c r="N28" i="37"/>
  <c r="O28" i="37" s="1"/>
  <c r="E29" i="37"/>
  <c r="L29" i="37"/>
  <c r="D5" i="33"/>
  <c r="N5" i="33" s="1"/>
  <c r="O5" i="33" s="1"/>
  <c r="E5" i="33"/>
  <c r="F5" i="33"/>
  <c r="G5" i="33"/>
  <c r="H5" i="33"/>
  <c r="I5" i="33"/>
  <c r="J5" i="33"/>
  <c r="J28" i="33" s="1"/>
  <c r="K5" i="33"/>
  <c r="L5" i="33"/>
  <c r="L28" i="33" s="1"/>
  <c r="M5" i="33"/>
  <c r="N6" i="33"/>
  <c r="O6" i="33"/>
  <c r="N7" i="33"/>
  <c r="O7" i="33" s="1"/>
  <c r="N8" i="33"/>
  <c r="O8" i="33" s="1"/>
  <c r="N9" i="33"/>
  <c r="O9" i="33" s="1"/>
  <c r="N10" i="33"/>
  <c r="O10" i="33" s="1"/>
  <c r="N11" i="33"/>
  <c r="O11" i="33" s="1"/>
  <c r="D12" i="33"/>
  <c r="N12" i="33" s="1"/>
  <c r="O12" i="33" s="1"/>
  <c r="E12" i="33"/>
  <c r="F12" i="33"/>
  <c r="G12" i="33"/>
  <c r="H12" i="33"/>
  <c r="I12" i="33"/>
  <c r="J12" i="33"/>
  <c r="K12" i="33"/>
  <c r="L12" i="33"/>
  <c r="M12" i="33"/>
  <c r="N13" i="33"/>
  <c r="O13" i="33"/>
  <c r="N14" i="33"/>
  <c r="O14" i="33" s="1"/>
  <c r="D15" i="33"/>
  <c r="N15" i="33" s="1"/>
  <c r="O15" i="33" s="1"/>
  <c r="E15" i="33"/>
  <c r="F15" i="33"/>
  <c r="F28" i="33" s="1"/>
  <c r="G15" i="33"/>
  <c r="H15" i="33"/>
  <c r="H28" i="33" s="1"/>
  <c r="I15" i="33"/>
  <c r="J15" i="33"/>
  <c r="K15" i="33"/>
  <c r="K28" i="33" s="1"/>
  <c r="L15" i="33"/>
  <c r="M15" i="33"/>
  <c r="N16" i="33"/>
  <c r="O16" i="33" s="1"/>
  <c r="N17" i="33"/>
  <c r="O17" i="33" s="1"/>
  <c r="N18" i="33"/>
  <c r="O18" i="33" s="1"/>
  <c r="N19" i="33"/>
  <c r="O19" i="33" s="1"/>
  <c r="D20" i="33"/>
  <c r="N20" i="33" s="1"/>
  <c r="O20" i="33" s="1"/>
  <c r="E20" i="33"/>
  <c r="E28" i="33" s="1"/>
  <c r="F20" i="33"/>
  <c r="G20" i="33"/>
  <c r="H20" i="33"/>
  <c r="I20" i="33"/>
  <c r="J20" i="33"/>
  <c r="K20" i="33"/>
  <c r="L20" i="33"/>
  <c r="M20" i="33"/>
  <c r="N21" i="33"/>
  <c r="O21" i="33"/>
  <c r="D22" i="33"/>
  <c r="E22" i="33"/>
  <c r="F22" i="33"/>
  <c r="G22" i="33"/>
  <c r="H22" i="33"/>
  <c r="N22" i="33" s="1"/>
  <c r="O22" i="33" s="1"/>
  <c r="I22" i="33"/>
  <c r="J22" i="33"/>
  <c r="K22" i="33"/>
  <c r="L22" i="33"/>
  <c r="M22" i="33"/>
  <c r="M28" i="33" s="1"/>
  <c r="N23" i="33"/>
  <c r="O23" i="33" s="1"/>
  <c r="N24" i="33"/>
  <c r="O24" i="33" s="1"/>
  <c r="D25" i="33"/>
  <c r="E25" i="33"/>
  <c r="F25" i="33"/>
  <c r="N25" i="33" s="1"/>
  <c r="O25" i="33" s="1"/>
  <c r="G25" i="33"/>
  <c r="H25" i="33"/>
  <c r="I25" i="33"/>
  <c r="I28" i="33" s="1"/>
  <c r="J25" i="33"/>
  <c r="K25" i="33"/>
  <c r="L25" i="33"/>
  <c r="M25" i="33"/>
  <c r="N26" i="33"/>
  <c r="O26" i="33" s="1"/>
  <c r="N27" i="33"/>
  <c r="O27" i="33" s="1"/>
  <c r="D28" i="33"/>
  <c r="G28" i="33"/>
  <c r="D5" i="34"/>
  <c r="N5" i="34" s="1"/>
  <c r="O5" i="34" s="1"/>
  <c r="E5" i="34"/>
  <c r="F5" i="34"/>
  <c r="G5" i="34"/>
  <c r="H5" i="34"/>
  <c r="I5" i="34"/>
  <c r="J5" i="34"/>
  <c r="K5" i="34"/>
  <c r="L5" i="34"/>
  <c r="M5" i="34"/>
  <c r="N6" i="34"/>
  <c r="O6" i="34" s="1"/>
  <c r="N7" i="34"/>
  <c r="O7" i="34"/>
  <c r="N8" i="34"/>
  <c r="O8" i="34" s="1"/>
  <c r="N9" i="34"/>
  <c r="O9" i="34" s="1"/>
  <c r="N10" i="34"/>
  <c r="O10" i="34" s="1"/>
  <c r="N11" i="34"/>
  <c r="O11" i="34" s="1"/>
  <c r="D12" i="34"/>
  <c r="N12" i="34" s="1"/>
  <c r="O12" i="34" s="1"/>
  <c r="E12" i="34"/>
  <c r="F12" i="34"/>
  <c r="G12" i="34"/>
  <c r="H12" i="34"/>
  <c r="I12" i="34"/>
  <c r="J12" i="34"/>
  <c r="K12" i="34"/>
  <c r="L12" i="34"/>
  <c r="M12" i="34"/>
  <c r="N13" i="34"/>
  <c r="O13" i="34" s="1"/>
  <c r="N14" i="34"/>
  <c r="O14" i="34"/>
  <c r="D15" i="34"/>
  <c r="E15" i="34"/>
  <c r="F15" i="34"/>
  <c r="G15" i="34"/>
  <c r="H15" i="34"/>
  <c r="H27" i="34" s="1"/>
  <c r="I15" i="34"/>
  <c r="J15" i="34"/>
  <c r="J27" i="34" s="1"/>
  <c r="K15" i="34"/>
  <c r="L15" i="34"/>
  <c r="M15" i="34"/>
  <c r="N16" i="34"/>
  <c r="O16" i="34" s="1"/>
  <c r="N17" i="34"/>
  <c r="O17" i="34" s="1"/>
  <c r="N18" i="34"/>
  <c r="O18" i="34" s="1"/>
  <c r="N19" i="34"/>
  <c r="O19" i="34" s="1"/>
  <c r="D20" i="34"/>
  <c r="N20" i="34" s="1"/>
  <c r="O20" i="34" s="1"/>
  <c r="E20" i="34"/>
  <c r="F20" i="34"/>
  <c r="G20" i="34"/>
  <c r="H20" i="34"/>
  <c r="I20" i="34"/>
  <c r="J20" i="34"/>
  <c r="K20" i="34"/>
  <c r="L20" i="34"/>
  <c r="L27" i="34" s="1"/>
  <c r="M20" i="34"/>
  <c r="N21" i="34"/>
  <c r="O21" i="34" s="1"/>
  <c r="D22" i="34"/>
  <c r="E22" i="34"/>
  <c r="F22" i="34"/>
  <c r="N22" i="34" s="1"/>
  <c r="O22" i="34" s="1"/>
  <c r="G22" i="34"/>
  <c r="H22" i="34"/>
  <c r="I22" i="34"/>
  <c r="J22" i="34"/>
  <c r="K22" i="34"/>
  <c r="L22" i="34"/>
  <c r="M22" i="34"/>
  <c r="N23" i="34"/>
  <c r="O23" i="34" s="1"/>
  <c r="D24" i="34"/>
  <c r="N24" i="34" s="1"/>
  <c r="O24" i="34" s="1"/>
  <c r="E24" i="34"/>
  <c r="F24" i="34"/>
  <c r="G24" i="34"/>
  <c r="H24" i="34"/>
  <c r="I24" i="34"/>
  <c r="J24" i="34"/>
  <c r="K24" i="34"/>
  <c r="L24" i="34"/>
  <c r="M24" i="34"/>
  <c r="N25" i="34"/>
  <c r="O25" i="34" s="1"/>
  <c r="N26" i="34"/>
  <c r="O26" i="34" s="1"/>
  <c r="E27" i="34"/>
  <c r="F27" i="34"/>
  <c r="G27" i="34"/>
  <c r="I27" i="34"/>
  <c r="K27" i="34"/>
  <c r="M27" i="34"/>
  <c r="D5" i="35"/>
  <c r="N5" i="35" s="1"/>
  <c r="O5" i="35" s="1"/>
  <c r="E5" i="35"/>
  <c r="F5" i="35"/>
  <c r="F27" i="35" s="1"/>
  <c r="G5" i="35"/>
  <c r="H5" i="35"/>
  <c r="I5" i="35"/>
  <c r="J5" i="35"/>
  <c r="K5" i="35"/>
  <c r="L5" i="35"/>
  <c r="M5" i="35"/>
  <c r="N6" i="35"/>
  <c r="O6" i="35" s="1"/>
  <c r="N7" i="35"/>
  <c r="O7" i="35" s="1"/>
  <c r="N8" i="35"/>
  <c r="O8" i="35" s="1"/>
  <c r="N9" i="35"/>
  <c r="O9" i="35"/>
  <c r="N10" i="35"/>
  <c r="O10" i="35" s="1"/>
  <c r="N11" i="35"/>
  <c r="O11" i="35" s="1"/>
  <c r="D12" i="35"/>
  <c r="N12" i="35" s="1"/>
  <c r="O12" i="35" s="1"/>
  <c r="E12" i="35"/>
  <c r="F12" i="35"/>
  <c r="G12" i="35"/>
  <c r="H12" i="35"/>
  <c r="I12" i="35"/>
  <c r="J12" i="35"/>
  <c r="K12" i="35"/>
  <c r="L12" i="35"/>
  <c r="M12" i="35"/>
  <c r="N13" i="35"/>
  <c r="O13" i="35" s="1"/>
  <c r="N14" i="35"/>
  <c r="O14" i="35" s="1"/>
  <c r="D15" i="35"/>
  <c r="N15" i="35" s="1"/>
  <c r="O15" i="35" s="1"/>
  <c r="E15" i="35"/>
  <c r="F15" i="35"/>
  <c r="G15" i="35"/>
  <c r="H15" i="35"/>
  <c r="I15" i="35"/>
  <c r="J15" i="35"/>
  <c r="K15" i="35"/>
  <c r="L15" i="35"/>
  <c r="M15" i="35"/>
  <c r="N16" i="35"/>
  <c r="O16" i="35" s="1"/>
  <c r="N17" i="35"/>
  <c r="O17" i="35" s="1"/>
  <c r="N18" i="35"/>
  <c r="O18" i="35" s="1"/>
  <c r="N19" i="35"/>
  <c r="O19" i="35" s="1"/>
  <c r="D20" i="35"/>
  <c r="N20" i="35" s="1"/>
  <c r="O20" i="35" s="1"/>
  <c r="E20" i="35"/>
  <c r="F20" i="35"/>
  <c r="G20" i="35"/>
  <c r="H20" i="35"/>
  <c r="I20" i="35"/>
  <c r="J20" i="35"/>
  <c r="K20" i="35"/>
  <c r="L20" i="35"/>
  <c r="M20" i="35"/>
  <c r="N21" i="35"/>
  <c r="O21" i="35" s="1"/>
  <c r="D22" i="35"/>
  <c r="E22" i="35"/>
  <c r="N22" i="35"/>
  <c r="O22" i="35" s="1"/>
  <c r="F22" i="35"/>
  <c r="G22" i="35"/>
  <c r="H22" i="35"/>
  <c r="I22" i="35"/>
  <c r="J22" i="35"/>
  <c r="K22" i="35"/>
  <c r="L22" i="35"/>
  <c r="M22" i="35"/>
  <c r="N23" i="35"/>
  <c r="O23" i="35" s="1"/>
  <c r="D24" i="35"/>
  <c r="N24" i="35" s="1"/>
  <c r="O24" i="35" s="1"/>
  <c r="E24" i="35"/>
  <c r="F24" i="35"/>
  <c r="G24" i="35"/>
  <c r="H24" i="35"/>
  <c r="I24" i="35"/>
  <c r="J24" i="35"/>
  <c r="K24" i="35"/>
  <c r="L24" i="35"/>
  <c r="M24" i="35"/>
  <c r="N25" i="35"/>
  <c r="O25" i="35" s="1"/>
  <c r="N26" i="35"/>
  <c r="O26" i="35" s="1"/>
  <c r="E27" i="35"/>
  <c r="G27" i="35"/>
  <c r="H27" i="35"/>
  <c r="I27" i="35"/>
  <c r="J27" i="35"/>
  <c r="K27" i="35"/>
  <c r="L27" i="35"/>
  <c r="M27" i="35"/>
  <c r="D5" i="36"/>
  <c r="N5" i="36" s="1"/>
  <c r="O5" i="36" s="1"/>
  <c r="E5" i="36"/>
  <c r="F5" i="36"/>
  <c r="G5" i="36"/>
  <c r="H5" i="36"/>
  <c r="I5" i="36"/>
  <c r="J5" i="36"/>
  <c r="J27" i="36" s="1"/>
  <c r="K5" i="36"/>
  <c r="L5" i="36"/>
  <c r="M5" i="36"/>
  <c r="N6" i="36"/>
  <c r="O6" i="36" s="1"/>
  <c r="N7" i="36"/>
  <c r="O7" i="36" s="1"/>
  <c r="N8" i="36"/>
  <c r="O8" i="36"/>
  <c r="N9" i="36"/>
  <c r="O9" i="36" s="1"/>
  <c r="N10" i="36"/>
  <c r="O10" i="36" s="1"/>
  <c r="N11" i="36"/>
  <c r="O11" i="36" s="1"/>
  <c r="D12" i="36"/>
  <c r="N12" i="36" s="1"/>
  <c r="O12" i="36" s="1"/>
  <c r="E12" i="36"/>
  <c r="F12" i="36"/>
  <c r="G12" i="36"/>
  <c r="H12" i="36"/>
  <c r="I12" i="36"/>
  <c r="J12" i="36"/>
  <c r="K12" i="36"/>
  <c r="L12" i="36"/>
  <c r="M12" i="36"/>
  <c r="N13" i="36"/>
  <c r="O13" i="36" s="1"/>
  <c r="N14" i="36"/>
  <c r="O14" i="36" s="1"/>
  <c r="D15" i="36"/>
  <c r="N15" i="36" s="1"/>
  <c r="O15" i="36" s="1"/>
  <c r="E15" i="36"/>
  <c r="F15" i="36"/>
  <c r="F27" i="36" s="1"/>
  <c r="G15" i="36"/>
  <c r="H15" i="36"/>
  <c r="I15" i="36"/>
  <c r="J15" i="36"/>
  <c r="K15" i="36"/>
  <c r="L15" i="36"/>
  <c r="M15" i="36"/>
  <c r="N16" i="36"/>
  <c r="O16" i="36"/>
  <c r="N17" i="36"/>
  <c r="O17" i="36" s="1"/>
  <c r="N18" i="36"/>
  <c r="O18" i="36" s="1"/>
  <c r="N19" i="36"/>
  <c r="O19" i="36" s="1"/>
  <c r="D20" i="36"/>
  <c r="N20" i="36" s="1"/>
  <c r="O20" i="36" s="1"/>
  <c r="E20" i="36"/>
  <c r="F20" i="36"/>
  <c r="G20" i="36"/>
  <c r="H20" i="36"/>
  <c r="I20" i="36"/>
  <c r="J20" i="36"/>
  <c r="K20" i="36"/>
  <c r="L20" i="36"/>
  <c r="M20" i="36"/>
  <c r="N21" i="36"/>
  <c r="O21" i="36" s="1"/>
  <c r="D22" i="36"/>
  <c r="E22" i="36"/>
  <c r="F22" i="36"/>
  <c r="N22" i="36" s="1"/>
  <c r="O22" i="36" s="1"/>
  <c r="G22" i="36"/>
  <c r="H22" i="36"/>
  <c r="H27" i="36" s="1"/>
  <c r="I22" i="36"/>
  <c r="J22" i="36"/>
  <c r="K22" i="36"/>
  <c r="L22" i="36"/>
  <c r="M22" i="36"/>
  <c r="N23" i="36"/>
  <c r="O23" i="36" s="1"/>
  <c r="N24" i="36"/>
  <c r="O24" i="36"/>
  <c r="D25" i="36"/>
  <c r="E25" i="36"/>
  <c r="N25" i="36"/>
  <c r="O25" i="36" s="1"/>
  <c r="F25" i="36"/>
  <c r="G25" i="36"/>
  <c r="H25" i="36"/>
  <c r="I25" i="36"/>
  <c r="J25" i="36"/>
  <c r="K25" i="36"/>
  <c r="L25" i="36"/>
  <c r="M25" i="36"/>
  <c r="N26" i="36"/>
  <c r="O26" i="36" s="1"/>
  <c r="D27" i="36"/>
  <c r="N27" i="36" s="1"/>
  <c r="O27" i="36" s="1"/>
  <c r="E27" i="36"/>
  <c r="G27" i="36"/>
  <c r="I27" i="36"/>
  <c r="K27" i="36"/>
  <c r="L27" i="36"/>
  <c r="M27" i="36"/>
  <c r="D5" i="38"/>
  <c r="N5" i="38" s="1"/>
  <c r="O5" i="38" s="1"/>
  <c r="E5" i="38"/>
  <c r="F5" i="38"/>
  <c r="G5" i="38"/>
  <c r="H5" i="38"/>
  <c r="I5" i="38"/>
  <c r="J5" i="38"/>
  <c r="K5" i="38"/>
  <c r="L5" i="38"/>
  <c r="M5" i="38"/>
  <c r="N6" i="38"/>
  <c r="O6" i="38" s="1"/>
  <c r="N7" i="38"/>
  <c r="O7" i="38" s="1"/>
  <c r="N8" i="38"/>
  <c r="O8" i="38" s="1"/>
  <c r="N9" i="38"/>
  <c r="O9" i="38" s="1"/>
  <c r="N10" i="38"/>
  <c r="O10" i="38" s="1"/>
  <c r="N11" i="38"/>
  <c r="O11" i="38" s="1"/>
  <c r="D12" i="38"/>
  <c r="N12" i="38" s="1"/>
  <c r="O12" i="38" s="1"/>
  <c r="E12" i="38"/>
  <c r="F12" i="38"/>
  <c r="G12" i="38"/>
  <c r="H12" i="38"/>
  <c r="I12" i="38"/>
  <c r="J12" i="38"/>
  <c r="K12" i="38"/>
  <c r="L12" i="38"/>
  <c r="M12" i="38"/>
  <c r="N13" i="38"/>
  <c r="O13" i="38" s="1"/>
  <c r="N14" i="38"/>
  <c r="O14" i="38" s="1"/>
  <c r="D15" i="38"/>
  <c r="E15" i="38"/>
  <c r="F15" i="38"/>
  <c r="G15" i="38"/>
  <c r="H15" i="38"/>
  <c r="I15" i="38"/>
  <c r="J15" i="38"/>
  <c r="J26" i="38" s="1"/>
  <c r="K15" i="38"/>
  <c r="L15" i="38"/>
  <c r="M15" i="38"/>
  <c r="N16" i="38"/>
  <c r="O16" i="38" s="1"/>
  <c r="N17" i="38"/>
  <c r="O17" i="38" s="1"/>
  <c r="N18" i="38"/>
  <c r="O18" i="38" s="1"/>
  <c r="N19" i="38"/>
  <c r="O19" i="38" s="1"/>
  <c r="D20" i="38"/>
  <c r="N20" i="38" s="1"/>
  <c r="O20" i="38" s="1"/>
  <c r="E20" i="38"/>
  <c r="F20" i="38"/>
  <c r="G20" i="38"/>
  <c r="H20" i="38"/>
  <c r="I20" i="38"/>
  <c r="J20" i="38"/>
  <c r="K20" i="38"/>
  <c r="L20" i="38"/>
  <c r="M20" i="38"/>
  <c r="N21" i="38"/>
  <c r="O21" i="38" s="1"/>
  <c r="D22" i="38"/>
  <c r="E22" i="38"/>
  <c r="F22" i="38"/>
  <c r="N22" i="38" s="1"/>
  <c r="O22" i="38" s="1"/>
  <c r="G22" i="38"/>
  <c r="H22" i="38"/>
  <c r="I22" i="38"/>
  <c r="J22" i="38"/>
  <c r="K22" i="38"/>
  <c r="L22" i="38"/>
  <c r="L26" i="38" s="1"/>
  <c r="M22" i="38"/>
  <c r="N23" i="38"/>
  <c r="O23" i="38" s="1"/>
  <c r="D24" i="38"/>
  <c r="E24" i="38"/>
  <c r="F24" i="38"/>
  <c r="N24" i="38" s="1"/>
  <c r="O24" i="38" s="1"/>
  <c r="G24" i="38"/>
  <c r="H24" i="38"/>
  <c r="I24" i="38"/>
  <c r="J24" i="38"/>
  <c r="K24" i="38"/>
  <c r="L24" i="38"/>
  <c r="M24" i="38"/>
  <c r="N25" i="38"/>
  <c r="O25" i="38" s="1"/>
  <c r="E26" i="38"/>
  <c r="F26" i="38"/>
  <c r="G26" i="38"/>
  <c r="H26" i="38"/>
  <c r="I26" i="38"/>
  <c r="K26" i="38"/>
  <c r="M26" i="38"/>
  <c r="D5" i="39"/>
  <c r="N5" i="39" s="1"/>
  <c r="O5" i="39" s="1"/>
  <c r="E5" i="39"/>
  <c r="F5" i="39"/>
  <c r="F26" i="39" s="1"/>
  <c r="G5" i="39"/>
  <c r="G26" i="39"/>
  <c r="H5" i="39"/>
  <c r="H26" i="39" s="1"/>
  <c r="I5" i="39"/>
  <c r="I26" i="39" s="1"/>
  <c r="J5" i="39"/>
  <c r="J26" i="39" s="1"/>
  <c r="K5" i="39"/>
  <c r="L5" i="39"/>
  <c r="M5" i="39"/>
  <c r="M26" i="39" s="1"/>
  <c r="N6" i="39"/>
  <c r="O6" i="39" s="1"/>
  <c r="N7" i="39"/>
  <c r="O7" i="39" s="1"/>
  <c r="N8" i="39"/>
  <c r="O8" i="39" s="1"/>
  <c r="N9" i="39"/>
  <c r="O9" i="39" s="1"/>
  <c r="N10" i="39"/>
  <c r="O10" i="39" s="1"/>
  <c r="N11" i="39"/>
  <c r="O11" i="39" s="1"/>
  <c r="D12" i="39"/>
  <c r="E12" i="39"/>
  <c r="N12" i="39"/>
  <c r="O12" i="39" s="1"/>
  <c r="F12" i="39"/>
  <c r="G12" i="39"/>
  <c r="H12" i="39"/>
  <c r="I12" i="39"/>
  <c r="J12" i="39"/>
  <c r="K12" i="39"/>
  <c r="K26" i="39" s="1"/>
  <c r="L12" i="39"/>
  <c r="M12" i="39"/>
  <c r="N13" i="39"/>
  <c r="O13" i="39" s="1"/>
  <c r="N14" i="39"/>
  <c r="O14" i="39" s="1"/>
  <c r="D15" i="39"/>
  <c r="E15" i="39"/>
  <c r="F15" i="39"/>
  <c r="N15" i="39" s="1"/>
  <c r="O15" i="39" s="1"/>
  <c r="G15" i="39"/>
  <c r="H15" i="39"/>
  <c r="I15" i="39"/>
  <c r="J15" i="39"/>
  <c r="K15" i="39"/>
  <c r="L15" i="39"/>
  <c r="L26" i="39" s="1"/>
  <c r="M15" i="39"/>
  <c r="N16" i="39"/>
  <c r="O16" i="39" s="1"/>
  <c r="N17" i="39"/>
  <c r="O17" i="39" s="1"/>
  <c r="N18" i="39"/>
  <c r="O18" i="39"/>
  <c r="N19" i="39"/>
  <c r="O19" i="39" s="1"/>
  <c r="D20" i="39"/>
  <c r="E20" i="39"/>
  <c r="N20" i="39"/>
  <c r="O20" i="39" s="1"/>
  <c r="F20" i="39"/>
  <c r="G20" i="39"/>
  <c r="H20" i="39"/>
  <c r="I20" i="39"/>
  <c r="J20" i="39"/>
  <c r="K20" i="39"/>
  <c r="L20" i="39"/>
  <c r="M20" i="39"/>
  <c r="N21" i="39"/>
  <c r="O21" i="39" s="1"/>
  <c r="D22" i="39"/>
  <c r="N22" i="39" s="1"/>
  <c r="O22" i="39" s="1"/>
  <c r="E22" i="39"/>
  <c r="F22" i="39"/>
  <c r="G22" i="39"/>
  <c r="H22" i="39"/>
  <c r="I22" i="39"/>
  <c r="J22" i="39"/>
  <c r="K22" i="39"/>
  <c r="L22" i="39"/>
  <c r="M22" i="39"/>
  <c r="N23" i="39"/>
  <c r="O23" i="39" s="1"/>
  <c r="D24" i="39"/>
  <c r="N24" i="39" s="1"/>
  <c r="O24" i="39" s="1"/>
  <c r="E24" i="39"/>
  <c r="F24" i="39"/>
  <c r="G24" i="39"/>
  <c r="H24" i="39"/>
  <c r="I24" i="39"/>
  <c r="J24" i="39"/>
  <c r="K24" i="39"/>
  <c r="L24" i="39"/>
  <c r="M24" i="39"/>
  <c r="N25" i="39"/>
  <c r="O25" i="39" s="1"/>
  <c r="N5" i="40"/>
  <c r="O5" i="40" s="1"/>
  <c r="E26" i="39"/>
  <c r="N20" i="41"/>
  <c r="O20" i="41"/>
  <c r="N22" i="41"/>
  <c r="O22" i="41" s="1"/>
  <c r="N15" i="42"/>
  <c r="O15" i="42" s="1"/>
  <c r="N5" i="42"/>
  <c r="O5" i="42"/>
  <c r="N20" i="43"/>
  <c r="O20" i="43" s="1"/>
  <c r="N22" i="43"/>
  <c r="O22" i="43" s="1"/>
  <c r="N15" i="44"/>
  <c r="O15" i="44"/>
  <c r="N5" i="44"/>
  <c r="O5" i="44" s="1"/>
  <c r="N20" i="45"/>
  <c r="O20" i="45" s="1"/>
  <c r="N22" i="45"/>
  <c r="O22" i="45"/>
  <c r="N12" i="46"/>
  <c r="O12" i="46" s="1"/>
  <c r="O26" i="48" l="1"/>
  <c r="P26" i="48" s="1"/>
  <c r="N27" i="44"/>
  <c r="O27" i="44" s="1"/>
  <c r="N28" i="33"/>
  <c r="O28" i="33" s="1"/>
  <c r="N27" i="40"/>
  <c r="O27" i="40" s="1"/>
  <c r="N27" i="41"/>
  <c r="O27" i="41" s="1"/>
  <c r="N27" i="42"/>
  <c r="O27" i="42" s="1"/>
  <c r="O27" i="47"/>
  <c r="P27" i="47" s="1"/>
  <c r="N27" i="43"/>
  <c r="O27" i="43" s="1"/>
  <c r="N28" i="45"/>
  <c r="O28" i="45" s="1"/>
  <c r="D27" i="46"/>
  <c r="N27" i="46" s="1"/>
  <c r="O27" i="46" s="1"/>
  <c r="N5" i="43"/>
  <c r="O5" i="43" s="1"/>
  <c r="D26" i="39"/>
  <c r="N26" i="39" s="1"/>
  <c r="O26" i="39" s="1"/>
  <c r="N16" i="37"/>
  <c r="O16" i="37" s="1"/>
  <c r="L27" i="46"/>
  <c r="O5" i="47"/>
  <c r="P5" i="47" s="1"/>
  <c r="N5" i="41"/>
  <c r="O5" i="41" s="1"/>
  <c r="D27" i="34"/>
  <c r="N27" i="34" s="1"/>
  <c r="O27" i="34" s="1"/>
  <c r="H29" i="37"/>
  <c r="N29" i="37" s="1"/>
  <c r="O29" i="37" s="1"/>
  <c r="N23" i="37"/>
  <c r="O23" i="37" s="1"/>
  <c r="D26" i="38"/>
  <c r="N26" i="38" s="1"/>
  <c r="O26" i="38" s="1"/>
  <c r="N15" i="38"/>
  <c r="O15" i="38" s="1"/>
  <c r="N15" i="34"/>
  <c r="O15" i="34" s="1"/>
  <c r="N5" i="45"/>
  <c r="O5" i="45" s="1"/>
  <c r="D27" i="35"/>
  <c r="N27" i="35" s="1"/>
  <c r="O27" i="35" s="1"/>
</calcChain>
</file>

<file path=xl/sharedStrings.xml><?xml version="1.0" encoding="utf-8"?>
<sst xmlns="http://schemas.openxmlformats.org/spreadsheetml/2006/main" count="691" uniqueCount="87">
  <si>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</si>
  <si>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</si>
  <si>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</si>
  <si>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</si>
  <si>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</si>
  <si>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</si>
  <si>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</si>
  <si>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</si>
  <si>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</si>
  <si>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</si>
  <si>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</si>
  <si>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</si>
  <si>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</si>
  <si>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</si>
  <si>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</si>
  <si>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</si>
  <si>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</si>
  <si>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</si>
  <si>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</si>
  <si>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</si>
  <si>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</si>
  <si>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</si>
  <si>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</si>
  <si>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</si>
  <si>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Other General Government Services</t>
  </si>
  <si>
    <t>Public Safety</t>
  </si>
  <si>
    <t>Law Enforcement</t>
  </si>
  <si>
    <t>Protective Inspections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</si>
  <si>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</si>
  <si>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</si>
  <si>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</si>
  <si>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</si>
  <si>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</si>
  <si>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Transportation</t>
  </si>
  <si>
    <t>Road and Street Facilities</t>
  </si>
  <si>
    <t>Culture / Recreation</t>
  </si>
  <si>
    <t>Parks and Recreation</t>
  </si>
  <si>
    <t>Special Events</t>
  </si>
  <si>
    <t>Inter-Fund Group Transfers Out</t>
  </si>
  <si>
    <t>Proprietary - Non-Operating Interest Expense</t>
  </si>
  <si>
    <t>Other Uses and Non-Operating</t>
  </si>
  <si>
    <t>2009 Municipal Population: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</si>
  <si>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</si>
  <si>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</si>
  <si>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</si>
  <si>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</si>
  <si>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</si>
  <si>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</si>
  <si>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</si>
  <si>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</si>
  <si>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Detention and/or Correction</t>
  </si>
  <si>
    <t>2008 Municipal Population:</t>
  </si>
  <si>
    <t>Local Fiscal Year Ended September 30, 2013</t>
  </si>
  <si>
    <t>2013 Municipal Population:</t>
  </si>
  <si>
    <t>North Bay Village Expenditures Reported by Account Code and Fund Type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</si>
  <si>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</si>
  <si>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</si>
  <si>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</si>
  <si>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</si>
  <si>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</si>
  <si>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Other Uses</t>
  </si>
  <si>
    <t>Interfund Transfers Out</t>
  </si>
  <si>
    <t>2014 Municipal Population:</t>
  </si>
  <si>
    <t>Local Fiscal Year Ended September 30, 2007</t>
  </si>
  <si>
    <t>2007 Municipal Population:</t>
  </si>
  <si>
    <t>Local Fiscal Year Ended September 30, 2015</t>
  </si>
  <si>
    <t>Parks / Recreation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</si>
  <si>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</si>
  <si>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</si>
  <si>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</si>
  <si>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</si>
  <si>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</si>
  <si>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</si>
  <si>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</si>
  <si>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</si>
  <si>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Libraries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</si>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</sst>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85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SUM(D6:D11)</f>
        <v>2972264</v>
      </c>
      <c r="E5" s="24">
        <f>SUM(E6:E11)</f>
        <v>0</v>
      </c>
      <c r="F5" s="24">
        <f>SUM(F6:F11)</f>
        <v>740357</v>
      </c>
      <c r="G5" s="24">
        <f>SUM(G6:G11)</f>
        <v>0</v>
      </c>
      <c r="H5" s="24">
        <f>SUM(H6:H11)</f>
        <v>0</v>
      </c>
      <c r="I5" s="24">
        <f>SUM(I6:I11)</f>
        <v>137273</v>
      </c>
      <c r="J5" s="24">
        <f>SUM(J6:J11)</f>
        <v>0</v>
      </c>
      <c r="K5" s="24">
        <f>SUM(K6:K11)</f>
        <v>0</v>
      </c>
      <c r="L5" s="24">
        <f>SUM(L6:L11)</f>
        <v>0</v>
      </c>
      <c r="M5" s="24">
        <f>SUM(M6:M11)</f>
        <v>0</v>
      </c>
      <c r="N5" s="24">
        <f>SUM(N6:N11)</f>
        <v>0</v>
      </c>
      <c r="O5" s="25">
        <f>SUM(D5:N5)</f>
        <v>3849894</v>
      </c>
      <c r="P5" s="30">
        <f>(O5/P$28)</f>
        <v>469.15598342676088</v>
      </c>
      <c r="Q5" s="6"/>
    </row>
    <row r="6" spans="1:134">
      <c r="A6" s="12"/>
      <c r="B6" s="42">
        <v>511</v>
      </c>
      <c r="C6" s="19" t="s">
        <v>19</v>
      </c>
      <c r="D6" s="43">
        <v>116013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116013</v>
      </c>
      <c r="P6" s="44">
        <f>(O6/P$28)</f>
        <v>14.137582256885207</v>
      </c>
      <c r="Q6" s="9"/>
    </row>
    <row r="7" spans="1:134">
      <c r="A7" s="12"/>
      <c r="B7" s="42">
        <v>512</v>
      </c>
      <c r="C7" s="19" t="s">
        <v>20</v>
      </c>
      <c r="D7" s="43">
        <v>573399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1" si="0">SUM(D7:N7)</f>
        <v>573399</v>
      </c>
      <c r="P7" s="44">
        <f>(O7/P$28)</f>
        <v>69.87557884474775</v>
      </c>
      <c r="Q7" s="9"/>
    </row>
    <row r="8" spans="1:134">
      <c r="A8" s="12"/>
      <c r="B8" s="42">
        <v>513</v>
      </c>
      <c r="C8" s="19" t="s">
        <v>21</v>
      </c>
      <c r="D8" s="43">
        <v>255891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255891</v>
      </c>
      <c r="P8" s="44">
        <f>(O8/P$28)</f>
        <v>31.183402388496223</v>
      </c>
      <c r="Q8" s="9"/>
    </row>
    <row r="9" spans="1:134">
      <c r="A9" s="12"/>
      <c r="B9" s="42">
        <v>514</v>
      </c>
      <c r="C9" s="19" t="s">
        <v>22</v>
      </c>
      <c r="D9" s="43">
        <v>382654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382654</v>
      </c>
      <c r="P9" s="44">
        <f>(O9/P$28)</f>
        <v>46.63100170606873</v>
      </c>
      <c r="Q9" s="9"/>
    </row>
    <row r="10" spans="1:134">
      <c r="A10" s="12"/>
      <c r="B10" s="42">
        <v>517</v>
      </c>
      <c r="C10" s="19" t="s">
        <v>23</v>
      </c>
      <c r="D10" s="43">
        <v>391628</v>
      </c>
      <c r="E10" s="43">
        <v>0</v>
      </c>
      <c r="F10" s="43">
        <v>740357</v>
      </c>
      <c r="G10" s="43">
        <v>0</v>
      </c>
      <c r="H10" s="43">
        <v>0</v>
      </c>
      <c r="I10" s="43">
        <v>137273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1269258</v>
      </c>
      <c r="P10" s="44">
        <f>(O10/P$28)</f>
        <v>154.6743845966366</v>
      </c>
      <c r="Q10" s="9"/>
    </row>
    <row r="11" spans="1:134">
      <c r="A11" s="12"/>
      <c r="B11" s="42">
        <v>519</v>
      </c>
      <c r="C11" s="19" t="s">
        <v>24</v>
      </c>
      <c r="D11" s="43">
        <v>1252679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1252679</v>
      </c>
      <c r="P11" s="44">
        <f>(O11/P$28)</f>
        <v>152.65403363392639</v>
      </c>
      <c r="Q11" s="9"/>
    </row>
    <row r="12" spans="1:134" ht="15.75">
      <c r="A12" s="26" t="s">
        <v>25</v>
      </c>
      <c r="B12" s="27"/>
      <c r="C12" s="28"/>
      <c r="D12" s="29">
        <f>SUM(D13:D14)</f>
        <v>6477087</v>
      </c>
      <c r="E12" s="29">
        <f>SUM(E13:E14)</f>
        <v>918099</v>
      </c>
      <c r="F12" s="29">
        <f>SUM(F13:F14)</f>
        <v>0</v>
      </c>
      <c r="G12" s="29">
        <f>SUM(G13:G14)</f>
        <v>0</v>
      </c>
      <c r="H12" s="29">
        <f>SUM(H13:H14)</f>
        <v>0</v>
      </c>
      <c r="I12" s="29">
        <f>SUM(I13:I14)</f>
        <v>0</v>
      </c>
      <c r="J12" s="29">
        <f>SUM(J13:J14)</f>
        <v>0</v>
      </c>
      <c r="K12" s="29">
        <f>SUM(K13:K14)</f>
        <v>0</v>
      </c>
      <c r="L12" s="29">
        <f>SUM(L13:L14)</f>
        <v>0</v>
      </c>
      <c r="M12" s="29">
        <f>SUM(M13:M14)</f>
        <v>0</v>
      </c>
      <c r="N12" s="29">
        <f>SUM(N13:N14)</f>
        <v>0</v>
      </c>
      <c r="O12" s="40">
        <f>SUM(D12:N12)</f>
        <v>7395186</v>
      </c>
      <c r="P12" s="41">
        <f>(O12/P$28)</f>
        <v>901.19254204240804</v>
      </c>
      <c r="Q12" s="10"/>
    </row>
    <row r="13" spans="1:134">
      <c r="A13" s="12"/>
      <c r="B13" s="42">
        <v>521</v>
      </c>
      <c r="C13" s="19" t="s">
        <v>26</v>
      </c>
      <c r="D13" s="43">
        <v>6477087</v>
      </c>
      <c r="E13" s="43">
        <v>29099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6506186</v>
      </c>
      <c r="P13" s="44">
        <f>(O13/P$28)</f>
        <v>792.85717767487199</v>
      </c>
      <c r="Q13" s="9"/>
    </row>
    <row r="14" spans="1:134">
      <c r="A14" s="12"/>
      <c r="B14" s="42">
        <v>524</v>
      </c>
      <c r="C14" s="19" t="s">
        <v>27</v>
      </c>
      <c r="D14" s="43">
        <v>0</v>
      </c>
      <c r="E14" s="43">
        <v>889000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" si="1">SUM(D14:N14)</f>
        <v>889000</v>
      </c>
      <c r="P14" s="44">
        <f>(O14/P$28)</f>
        <v>108.33536436753595</v>
      </c>
      <c r="Q14" s="9"/>
    </row>
    <row r="15" spans="1:134" ht="15.75">
      <c r="A15" s="26" t="s">
        <v>28</v>
      </c>
      <c r="B15" s="27"/>
      <c r="C15" s="28"/>
      <c r="D15" s="29">
        <f>SUM(D16:D19)</f>
        <v>0</v>
      </c>
      <c r="E15" s="29">
        <f>SUM(E16:E19)</f>
        <v>0</v>
      </c>
      <c r="F15" s="29">
        <f>SUM(F16:F19)</f>
        <v>0</v>
      </c>
      <c r="G15" s="29">
        <f>SUM(G16:G19)</f>
        <v>0</v>
      </c>
      <c r="H15" s="29">
        <f>SUM(H16:H19)</f>
        <v>0</v>
      </c>
      <c r="I15" s="29">
        <f>SUM(I16:I19)</f>
        <v>7152808</v>
      </c>
      <c r="J15" s="29">
        <f>SUM(J16:J19)</f>
        <v>0</v>
      </c>
      <c r="K15" s="29">
        <f>SUM(K16:K19)</f>
        <v>0</v>
      </c>
      <c r="L15" s="29">
        <f>SUM(L16:L19)</f>
        <v>0</v>
      </c>
      <c r="M15" s="29">
        <f>SUM(M16:M19)</f>
        <v>0</v>
      </c>
      <c r="N15" s="29">
        <f>SUM(N16:N19)</f>
        <v>0</v>
      </c>
      <c r="O15" s="40">
        <f>SUM(D15:N15)</f>
        <v>7152808</v>
      </c>
      <c r="P15" s="41">
        <f>(O15/P$28)</f>
        <v>871.65586156470874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3583765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23" si="2">SUM(D16:N16)</f>
        <v>3583765</v>
      </c>
      <c r="P16" s="44">
        <f>(O16/P$28)</f>
        <v>436.72495734828175</v>
      </c>
      <c r="Q16" s="9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1043417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1043417</v>
      </c>
      <c r="P17" s="44">
        <f>(O17/P$28)</f>
        <v>127.15293687545699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1932607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1932607</v>
      </c>
      <c r="P18" s="44">
        <f>(O18/P$28)</f>
        <v>235.51145503290275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593019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593019</v>
      </c>
      <c r="P19" s="44">
        <f>(O19/P$28)</f>
        <v>72.266512308067263</v>
      </c>
      <c r="Q19" s="9"/>
    </row>
    <row r="20" spans="1:120" ht="15.75">
      <c r="A20" s="26" t="s">
        <v>33</v>
      </c>
      <c r="B20" s="27"/>
      <c r="C20" s="28"/>
      <c r="D20" s="29">
        <f>SUM(D21:D21)</f>
        <v>0</v>
      </c>
      <c r="E20" s="29">
        <f>SUM(E21:E21)</f>
        <v>570754</v>
      </c>
      <c r="F20" s="29">
        <f>SUM(F21:F21)</f>
        <v>0</v>
      </c>
      <c r="G20" s="29">
        <f>SUM(G21:G21)</f>
        <v>396611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967365</v>
      </c>
      <c r="P20" s="41">
        <f>(O20/P$28)</f>
        <v>117.88508408481599</v>
      </c>
      <c r="Q20" s="10"/>
    </row>
    <row r="21" spans="1:120">
      <c r="A21" s="12"/>
      <c r="B21" s="42">
        <v>541</v>
      </c>
      <c r="C21" s="19" t="s">
        <v>34</v>
      </c>
      <c r="D21" s="43">
        <v>0</v>
      </c>
      <c r="E21" s="43">
        <v>570754</v>
      </c>
      <c r="F21" s="43">
        <v>0</v>
      </c>
      <c r="G21" s="43">
        <v>396611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967365</v>
      </c>
      <c r="P21" s="44">
        <f>(O21/P$28)</f>
        <v>117.88508408481599</v>
      </c>
      <c r="Q21" s="9"/>
    </row>
    <row r="22" spans="1:120" ht="15.75">
      <c r="A22" s="26" t="s">
        <v>35</v>
      </c>
      <c r="B22" s="27"/>
      <c r="C22" s="28"/>
      <c r="D22" s="29">
        <f>SUM(D23:D23)</f>
        <v>319726</v>
      </c>
      <c r="E22" s="29">
        <f>SUM(E23:E23)</f>
        <v>143034</v>
      </c>
      <c r="F22" s="29">
        <f>SUM(F23:F23)</f>
        <v>0</v>
      </c>
      <c r="G22" s="29">
        <f>SUM(G23:G23)</f>
        <v>392459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>SUM(D22:N22)</f>
        <v>855219</v>
      </c>
      <c r="P22" s="41">
        <f>(O22/P$28)</f>
        <v>104.21874238362174</v>
      </c>
      <c r="Q22" s="9"/>
    </row>
    <row r="23" spans="1:120">
      <c r="A23" s="12"/>
      <c r="B23" s="42">
        <v>572</v>
      </c>
      <c r="C23" s="19" t="s">
        <v>36</v>
      </c>
      <c r="D23" s="43">
        <v>319726</v>
      </c>
      <c r="E23" s="43">
        <v>143034</v>
      </c>
      <c r="F23" s="43">
        <v>0</v>
      </c>
      <c r="G23" s="43">
        <v>392459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855219</v>
      </c>
      <c r="P23" s="44">
        <f>(O23/P$28)</f>
        <v>104.21874238362174</v>
      </c>
      <c r="Q23" s="9"/>
    </row>
    <row r="24" spans="1:120" ht="15.75">
      <c r="A24" s="26" t="s">
        <v>40</v>
      </c>
      <c r="B24" s="27"/>
      <c r="C24" s="28"/>
      <c r="D24" s="29">
        <f>SUM(D25:D25)</f>
        <v>1147300</v>
      </c>
      <c r="E24" s="29">
        <f>SUM(E25:E25)</f>
        <v>1927840</v>
      </c>
      <c r="F24" s="29">
        <f>SUM(F25:F25)</f>
        <v>0</v>
      </c>
      <c r="G24" s="29">
        <f>SUM(G25:G25)</f>
        <v>551948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3627088</v>
      </c>
      <c r="P24" s="41">
        <f>(O24/P$28)</f>
        <v>442.00438703387766</v>
      </c>
      <c r="Q24" s="9"/>
    </row>
    <row r="25" spans="1:120" ht="15.75" thickBot="1">
      <c r="A25" s="12"/>
      <c r="B25" s="42">
        <v>581</v>
      </c>
      <c r="C25" s="19" t="s">
        <v>83</v>
      </c>
      <c r="D25" s="43">
        <v>1147300</v>
      </c>
      <c r="E25" s="43">
        <v>1927840</v>
      </c>
      <c r="F25" s="43">
        <v>0</v>
      </c>
      <c r="G25" s="43">
        <v>551948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>SUM(D25:N25)</f>
        <v>3627088</v>
      </c>
      <c r="P25" s="44">
        <f>(O25/P$28)</f>
        <v>442.00438703387766</v>
      </c>
      <c r="Q25" s="9"/>
    </row>
    <row r="26" spans="1:120" ht="16.5" thickBot="1">
      <c r="A26" s="13" t="s">
        <v>10</v>
      </c>
      <c r="B26" s="21"/>
      <c r="C26" s="20"/>
      <c r="D26" s="14">
        <f>SUM(D5,D12,D15,D20,D22,D24)</f>
        <v>10916377</v>
      </c>
      <c r="E26" s="14">
        <f t="shared" ref="E26:N26" si="3">SUM(E5,E12,E15,E20,E22,E24)</f>
        <v>3559727</v>
      </c>
      <c r="F26" s="14">
        <f t="shared" si="3"/>
        <v>740357</v>
      </c>
      <c r="G26" s="14">
        <f t="shared" si="3"/>
        <v>1341018</v>
      </c>
      <c r="H26" s="14">
        <f t="shared" si="3"/>
        <v>0</v>
      </c>
      <c r="I26" s="14">
        <f t="shared" si="3"/>
        <v>7290081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4">
        <f t="shared" si="3"/>
        <v>0</v>
      </c>
      <c r="N26" s="14">
        <f t="shared" si="3"/>
        <v>0</v>
      </c>
      <c r="O26" s="14">
        <f>SUM(D26:N26)</f>
        <v>23847560</v>
      </c>
      <c r="P26" s="35">
        <f>(O26/P$28)</f>
        <v>2906.112600536193</v>
      </c>
      <c r="Q26" s="6"/>
      <c r="R26" s="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</row>
    <row r="27" spans="1:120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8"/>
    </row>
    <row r="28" spans="1:120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90" t="s">
        <v>86</v>
      </c>
      <c r="N28" s="90"/>
      <c r="O28" s="90"/>
      <c r="P28" s="39">
        <v>8206</v>
      </c>
    </row>
    <row r="29" spans="1:120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3"/>
    </row>
    <row r="30" spans="1:120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6"/>
    </row>
  </sheetData>
  <mergeCells count="10">
    <mergeCell ref="M28:O28"/>
    <mergeCell ref="A29:P29"/>
    <mergeCell ref="A30:P3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2061200</v>
      </c>
      <c r="E5" s="24">
        <f t="shared" si="0"/>
        <v>0</v>
      </c>
      <c r="F5" s="24">
        <f t="shared" si="0"/>
        <v>670287</v>
      </c>
      <c r="G5" s="24">
        <f t="shared" si="0"/>
        <v>0</v>
      </c>
      <c r="H5" s="24">
        <f t="shared" si="0"/>
        <v>0</v>
      </c>
      <c r="I5" s="24">
        <f t="shared" si="0"/>
        <v>37133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6" si="1">SUM(D5:M5)</f>
        <v>2768620</v>
      </c>
      <c r="O5" s="30">
        <f t="shared" ref="O5:O26" si="2">(N5/O$28)</f>
        <v>361.10864745011088</v>
      </c>
      <c r="P5" s="6"/>
    </row>
    <row r="6" spans="1:133">
      <c r="A6" s="12"/>
      <c r="B6" s="42">
        <v>511</v>
      </c>
      <c r="C6" s="19" t="s">
        <v>19</v>
      </c>
      <c r="D6" s="43">
        <v>63090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63090</v>
      </c>
      <c r="O6" s="44">
        <f t="shared" si="2"/>
        <v>8.2287726620581712</v>
      </c>
      <c r="P6" s="9"/>
    </row>
    <row r="7" spans="1:133">
      <c r="A7" s="12"/>
      <c r="B7" s="42">
        <v>512</v>
      </c>
      <c r="C7" s="19" t="s">
        <v>20</v>
      </c>
      <c r="D7" s="43">
        <v>415609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415609</v>
      </c>
      <c r="O7" s="44">
        <f t="shared" si="2"/>
        <v>54.207512716838401</v>
      </c>
      <c r="P7" s="9"/>
    </row>
    <row r="8" spans="1:133">
      <c r="A8" s="12"/>
      <c r="B8" s="42">
        <v>513</v>
      </c>
      <c r="C8" s="19" t="s">
        <v>21</v>
      </c>
      <c r="D8" s="43">
        <v>134260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134260</v>
      </c>
      <c r="O8" s="44">
        <f t="shared" si="2"/>
        <v>17.511412547280553</v>
      </c>
      <c r="P8" s="9"/>
    </row>
    <row r="9" spans="1:133">
      <c r="A9" s="12"/>
      <c r="B9" s="42">
        <v>514</v>
      </c>
      <c r="C9" s="19" t="s">
        <v>22</v>
      </c>
      <c r="D9" s="43">
        <v>526807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526807</v>
      </c>
      <c r="O9" s="44">
        <f t="shared" si="2"/>
        <v>68.710969088300516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670287</v>
      </c>
      <c r="G10" s="43">
        <v>0</v>
      </c>
      <c r="H10" s="43">
        <v>0</v>
      </c>
      <c r="I10" s="43">
        <v>37133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707420</v>
      </c>
      <c r="O10" s="44">
        <f t="shared" si="2"/>
        <v>92.268162253815049</v>
      </c>
      <c r="P10" s="9"/>
    </row>
    <row r="11" spans="1:133">
      <c r="A11" s="12"/>
      <c r="B11" s="42">
        <v>519</v>
      </c>
      <c r="C11" s="19" t="s">
        <v>24</v>
      </c>
      <c r="D11" s="43">
        <v>921434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921434</v>
      </c>
      <c r="O11" s="44">
        <f t="shared" si="2"/>
        <v>120.18181818181819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4126808</v>
      </c>
      <c r="E12" s="29">
        <f t="shared" si="3"/>
        <v>528953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4655761</v>
      </c>
      <c r="O12" s="41">
        <f t="shared" si="2"/>
        <v>607.2467718794835</v>
      </c>
      <c r="P12" s="10"/>
    </row>
    <row r="13" spans="1:133">
      <c r="A13" s="12"/>
      <c r="B13" s="42">
        <v>521</v>
      </c>
      <c r="C13" s="19" t="s">
        <v>26</v>
      </c>
      <c r="D13" s="43">
        <v>3736976</v>
      </c>
      <c r="E13" s="43">
        <v>528953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4265929</v>
      </c>
      <c r="O13" s="44">
        <f t="shared" si="2"/>
        <v>556.40133037694011</v>
      </c>
      <c r="P13" s="9"/>
    </row>
    <row r="14" spans="1:133">
      <c r="A14" s="12"/>
      <c r="B14" s="42">
        <v>524</v>
      </c>
      <c r="C14" s="19" t="s">
        <v>27</v>
      </c>
      <c r="D14" s="43">
        <v>389832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389832</v>
      </c>
      <c r="O14" s="44">
        <f t="shared" si="2"/>
        <v>50.845441502543366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4540788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4540788</v>
      </c>
      <c r="O15" s="41">
        <f t="shared" si="2"/>
        <v>592.25094561106039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1919365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1919365</v>
      </c>
      <c r="O16" s="44">
        <f t="shared" si="2"/>
        <v>250.34107212729882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836225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836225</v>
      </c>
      <c r="O17" s="44">
        <f t="shared" si="2"/>
        <v>109.06808399634798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1670854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1670854</v>
      </c>
      <c r="O18" s="44">
        <f t="shared" si="2"/>
        <v>217.92800313029869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114344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114344</v>
      </c>
      <c r="O19" s="44">
        <f t="shared" si="2"/>
        <v>14.913786357114908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315453</v>
      </c>
      <c r="E20" s="29">
        <f t="shared" si="5"/>
        <v>248657</v>
      </c>
      <c r="F20" s="29">
        <f t="shared" si="5"/>
        <v>0</v>
      </c>
      <c r="G20" s="29">
        <f t="shared" si="5"/>
        <v>705114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1269224</v>
      </c>
      <c r="O20" s="41">
        <f t="shared" si="2"/>
        <v>165.54375896700142</v>
      </c>
      <c r="P20" s="10"/>
    </row>
    <row r="21" spans="1:119">
      <c r="A21" s="12"/>
      <c r="B21" s="42">
        <v>541</v>
      </c>
      <c r="C21" s="19" t="s">
        <v>34</v>
      </c>
      <c r="D21" s="43">
        <v>315453</v>
      </c>
      <c r="E21" s="43">
        <v>248657</v>
      </c>
      <c r="F21" s="43">
        <v>0</v>
      </c>
      <c r="G21" s="43">
        <v>705114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1269224</v>
      </c>
      <c r="O21" s="44">
        <f t="shared" si="2"/>
        <v>165.54375896700142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224911</v>
      </c>
      <c r="E22" s="29">
        <f t="shared" si="6"/>
        <v>129482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354393</v>
      </c>
      <c r="O22" s="41">
        <f t="shared" si="2"/>
        <v>46.223164210251731</v>
      </c>
      <c r="P22" s="9"/>
    </row>
    <row r="23" spans="1:119">
      <c r="A23" s="12"/>
      <c r="B23" s="42">
        <v>574</v>
      </c>
      <c r="C23" s="19" t="s">
        <v>37</v>
      </c>
      <c r="D23" s="43">
        <v>224911</v>
      </c>
      <c r="E23" s="43">
        <v>129482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354393</v>
      </c>
      <c r="O23" s="44">
        <f t="shared" si="2"/>
        <v>46.223164210251731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SUM(D25:D25)</f>
        <v>75186</v>
      </c>
      <c r="E24" s="29">
        <f t="shared" si="7"/>
        <v>269825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345011</v>
      </c>
      <c r="O24" s="41">
        <f t="shared" si="2"/>
        <v>44.999478283552889</v>
      </c>
      <c r="P24" s="9"/>
    </row>
    <row r="25" spans="1:119" ht="15.75" thickBot="1">
      <c r="A25" s="12"/>
      <c r="B25" s="42">
        <v>581</v>
      </c>
      <c r="C25" s="19" t="s">
        <v>38</v>
      </c>
      <c r="D25" s="43">
        <v>75186</v>
      </c>
      <c r="E25" s="43">
        <v>269825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345011</v>
      </c>
      <c r="O25" s="44">
        <f t="shared" si="2"/>
        <v>44.999478283552889</v>
      </c>
      <c r="P25" s="9"/>
    </row>
    <row r="26" spans="1:119" ht="16.5" thickBot="1">
      <c r="A26" s="13" t="s">
        <v>10</v>
      </c>
      <c r="B26" s="21"/>
      <c r="C26" s="20"/>
      <c r="D26" s="14">
        <f>SUM(D5,D12,D15,D20,D22,D24)</f>
        <v>6803558</v>
      </c>
      <c r="E26" s="14">
        <f t="shared" ref="E26:M26" si="8">SUM(E5,E12,E15,E20,E22,E24)</f>
        <v>1176917</v>
      </c>
      <c r="F26" s="14">
        <f t="shared" si="8"/>
        <v>670287</v>
      </c>
      <c r="G26" s="14">
        <f t="shared" si="8"/>
        <v>705114</v>
      </c>
      <c r="H26" s="14">
        <f t="shared" si="8"/>
        <v>0</v>
      </c>
      <c r="I26" s="14">
        <f t="shared" si="8"/>
        <v>4577921</v>
      </c>
      <c r="J26" s="14">
        <f t="shared" si="8"/>
        <v>0</v>
      </c>
      <c r="K26" s="14">
        <f t="shared" si="8"/>
        <v>0</v>
      </c>
      <c r="L26" s="14">
        <f t="shared" si="8"/>
        <v>0</v>
      </c>
      <c r="M26" s="14">
        <f t="shared" si="8"/>
        <v>0</v>
      </c>
      <c r="N26" s="14">
        <f t="shared" si="1"/>
        <v>13933797</v>
      </c>
      <c r="O26" s="35">
        <f t="shared" si="2"/>
        <v>1817.3727664014607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0" t="s">
        <v>53</v>
      </c>
      <c r="M28" s="90"/>
      <c r="N28" s="90"/>
      <c r="O28" s="39">
        <v>7667</v>
      </c>
    </row>
    <row r="29" spans="1:119">
      <c r="A29" s="91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3"/>
    </row>
    <row r="30" spans="1:119" ht="15.75" customHeight="1" thickBot="1">
      <c r="A30" s="94" t="s">
        <v>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1669347</v>
      </c>
      <c r="E5" s="24">
        <f t="shared" si="0"/>
        <v>0</v>
      </c>
      <c r="F5" s="24">
        <f t="shared" si="0"/>
        <v>668673</v>
      </c>
      <c r="G5" s="24">
        <f t="shared" si="0"/>
        <v>0</v>
      </c>
      <c r="H5" s="24">
        <f t="shared" si="0"/>
        <v>0</v>
      </c>
      <c r="I5" s="24">
        <f t="shared" si="0"/>
        <v>40578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2378598</v>
      </c>
      <c r="O5" s="30">
        <f t="shared" ref="O5:O27" si="2">(N5/O$29)</f>
        <v>316.13476874003192</v>
      </c>
      <c r="P5" s="6"/>
    </row>
    <row r="6" spans="1:133">
      <c r="A6" s="12"/>
      <c r="B6" s="42">
        <v>511</v>
      </c>
      <c r="C6" s="19" t="s">
        <v>19</v>
      </c>
      <c r="D6" s="43">
        <v>50219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50219</v>
      </c>
      <c r="O6" s="44">
        <f t="shared" si="2"/>
        <v>6.6745082402977136</v>
      </c>
      <c r="P6" s="9"/>
    </row>
    <row r="7" spans="1:133">
      <c r="A7" s="12"/>
      <c r="B7" s="42">
        <v>512</v>
      </c>
      <c r="C7" s="19" t="s">
        <v>20</v>
      </c>
      <c r="D7" s="43">
        <v>260861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260861</v>
      </c>
      <c r="O7" s="44">
        <f t="shared" si="2"/>
        <v>34.670520999468366</v>
      </c>
      <c r="P7" s="9"/>
    </row>
    <row r="8" spans="1:133">
      <c r="A8" s="12"/>
      <c r="B8" s="42">
        <v>513</v>
      </c>
      <c r="C8" s="19" t="s">
        <v>21</v>
      </c>
      <c r="D8" s="43">
        <v>149841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149841</v>
      </c>
      <c r="O8" s="44">
        <f t="shared" si="2"/>
        <v>19.915071770334929</v>
      </c>
      <c r="P8" s="9"/>
    </row>
    <row r="9" spans="1:133">
      <c r="A9" s="12"/>
      <c r="B9" s="42">
        <v>514</v>
      </c>
      <c r="C9" s="19" t="s">
        <v>22</v>
      </c>
      <c r="D9" s="43">
        <v>511550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511550</v>
      </c>
      <c r="O9" s="44">
        <f t="shared" si="2"/>
        <v>67.98910154173312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668673</v>
      </c>
      <c r="G10" s="43">
        <v>0</v>
      </c>
      <c r="H10" s="43">
        <v>0</v>
      </c>
      <c r="I10" s="43">
        <v>40578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709251</v>
      </c>
      <c r="O10" s="44">
        <f t="shared" si="2"/>
        <v>94.265151515151516</v>
      </c>
      <c r="P10" s="9"/>
    </row>
    <row r="11" spans="1:133">
      <c r="A11" s="12"/>
      <c r="B11" s="42">
        <v>519</v>
      </c>
      <c r="C11" s="19" t="s">
        <v>24</v>
      </c>
      <c r="D11" s="43">
        <v>696876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696876</v>
      </c>
      <c r="O11" s="44">
        <f t="shared" si="2"/>
        <v>92.620414673046255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3418641</v>
      </c>
      <c r="E12" s="29">
        <f t="shared" si="3"/>
        <v>1329333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4747974</v>
      </c>
      <c r="O12" s="41">
        <f t="shared" si="2"/>
        <v>631.04385964912285</v>
      </c>
      <c r="P12" s="10"/>
    </row>
    <row r="13" spans="1:133">
      <c r="A13" s="12"/>
      <c r="B13" s="42">
        <v>521</v>
      </c>
      <c r="C13" s="19" t="s">
        <v>26</v>
      </c>
      <c r="D13" s="43">
        <v>3247729</v>
      </c>
      <c r="E13" s="43">
        <v>1329333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4577062</v>
      </c>
      <c r="O13" s="44">
        <f t="shared" si="2"/>
        <v>608.32828282828279</v>
      </c>
      <c r="P13" s="9"/>
    </row>
    <row r="14" spans="1:133">
      <c r="A14" s="12"/>
      <c r="B14" s="42">
        <v>524</v>
      </c>
      <c r="C14" s="19" t="s">
        <v>27</v>
      </c>
      <c r="D14" s="43">
        <v>170912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170912</v>
      </c>
      <c r="O14" s="44">
        <f t="shared" si="2"/>
        <v>22.715576820839978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4490744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4490744</v>
      </c>
      <c r="O15" s="41">
        <f t="shared" si="2"/>
        <v>596.85592769803293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1855837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1855837</v>
      </c>
      <c r="O16" s="44">
        <f t="shared" si="2"/>
        <v>246.65563530037215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846789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846789</v>
      </c>
      <c r="O17" s="44">
        <f t="shared" si="2"/>
        <v>112.54505582137161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1707146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1707146</v>
      </c>
      <c r="O18" s="44">
        <f t="shared" si="2"/>
        <v>226.89340776182883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80972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80972</v>
      </c>
      <c r="O19" s="44">
        <f t="shared" si="2"/>
        <v>10.761828814460394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479210</v>
      </c>
      <c r="E20" s="29">
        <f t="shared" si="5"/>
        <v>107843</v>
      </c>
      <c r="F20" s="29">
        <f t="shared" si="5"/>
        <v>0</v>
      </c>
      <c r="G20" s="29">
        <f t="shared" si="5"/>
        <v>696329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1283382</v>
      </c>
      <c r="O20" s="41">
        <f t="shared" si="2"/>
        <v>170.57177033492823</v>
      </c>
      <c r="P20" s="10"/>
    </row>
    <row r="21" spans="1:119">
      <c r="A21" s="12"/>
      <c r="B21" s="42">
        <v>541</v>
      </c>
      <c r="C21" s="19" t="s">
        <v>34</v>
      </c>
      <c r="D21" s="43">
        <v>479210</v>
      </c>
      <c r="E21" s="43">
        <v>107843</v>
      </c>
      <c r="F21" s="43">
        <v>0</v>
      </c>
      <c r="G21" s="43">
        <v>696329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1283382</v>
      </c>
      <c r="O21" s="44">
        <f t="shared" si="2"/>
        <v>170.57177033492823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34093</v>
      </c>
      <c r="E22" s="29">
        <f t="shared" si="6"/>
        <v>152836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186929</v>
      </c>
      <c r="O22" s="41">
        <f t="shared" si="2"/>
        <v>24.844364699627857</v>
      </c>
      <c r="P22" s="9"/>
    </row>
    <row r="23" spans="1:119">
      <c r="A23" s="12"/>
      <c r="B23" s="42">
        <v>572</v>
      </c>
      <c r="C23" s="19" t="s">
        <v>36</v>
      </c>
      <c r="D23" s="43">
        <v>0</v>
      </c>
      <c r="E23" s="43">
        <v>5844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5844</v>
      </c>
      <c r="O23" s="44">
        <f t="shared" si="2"/>
        <v>0.7767145135566188</v>
      </c>
      <c r="P23" s="9"/>
    </row>
    <row r="24" spans="1:119">
      <c r="A24" s="12"/>
      <c r="B24" s="42">
        <v>574</v>
      </c>
      <c r="C24" s="19" t="s">
        <v>37</v>
      </c>
      <c r="D24" s="43">
        <v>34093</v>
      </c>
      <c r="E24" s="43">
        <v>146992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181085</v>
      </c>
      <c r="O24" s="44">
        <f t="shared" si="2"/>
        <v>24.067650186071237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69230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69230</v>
      </c>
      <c r="O25" s="41">
        <f t="shared" si="2"/>
        <v>9.2012227538543332</v>
      </c>
      <c r="P25" s="9"/>
    </row>
    <row r="26" spans="1:119" ht="15.75" thickBot="1">
      <c r="A26" s="12"/>
      <c r="B26" s="42">
        <v>581</v>
      </c>
      <c r="C26" s="19" t="s">
        <v>38</v>
      </c>
      <c r="D26" s="43">
        <v>69230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69230</v>
      </c>
      <c r="O26" s="44">
        <f t="shared" si="2"/>
        <v>9.2012227538543332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5670521</v>
      </c>
      <c r="E27" s="14">
        <f t="shared" ref="E27:M27" si="8">SUM(E5,E12,E15,E20,E22,E25)</f>
        <v>1590012</v>
      </c>
      <c r="F27" s="14">
        <f t="shared" si="8"/>
        <v>668673</v>
      </c>
      <c r="G27" s="14">
        <f t="shared" si="8"/>
        <v>696329</v>
      </c>
      <c r="H27" s="14">
        <f t="shared" si="8"/>
        <v>0</v>
      </c>
      <c r="I27" s="14">
        <f t="shared" si="8"/>
        <v>4531322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13156857</v>
      </c>
      <c r="O27" s="35">
        <f t="shared" si="2"/>
        <v>1748.651913875598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48</v>
      </c>
      <c r="M29" s="90"/>
      <c r="N29" s="90"/>
      <c r="O29" s="39">
        <v>7524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1708797</v>
      </c>
      <c r="E5" s="24">
        <f t="shared" si="0"/>
        <v>0</v>
      </c>
      <c r="F5" s="24">
        <f t="shared" si="0"/>
        <v>455764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2164561</v>
      </c>
      <c r="O5" s="30">
        <f t="shared" ref="O5:O27" si="2">(N5/O$29)</f>
        <v>294.53816845829363</v>
      </c>
      <c r="P5" s="6"/>
    </row>
    <row r="6" spans="1:133">
      <c r="A6" s="12"/>
      <c r="B6" s="42">
        <v>511</v>
      </c>
      <c r="C6" s="19" t="s">
        <v>19</v>
      </c>
      <c r="D6" s="43">
        <v>65313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65313</v>
      </c>
      <c r="O6" s="44">
        <f t="shared" si="2"/>
        <v>8.887331609742823</v>
      </c>
      <c r="P6" s="9"/>
    </row>
    <row r="7" spans="1:133">
      <c r="A7" s="12"/>
      <c r="B7" s="42">
        <v>512</v>
      </c>
      <c r="C7" s="19" t="s">
        <v>20</v>
      </c>
      <c r="D7" s="43">
        <v>409958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409958</v>
      </c>
      <c r="O7" s="44">
        <f t="shared" si="2"/>
        <v>55.784188324942171</v>
      </c>
      <c r="P7" s="9"/>
    </row>
    <row r="8" spans="1:133">
      <c r="A8" s="12"/>
      <c r="B8" s="42">
        <v>513</v>
      </c>
      <c r="C8" s="19" t="s">
        <v>21</v>
      </c>
      <c r="D8" s="43">
        <v>122451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122451</v>
      </c>
      <c r="O8" s="44">
        <f t="shared" si="2"/>
        <v>16.662266975098653</v>
      </c>
      <c r="P8" s="9"/>
    </row>
    <row r="9" spans="1:133">
      <c r="A9" s="12"/>
      <c r="B9" s="42">
        <v>514</v>
      </c>
      <c r="C9" s="19" t="s">
        <v>22</v>
      </c>
      <c r="D9" s="43">
        <v>393499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393499</v>
      </c>
      <c r="O9" s="44">
        <f t="shared" si="2"/>
        <v>53.544563886243026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455764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455764</v>
      </c>
      <c r="O10" s="44">
        <f t="shared" si="2"/>
        <v>62.017145189821747</v>
      </c>
      <c r="P10" s="9"/>
    </row>
    <row r="11" spans="1:133">
      <c r="A11" s="12"/>
      <c r="B11" s="42">
        <v>519</v>
      </c>
      <c r="C11" s="19" t="s">
        <v>24</v>
      </c>
      <c r="D11" s="43">
        <v>717576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717576</v>
      </c>
      <c r="O11" s="44">
        <f t="shared" si="2"/>
        <v>97.642672472445227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3809716</v>
      </c>
      <c r="E12" s="29">
        <f t="shared" si="3"/>
        <v>587120</v>
      </c>
      <c r="F12" s="29">
        <f t="shared" si="3"/>
        <v>0</v>
      </c>
      <c r="G12" s="29">
        <f t="shared" si="3"/>
        <v>3611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4400447</v>
      </c>
      <c r="O12" s="41">
        <f t="shared" si="2"/>
        <v>598.78173901211051</v>
      </c>
      <c r="P12" s="10"/>
    </row>
    <row r="13" spans="1:133">
      <c r="A13" s="12"/>
      <c r="B13" s="42">
        <v>521</v>
      </c>
      <c r="C13" s="19" t="s">
        <v>26</v>
      </c>
      <c r="D13" s="43">
        <v>3573391</v>
      </c>
      <c r="E13" s="43">
        <v>587120</v>
      </c>
      <c r="F13" s="43">
        <v>0</v>
      </c>
      <c r="G13" s="43">
        <v>3611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4164122</v>
      </c>
      <c r="O13" s="44">
        <f t="shared" si="2"/>
        <v>566.62430262620762</v>
      </c>
      <c r="P13" s="9"/>
    </row>
    <row r="14" spans="1:133">
      <c r="A14" s="12"/>
      <c r="B14" s="42">
        <v>524</v>
      </c>
      <c r="C14" s="19" t="s">
        <v>27</v>
      </c>
      <c r="D14" s="43">
        <v>236325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236325</v>
      </c>
      <c r="O14" s="44">
        <f t="shared" si="2"/>
        <v>32.157436385902841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4628254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4628254</v>
      </c>
      <c r="O15" s="41">
        <f t="shared" si="2"/>
        <v>629.78010613688934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2195350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2195350</v>
      </c>
      <c r="O16" s="44">
        <f t="shared" si="2"/>
        <v>298.72771805687847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775172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775172</v>
      </c>
      <c r="O17" s="44">
        <f t="shared" si="2"/>
        <v>105.47992924207375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1572960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1572960</v>
      </c>
      <c r="O18" s="44">
        <f t="shared" si="2"/>
        <v>214.03728398421555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84772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84772</v>
      </c>
      <c r="O19" s="44">
        <f t="shared" si="2"/>
        <v>11.535174853721594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443351</v>
      </c>
      <c r="E20" s="29">
        <f t="shared" si="5"/>
        <v>445058</v>
      </c>
      <c r="F20" s="29">
        <f t="shared" si="5"/>
        <v>0</v>
      </c>
      <c r="G20" s="29">
        <f t="shared" si="5"/>
        <v>1353753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2242162</v>
      </c>
      <c r="O20" s="41">
        <f t="shared" si="2"/>
        <v>305.09756429446185</v>
      </c>
      <c r="P20" s="10"/>
    </row>
    <row r="21" spans="1:119">
      <c r="A21" s="12"/>
      <c r="B21" s="42">
        <v>541</v>
      </c>
      <c r="C21" s="19" t="s">
        <v>34</v>
      </c>
      <c r="D21" s="43">
        <v>443351</v>
      </c>
      <c r="E21" s="43">
        <v>445058</v>
      </c>
      <c r="F21" s="43">
        <v>0</v>
      </c>
      <c r="G21" s="43">
        <v>1353753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2242162</v>
      </c>
      <c r="O21" s="44">
        <f t="shared" si="2"/>
        <v>305.09756429446185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55072</v>
      </c>
      <c r="E22" s="29">
        <f t="shared" si="6"/>
        <v>0</v>
      </c>
      <c r="F22" s="29">
        <f t="shared" si="6"/>
        <v>0</v>
      </c>
      <c r="G22" s="29">
        <f t="shared" si="6"/>
        <v>116365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171437</v>
      </c>
      <c r="O22" s="41">
        <f t="shared" si="2"/>
        <v>23.327935773574637</v>
      </c>
      <c r="P22" s="9"/>
    </row>
    <row r="23" spans="1:119">
      <c r="A23" s="12"/>
      <c r="B23" s="42">
        <v>574</v>
      </c>
      <c r="C23" s="19" t="s">
        <v>37</v>
      </c>
      <c r="D23" s="43">
        <v>55072</v>
      </c>
      <c r="E23" s="43">
        <v>0</v>
      </c>
      <c r="F23" s="43">
        <v>0</v>
      </c>
      <c r="G23" s="43">
        <v>116365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171437</v>
      </c>
      <c r="O23" s="44">
        <f t="shared" si="2"/>
        <v>23.327935773574637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SUM(D25:D26)</f>
        <v>55248</v>
      </c>
      <c r="E24" s="29">
        <f t="shared" si="7"/>
        <v>0</v>
      </c>
      <c r="F24" s="29">
        <f t="shared" si="7"/>
        <v>489517</v>
      </c>
      <c r="G24" s="29">
        <f t="shared" si="7"/>
        <v>15879</v>
      </c>
      <c r="H24" s="29">
        <f t="shared" si="7"/>
        <v>0</v>
      </c>
      <c r="I24" s="29">
        <f t="shared" si="7"/>
        <v>29654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590298</v>
      </c>
      <c r="O24" s="41">
        <f t="shared" si="2"/>
        <v>80.323581439651647</v>
      </c>
      <c r="P24" s="9"/>
    </row>
    <row r="25" spans="1:119">
      <c r="A25" s="12"/>
      <c r="B25" s="42">
        <v>581</v>
      </c>
      <c r="C25" s="19" t="s">
        <v>38</v>
      </c>
      <c r="D25" s="43">
        <v>55248</v>
      </c>
      <c r="E25" s="43">
        <v>0</v>
      </c>
      <c r="F25" s="43">
        <v>489517</v>
      </c>
      <c r="G25" s="43">
        <v>15879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560644</v>
      </c>
      <c r="O25" s="44">
        <f t="shared" si="2"/>
        <v>76.288474622397601</v>
      </c>
      <c r="P25" s="9"/>
    </row>
    <row r="26" spans="1:119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29654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29654</v>
      </c>
      <c r="O26" s="44">
        <f t="shared" si="2"/>
        <v>4.0351068172540483</v>
      </c>
      <c r="P26" s="9"/>
    </row>
    <row r="27" spans="1:119" ht="16.5" thickBot="1">
      <c r="A27" s="13" t="s">
        <v>10</v>
      </c>
      <c r="B27" s="21"/>
      <c r="C27" s="20"/>
      <c r="D27" s="14">
        <f>SUM(D5,D12,D15,D20,D22,D24)</f>
        <v>6072184</v>
      </c>
      <c r="E27" s="14">
        <f t="shared" ref="E27:M27" si="8">SUM(E5,E12,E15,E20,E22,E24)</f>
        <v>1032178</v>
      </c>
      <c r="F27" s="14">
        <f t="shared" si="8"/>
        <v>945281</v>
      </c>
      <c r="G27" s="14">
        <f t="shared" si="8"/>
        <v>1489608</v>
      </c>
      <c r="H27" s="14">
        <f t="shared" si="8"/>
        <v>0</v>
      </c>
      <c r="I27" s="14">
        <f t="shared" si="8"/>
        <v>4657908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14197159</v>
      </c>
      <c r="O27" s="35">
        <f t="shared" si="2"/>
        <v>1931.8490951149815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46</v>
      </c>
      <c r="M29" s="90"/>
      <c r="N29" s="90"/>
      <c r="O29" s="39">
        <v>7349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1708797</v>
      </c>
      <c r="E5" s="24">
        <f t="shared" si="0"/>
        <v>0</v>
      </c>
      <c r="F5" s="24">
        <f t="shared" si="0"/>
        <v>455764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2164561</v>
      </c>
      <c r="O5" s="30">
        <f t="shared" ref="O5:O27" si="2">(N5/O$29)</f>
        <v>303.28723553313716</v>
      </c>
      <c r="P5" s="6"/>
    </row>
    <row r="6" spans="1:133">
      <c r="A6" s="12"/>
      <c r="B6" s="42">
        <v>511</v>
      </c>
      <c r="C6" s="19" t="s">
        <v>19</v>
      </c>
      <c r="D6" s="43">
        <v>65313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65313</v>
      </c>
      <c r="O6" s="44">
        <f t="shared" si="2"/>
        <v>9.151324085750316</v>
      </c>
      <c r="P6" s="9"/>
    </row>
    <row r="7" spans="1:133">
      <c r="A7" s="12"/>
      <c r="B7" s="42">
        <v>512</v>
      </c>
      <c r="C7" s="19" t="s">
        <v>20</v>
      </c>
      <c r="D7" s="43">
        <v>409958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409958</v>
      </c>
      <c r="O7" s="44">
        <f t="shared" si="2"/>
        <v>57.441221801877539</v>
      </c>
      <c r="P7" s="9"/>
    </row>
    <row r="8" spans="1:133">
      <c r="A8" s="12"/>
      <c r="B8" s="42">
        <v>513</v>
      </c>
      <c r="C8" s="19" t="s">
        <v>21</v>
      </c>
      <c r="D8" s="43">
        <v>122451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122451</v>
      </c>
      <c r="O8" s="44">
        <f t="shared" si="2"/>
        <v>17.157208911307272</v>
      </c>
      <c r="P8" s="9"/>
    </row>
    <row r="9" spans="1:133">
      <c r="A9" s="12"/>
      <c r="B9" s="42">
        <v>514</v>
      </c>
      <c r="C9" s="19" t="s">
        <v>22</v>
      </c>
      <c r="D9" s="43">
        <v>393499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393499</v>
      </c>
      <c r="O9" s="44">
        <f t="shared" si="2"/>
        <v>55.135070758021577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455764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455764</v>
      </c>
      <c r="O10" s="44">
        <f t="shared" si="2"/>
        <v>63.859324646209892</v>
      </c>
      <c r="P10" s="9"/>
    </row>
    <row r="11" spans="1:133">
      <c r="A11" s="12"/>
      <c r="B11" s="42">
        <v>519</v>
      </c>
      <c r="C11" s="19" t="s">
        <v>24</v>
      </c>
      <c r="D11" s="43">
        <v>717576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717576</v>
      </c>
      <c r="O11" s="44">
        <f t="shared" si="2"/>
        <v>100.54308532997058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3809716</v>
      </c>
      <c r="E12" s="29">
        <f t="shared" si="3"/>
        <v>587120</v>
      </c>
      <c r="F12" s="29">
        <f t="shared" si="3"/>
        <v>0</v>
      </c>
      <c r="G12" s="29">
        <f t="shared" si="3"/>
        <v>3611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4400447</v>
      </c>
      <c r="O12" s="41">
        <f t="shared" si="2"/>
        <v>616.56816589603477</v>
      </c>
      <c r="P12" s="10"/>
    </row>
    <row r="13" spans="1:133">
      <c r="A13" s="12"/>
      <c r="B13" s="42">
        <v>521</v>
      </c>
      <c r="C13" s="19" t="s">
        <v>26</v>
      </c>
      <c r="D13" s="43">
        <v>3573391</v>
      </c>
      <c r="E13" s="43">
        <v>587120</v>
      </c>
      <c r="F13" s="43">
        <v>0</v>
      </c>
      <c r="G13" s="43">
        <v>3611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4164122</v>
      </c>
      <c r="O13" s="44">
        <f t="shared" si="2"/>
        <v>583.45551352108725</v>
      </c>
      <c r="P13" s="9"/>
    </row>
    <row r="14" spans="1:133">
      <c r="A14" s="12"/>
      <c r="B14" s="42">
        <v>524</v>
      </c>
      <c r="C14" s="19" t="s">
        <v>27</v>
      </c>
      <c r="D14" s="43">
        <v>236325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236325</v>
      </c>
      <c r="O14" s="44">
        <f t="shared" si="2"/>
        <v>33.112652374947459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4628254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4628254</v>
      </c>
      <c r="O15" s="41">
        <f t="shared" si="2"/>
        <v>648.48731960207374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2195350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2195350</v>
      </c>
      <c r="O16" s="44">
        <f t="shared" si="2"/>
        <v>307.6012330110691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775172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775172</v>
      </c>
      <c r="O17" s="44">
        <f t="shared" si="2"/>
        <v>108.6131427770772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1572960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1572960</v>
      </c>
      <c r="O18" s="44">
        <f t="shared" si="2"/>
        <v>220.39512400168138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84772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84772</v>
      </c>
      <c r="O19" s="44">
        <f t="shared" si="2"/>
        <v>11.877819812246042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443351</v>
      </c>
      <c r="E20" s="29">
        <f t="shared" si="5"/>
        <v>445058</v>
      </c>
      <c r="F20" s="29">
        <f t="shared" si="5"/>
        <v>0</v>
      </c>
      <c r="G20" s="29">
        <f t="shared" si="5"/>
        <v>1353753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2242162</v>
      </c>
      <c r="O20" s="41">
        <f t="shared" si="2"/>
        <v>314.16029143897998</v>
      </c>
      <c r="P20" s="10"/>
    </row>
    <row r="21" spans="1:119">
      <c r="A21" s="12"/>
      <c r="B21" s="42">
        <v>541</v>
      </c>
      <c r="C21" s="19" t="s">
        <v>34</v>
      </c>
      <c r="D21" s="43">
        <v>443351</v>
      </c>
      <c r="E21" s="43">
        <v>445058</v>
      </c>
      <c r="F21" s="43">
        <v>0</v>
      </c>
      <c r="G21" s="43">
        <v>1353753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2242162</v>
      </c>
      <c r="O21" s="44">
        <f t="shared" si="2"/>
        <v>314.16029143897998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SUM(D23:D23)</f>
        <v>55072</v>
      </c>
      <c r="E22" s="29">
        <f t="shared" si="6"/>
        <v>0</v>
      </c>
      <c r="F22" s="29">
        <f t="shared" si="6"/>
        <v>0</v>
      </c>
      <c r="G22" s="29">
        <f t="shared" si="6"/>
        <v>116365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171437</v>
      </c>
      <c r="O22" s="41">
        <f t="shared" si="2"/>
        <v>24.020877119237774</v>
      </c>
      <c r="P22" s="9"/>
    </row>
    <row r="23" spans="1:119">
      <c r="A23" s="12"/>
      <c r="B23" s="42">
        <v>574</v>
      </c>
      <c r="C23" s="19" t="s">
        <v>37</v>
      </c>
      <c r="D23" s="43">
        <v>55072</v>
      </c>
      <c r="E23" s="43">
        <v>0</v>
      </c>
      <c r="F23" s="43">
        <v>0</v>
      </c>
      <c r="G23" s="43">
        <v>116365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171437</v>
      </c>
      <c r="O23" s="44">
        <f t="shared" si="2"/>
        <v>24.020877119237774</v>
      </c>
      <c r="P23" s="9"/>
    </row>
    <row r="24" spans="1:119" ht="15.75">
      <c r="A24" s="26" t="s">
        <v>40</v>
      </c>
      <c r="B24" s="27"/>
      <c r="C24" s="28"/>
      <c r="D24" s="29">
        <f t="shared" ref="D24:M24" si="7">SUM(D25:D26)</f>
        <v>55248</v>
      </c>
      <c r="E24" s="29">
        <f t="shared" si="7"/>
        <v>0</v>
      </c>
      <c r="F24" s="29">
        <f t="shared" si="7"/>
        <v>489517</v>
      </c>
      <c r="G24" s="29">
        <f t="shared" si="7"/>
        <v>15879</v>
      </c>
      <c r="H24" s="29">
        <f t="shared" si="7"/>
        <v>0</v>
      </c>
      <c r="I24" s="29">
        <f t="shared" si="7"/>
        <v>29654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1"/>
        <v>590298</v>
      </c>
      <c r="O24" s="41">
        <f t="shared" si="2"/>
        <v>82.709541824295925</v>
      </c>
      <c r="P24" s="9"/>
    </row>
    <row r="25" spans="1:119">
      <c r="A25" s="12"/>
      <c r="B25" s="42">
        <v>581</v>
      </c>
      <c r="C25" s="19" t="s">
        <v>38</v>
      </c>
      <c r="D25" s="43">
        <v>55248</v>
      </c>
      <c r="E25" s="43">
        <v>0</v>
      </c>
      <c r="F25" s="43">
        <v>489517</v>
      </c>
      <c r="G25" s="43">
        <v>15879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560644</v>
      </c>
      <c r="O25" s="44">
        <f t="shared" si="2"/>
        <v>78.554574751296059</v>
      </c>
      <c r="P25" s="9"/>
    </row>
    <row r="26" spans="1:119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29654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29654</v>
      </c>
      <c r="O26" s="44">
        <f t="shared" si="2"/>
        <v>4.1549670729998596</v>
      </c>
      <c r="P26" s="9"/>
    </row>
    <row r="27" spans="1:119" ht="16.5" thickBot="1">
      <c r="A27" s="13" t="s">
        <v>10</v>
      </c>
      <c r="B27" s="21"/>
      <c r="C27" s="20"/>
      <c r="D27" s="14">
        <f>SUM(D5,D12,D15,D20,D22,D24)</f>
        <v>6072184</v>
      </c>
      <c r="E27" s="14">
        <f t="shared" ref="E27:M27" si="8">SUM(E5,E12,E15,E20,E22,E24)</f>
        <v>1032178</v>
      </c>
      <c r="F27" s="14">
        <f t="shared" si="8"/>
        <v>945281</v>
      </c>
      <c r="G27" s="14">
        <f t="shared" si="8"/>
        <v>1489608</v>
      </c>
      <c r="H27" s="14">
        <f t="shared" si="8"/>
        <v>0</v>
      </c>
      <c r="I27" s="14">
        <f t="shared" si="8"/>
        <v>4657908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14197159</v>
      </c>
      <c r="O27" s="35">
        <f t="shared" si="2"/>
        <v>1989.2334314137593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43</v>
      </c>
      <c r="M29" s="90"/>
      <c r="N29" s="90"/>
      <c r="O29" s="39">
        <v>7137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A31:O31"/>
    <mergeCell ref="L29:N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1727465</v>
      </c>
      <c r="E5" s="24">
        <f t="shared" si="0"/>
        <v>0</v>
      </c>
      <c r="F5" s="24">
        <f t="shared" si="0"/>
        <v>294035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2021500</v>
      </c>
      <c r="O5" s="30">
        <f t="shared" ref="O5:O28" si="2">(N5/O$30)</f>
        <v>295.71386775892336</v>
      </c>
      <c r="P5" s="6"/>
    </row>
    <row r="6" spans="1:133">
      <c r="A6" s="12"/>
      <c r="B6" s="42">
        <v>511</v>
      </c>
      <c r="C6" s="19" t="s">
        <v>19</v>
      </c>
      <c r="D6" s="43">
        <v>65771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65771</v>
      </c>
      <c r="O6" s="44">
        <f t="shared" si="2"/>
        <v>9.6212697483908727</v>
      </c>
      <c r="P6" s="9"/>
    </row>
    <row r="7" spans="1:133">
      <c r="A7" s="12"/>
      <c r="B7" s="42">
        <v>512</v>
      </c>
      <c r="C7" s="19" t="s">
        <v>20</v>
      </c>
      <c r="D7" s="43">
        <v>528159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528159</v>
      </c>
      <c r="O7" s="44">
        <f t="shared" si="2"/>
        <v>77.261410181392634</v>
      </c>
      <c r="P7" s="9"/>
    </row>
    <row r="8" spans="1:133">
      <c r="A8" s="12"/>
      <c r="B8" s="42">
        <v>513</v>
      </c>
      <c r="C8" s="19" t="s">
        <v>21</v>
      </c>
      <c r="D8" s="43">
        <v>160083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160083</v>
      </c>
      <c r="O8" s="44">
        <f t="shared" si="2"/>
        <v>23.417641895845524</v>
      </c>
      <c r="P8" s="9"/>
    </row>
    <row r="9" spans="1:133">
      <c r="A9" s="12"/>
      <c r="B9" s="42">
        <v>514</v>
      </c>
      <c r="C9" s="19" t="s">
        <v>22</v>
      </c>
      <c r="D9" s="43">
        <v>254526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254526</v>
      </c>
      <c r="O9" s="44">
        <f t="shared" si="2"/>
        <v>37.233177296664714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294035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294035</v>
      </c>
      <c r="O10" s="44">
        <f t="shared" si="2"/>
        <v>43.012726740784082</v>
      </c>
      <c r="P10" s="9"/>
    </row>
    <row r="11" spans="1:133">
      <c r="A11" s="12"/>
      <c r="B11" s="42">
        <v>519</v>
      </c>
      <c r="C11" s="19" t="s">
        <v>24</v>
      </c>
      <c r="D11" s="43">
        <v>718926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718926</v>
      </c>
      <c r="O11" s="44">
        <f t="shared" si="2"/>
        <v>105.16764189584552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4310617</v>
      </c>
      <c r="E12" s="29">
        <f t="shared" si="3"/>
        <v>232178</v>
      </c>
      <c r="F12" s="29">
        <f t="shared" si="3"/>
        <v>0</v>
      </c>
      <c r="G12" s="29">
        <f t="shared" si="3"/>
        <v>450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4543245</v>
      </c>
      <c r="O12" s="41">
        <f t="shared" si="2"/>
        <v>664.60576360444702</v>
      </c>
      <c r="P12" s="10"/>
    </row>
    <row r="13" spans="1:133">
      <c r="A13" s="12"/>
      <c r="B13" s="42">
        <v>521</v>
      </c>
      <c r="C13" s="19" t="s">
        <v>26</v>
      </c>
      <c r="D13" s="43">
        <v>3802469</v>
      </c>
      <c r="E13" s="43">
        <v>232178</v>
      </c>
      <c r="F13" s="43">
        <v>0</v>
      </c>
      <c r="G13" s="43">
        <v>450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4035097</v>
      </c>
      <c r="O13" s="44">
        <f t="shared" si="2"/>
        <v>590.27165008777058</v>
      </c>
      <c r="P13" s="9"/>
    </row>
    <row r="14" spans="1:133">
      <c r="A14" s="12"/>
      <c r="B14" s="42">
        <v>524</v>
      </c>
      <c r="C14" s="19" t="s">
        <v>27</v>
      </c>
      <c r="D14" s="43">
        <v>508148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508148</v>
      </c>
      <c r="O14" s="44">
        <f t="shared" si="2"/>
        <v>74.334113516676425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3328885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3328885</v>
      </c>
      <c r="O15" s="41">
        <f t="shared" si="2"/>
        <v>486.96386775892336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1387478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1387478</v>
      </c>
      <c r="O16" s="44">
        <f t="shared" si="2"/>
        <v>202.96635459332944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812946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812946</v>
      </c>
      <c r="O17" s="44">
        <f t="shared" si="2"/>
        <v>118.92129900526623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1074342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1074342</v>
      </c>
      <c r="O18" s="44">
        <f t="shared" si="2"/>
        <v>157.15944997074311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54119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54119</v>
      </c>
      <c r="O19" s="44">
        <f t="shared" si="2"/>
        <v>7.9167641895845522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434616</v>
      </c>
      <c r="E20" s="29">
        <f t="shared" si="5"/>
        <v>456433</v>
      </c>
      <c r="F20" s="29">
        <f t="shared" si="5"/>
        <v>0</v>
      </c>
      <c r="G20" s="29">
        <f t="shared" si="5"/>
        <v>18580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909629</v>
      </c>
      <c r="O20" s="41">
        <f t="shared" si="2"/>
        <v>133.06451141018138</v>
      </c>
      <c r="P20" s="10"/>
    </row>
    <row r="21" spans="1:119">
      <c r="A21" s="12"/>
      <c r="B21" s="42">
        <v>541</v>
      </c>
      <c r="C21" s="19" t="s">
        <v>34</v>
      </c>
      <c r="D21" s="43">
        <v>434616</v>
      </c>
      <c r="E21" s="43">
        <v>456433</v>
      </c>
      <c r="F21" s="43">
        <v>0</v>
      </c>
      <c r="G21" s="43">
        <v>18580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909629</v>
      </c>
      <c r="O21" s="44">
        <f t="shared" si="2"/>
        <v>133.06451141018138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45135</v>
      </c>
      <c r="E22" s="29">
        <f t="shared" si="6"/>
        <v>0</v>
      </c>
      <c r="F22" s="29">
        <f t="shared" si="6"/>
        <v>0</v>
      </c>
      <c r="G22" s="29">
        <f t="shared" si="6"/>
        <v>70703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115838</v>
      </c>
      <c r="O22" s="41">
        <f t="shared" si="2"/>
        <v>16.945289643066122</v>
      </c>
      <c r="P22" s="9"/>
    </row>
    <row r="23" spans="1:119">
      <c r="A23" s="12"/>
      <c r="B23" s="42">
        <v>572</v>
      </c>
      <c r="C23" s="19" t="s">
        <v>36</v>
      </c>
      <c r="D23" s="43">
        <v>0</v>
      </c>
      <c r="E23" s="43">
        <v>0</v>
      </c>
      <c r="F23" s="43">
        <v>0</v>
      </c>
      <c r="G23" s="43">
        <v>70703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70703</v>
      </c>
      <c r="O23" s="44">
        <f t="shared" si="2"/>
        <v>10.342744294909304</v>
      </c>
      <c r="P23" s="9"/>
    </row>
    <row r="24" spans="1:119">
      <c r="A24" s="12"/>
      <c r="B24" s="42">
        <v>574</v>
      </c>
      <c r="C24" s="19" t="s">
        <v>37</v>
      </c>
      <c r="D24" s="43">
        <v>45135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45135</v>
      </c>
      <c r="O24" s="44">
        <f t="shared" si="2"/>
        <v>6.6025453481568173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SUM(D26:D27)</f>
        <v>181127</v>
      </c>
      <c r="E25" s="29">
        <f t="shared" si="7"/>
        <v>0</v>
      </c>
      <c r="F25" s="29">
        <f t="shared" si="7"/>
        <v>0</v>
      </c>
      <c r="G25" s="29">
        <f t="shared" si="7"/>
        <v>636048</v>
      </c>
      <c r="H25" s="29">
        <f t="shared" si="7"/>
        <v>0</v>
      </c>
      <c r="I25" s="29">
        <f t="shared" si="7"/>
        <v>31500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848675</v>
      </c>
      <c r="O25" s="41">
        <f t="shared" si="2"/>
        <v>124.14789350497367</v>
      </c>
      <c r="P25" s="9"/>
    </row>
    <row r="26" spans="1:119">
      <c r="A26" s="12"/>
      <c r="B26" s="42">
        <v>581</v>
      </c>
      <c r="C26" s="19" t="s">
        <v>38</v>
      </c>
      <c r="D26" s="43">
        <v>181127</v>
      </c>
      <c r="E26" s="43">
        <v>0</v>
      </c>
      <c r="F26" s="43">
        <v>0</v>
      </c>
      <c r="G26" s="43">
        <v>636048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817175</v>
      </c>
      <c r="O26" s="44">
        <f t="shared" si="2"/>
        <v>119.5399356348742</v>
      </c>
      <c r="P26" s="9"/>
    </row>
    <row r="27" spans="1:119" ht="15.75" thickBot="1">
      <c r="A27" s="12"/>
      <c r="B27" s="42">
        <v>591</v>
      </c>
      <c r="C27" s="19" t="s">
        <v>39</v>
      </c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31500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31500</v>
      </c>
      <c r="O27" s="44">
        <f t="shared" si="2"/>
        <v>4.6079578700994732</v>
      </c>
      <c r="P27" s="9"/>
    </row>
    <row r="28" spans="1:119" ht="16.5" thickBot="1">
      <c r="A28" s="13" t="s">
        <v>10</v>
      </c>
      <c r="B28" s="21"/>
      <c r="C28" s="20"/>
      <c r="D28" s="14">
        <f>SUM(D5,D12,D15,D20,D22,D25)</f>
        <v>6698960</v>
      </c>
      <c r="E28" s="14">
        <f t="shared" ref="E28:M28" si="8">SUM(E5,E12,E15,E20,E22,E25)</f>
        <v>688611</v>
      </c>
      <c r="F28" s="14">
        <f t="shared" si="8"/>
        <v>294035</v>
      </c>
      <c r="G28" s="14">
        <f t="shared" si="8"/>
        <v>725781</v>
      </c>
      <c r="H28" s="14">
        <f t="shared" si="8"/>
        <v>0</v>
      </c>
      <c r="I28" s="14">
        <f t="shared" si="8"/>
        <v>3360385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11767772</v>
      </c>
      <c r="O28" s="35">
        <f t="shared" si="2"/>
        <v>1721.441193680515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41</v>
      </c>
      <c r="M30" s="90"/>
      <c r="N30" s="90"/>
      <c r="O30" s="39">
        <v>6836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A32:O32"/>
    <mergeCell ref="A31:O31"/>
    <mergeCell ref="L30:N30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1977693</v>
      </c>
      <c r="E5" s="24">
        <f t="shared" si="0"/>
        <v>0</v>
      </c>
      <c r="F5" s="24">
        <f t="shared" si="0"/>
        <v>133774</v>
      </c>
      <c r="G5" s="24">
        <f t="shared" si="0"/>
        <v>35000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9" si="1">SUM(D5:M5)</f>
        <v>2146467</v>
      </c>
      <c r="O5" s="30">
        <f t="shared" ref="O5:O29" si="2">(N5/O$31)</f>
        <v>315.00836513061347</v>
      </c>
      <c r="P5" s="6"/>
    </row>
    <row r="6" spans="1:133">
      <c r="A6" s="12"/>
      <c r="B6" s="42">
        <v>511</v>
      </c>
      <c r="C6" s="19" t="s">
        <v>19</v>
      </c>
      <c r="D6" s="43">
        <v>68827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68827</v>
      </c>
      <c r="O6" s="44">
        <f t="shared" si="2"/>
        <v>10.100821837393601</v>
      </c>
      <c r="P6" s="9"/>
    </row>
    <row r="7" spans="1:133">
      <c r="A7" s="12"/>
      <c r="B7" s="42">
        <v>512</v>
      </c>
      <c r="C7" s="19" t="s">
        <v>20</v>
      </c>
      <c r="D7" s="43">
        <v>662018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662018</v>
      </c>
      <c r="O7" s="44">
        <f t="shared" si="2"/>
        <v>97.155562078074553</v>
      </c>
      <c r="P7" s="9"/>
    </row>
    <row r="8" spans="1:133">
      <c r="A8" s="12"/>
      <c r="B8" s="42">
        <v>513</v>
      </c>
      <c r="C8" s="19" t="s">
        <v>21</v>
      </c>
      <c r="D8" s="43">
        <v>74813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74813</v>
      </c>
      <c r="O8" s="44">
        <f t="shared" si="2"/>
        <v>10.979307308482536</v>
      </c>
      <c r="P8" s="9"/>
    </row>
    <row r="9" spans="1:133">
      <c r="A9" s="12"/>
      <c r="B9" s="42">
        <v>514</v>
      </c>
      <c r="C9" s="19" t="s">
        <v>22</v>
      </c>
      <c r="D9" s="43">
        <v>231638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231638</v>
      </c>
      <c r="O9" s="44">
        <f t="shared" si="2"/>
        <v>33.994423246257703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133774</v>
      </c>
      <c r="G10" s="43">
        <v>35000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168774</v>
      </c>
      <c r="O10" s="44">
        <f t="shared" si="2"/>
        <v>24.768711476372175</v>
      </c>
      <c r="P10" s="9"/>
    </row>
    <row r="11" spans="1:133">
      <c r="A11" s="12"/>
      <c r="B11" s="42">
        <v>519</v>
      </c>
      <c r="C11" s="19" t="s">
        <v>24</v>
      </c>
      <c r="D11" s="43">
        <v>940397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940397</v>
      </c>
      <c r="O11" s="44">
        <f t="shared" si="2"/>
        <v>138.00953918403286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SUM(D13:D15)</f>
        <v>4868510</v>
      </c>
      <c r="E12" s="29">
        <f t="shared" si="3"/>
        <v>313178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5181688</v>
      </c>
      <c r="O12" s="41">
        <f t="shared" si="2"/>
        <v>760.44731435280301</v>
      </c>
      <c r="P12" s="10"/>
    </row>
    <row r="13" spans="1:133">
      <c r="A13" s="12"/>
      <c r="B13" s="42">
        <v>521</v>
      </c>
      <c r="C13" s="19" t="s">
        <v>26</v>
      </c>
      <c r="D13" s="43">
        <v>4163743</v>
      </c>
      <c r="E13" s="43">
        <v>313178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4476921</v>
      </c>
      <c r="O13" s="44">
        <f t="shared" si="2"/>
        <v>657.01805107132373</v>
      </c>
      <c r="P13" s="9"/>
    </row>
    <row r="14" spans="1:133">
      <c r="A14" s="12"/>
      <c r="B14" s="42">
        <v>523</v>
      </c>
      <c r="C14" s="19" t="s">
        <v>50</v>
      </c>
      <c r="D14" s="43">
        <v>50226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50226</v>
      </c>
      <c r="O14" s="44">
        <f t="shared" si="2"/>
        <v>7.3710008805400644</v>
      </c>
      <c r="P14" s="9"/>
    </row>
    <row r="15" spans="1:133">
      <c r="A15" s="12"/>
      <c r="B15" s="42">
        <v>524</v>
      </c>
      <c r="C15" s="19" t="s">
        <v>27</v>
      </c>
      <c r="D15" s="43">
        <v>654541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654541</v>
      </c>
      <c r="O15" s="44">
        <f t="shared" si="2"/>
        <v>96.058262400939242</v>
      </c>
      <c r="P15" s="9"/>
    </row>
    <row r="16" spans="1:133" ht="15.75">
      <c r="A16" s="26" t="s">
        <v>28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3318981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3318981</v>
      </c>
      <c r="O16" s="41">
        <f t="shared" si="2"/>
        <v>487.08262400939242</v>
      </c>
      <c r="P16" s="10"/>
    </row>
    <row r="17" spans="1:119">
      <c r="A17" s="12"/>
      <c r="B17" s="42">
        <v>533</v>
      </c>
      <c r="C17" s="19" t="s">
        <v>29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861010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861010</v>
      </c>
      <c r="O17" s="44">
        <f t="shared" si="2"/>
        <v>126.3589668329909</v>
      </c>
      <c r="P17" s="9"/>
    </row>
    <row r="18" spans="1:119">
      <c r="A18" s="12"/>
      <c r="B18" s="42">
        <v>534</v>
      </c>
      <c r="C18" s="19" t="s">
        <v>30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916913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916913</v>
      </c>
      <c r="O18" s="44">
        <f t="shared" si="2"/>
        <v>134.5631053712944</v>
      </c>
      <c r="P18" s="9"/>
    </row>
    <row r="19" spans="1:119">
      <c r="A19" s="12"/>
      <c r="B19" s="42">
        <v>535</v>
      </c>
      <c r="C19" s="19" t="s">
        <v>31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1500442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1500442</v>
      </c>
      <c r="O19" s="44">
        <f t="shared" si="2"/>
        <v>220.19988259465805</v>
      </c>
      <c r="P19" s="9"/>
    </row>
    <row r="20" spans="1:119">
      <c r="A20" s="12"/>
      <c r="B20" s="42">
        <v>538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40616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40616</v>
      </c>
      <c r="O20" s="44">
        <f t="shared" si="2"/>
        <v>5.9606692104490753</v>
      </c>
      <c r="P20" s="9"/>
    </row>
    <row r="21" spans="1:119" ht="15.75">
      <c r="A21" s="26" t="s">
        <v>33</v>
      </c>
      <c r="B21" s="27"/>
      <c r="C21" s="28"/>
      <c r="D21" s="29">
        <f t="shared" ref="D21:M21" si="5">SUM(D22:D22)</f>
        <v>478152</v>
      </c>
      <c r="E21" s="29">
        <f t="shared" si="5"/>
        <v>95438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573590</v>
      </c>
      <c r="O21" s="41">
        <f t="shared" si="2"/>
        <v>84.178162606398587</v>
      </c>
      <c r="P21" s="10"/>
    </row>
    <row r="22" spans="1:119">
      <c r="A22" s="12"/>
      <c r="B22" s="42">
        <v>541</v>
      </c>
      <c r="C22" s="19" t="s">
        <v>34</v>
      </c>
      <c r="D22" s="43">
        <v>478152</v>
      </c>
      <c r="E22" s="43">
        <v>95438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573590</v>
      </c>
      <c r="O22" s="44">
        <f t="shared" si="2"/>
        <v>84.178162606398587</v>
      </c>
      <c r="P22" s="9"/>
    </row>
    <row r="23" spans="1:119" ht="15.75">
      <c r="A23" s="26" t="s">
        <v>35</v>
      </c>
      <c r="B23" s="27"/>
      <c r="C23" s="28"/>
      <c r="D23" s="29">
        <f t="shared" ref="D23:M23" si="6">SUM(D24:D25)</f>
        <v>37840</v>
      </c>
      <c r="E23" s="29">
        <f t="shared" si="6"/>
        <v>0</v>
      </c>
      <c r="F23" s="29">
        <f t="shared" si="6"/>
        <v>0</v>
      </c>
      <c r="G23" s="29">
        <f t="shared" si="6"/>
        <v>4508493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4546333</v>
      </c>
      <c r="O23" s="41">
        <f t="shared" si="2"/>
        <v>667.20472556501318</v>
      </c>
      <c r="P23" s="9"/>
    </row>
    <row r="24" spans="1:119">
      <c r="A24" s="12"/>
      <c r="B24" s="42">
        <v>572</v>
      </c>
      <c r="C24" s="19" t="s">
        <v>36</v>
      </c>
      <c r="D24" s="43">
        <v>0</v>
      </c>
      <c r="E24" s="43">
        <v>0</v>
      </c>
      <c r="F24" s="43">
        <v>0</v>
      </c>
      <c r="G24" s="43">
        <v>4508493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4508493</v>
      </c>
      <c r="O24" s="44">
        <f t="shared" si="2"/>
        <v>661.6514528911066</v>
      </c>
      <c r="P24" s="9"/>
    </row>
    <row r="25" spans="1:119">
      <c r="A25" s="12"/>
      <c r="B25" s="42">
        <v>574</v>
      </c>
      <c r="C25" s="19" t="s">
        <v>37</v>
      </c>
      <c r="D25" s="43">
        <v>37840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37840</v>
      </c>
      <c r="O25" s="44">
        <f t="shared" si="2"/>
        <v>5.5532726739066627</v>
      </c>
      <c r="P25" s="9"/>
    </row>
    <row r="26" spans="1:119" ht="15.75">
      <c r="A26" s="26" t="s">
        <v>40</v>
      </c>
      <c r="B26" s="27"/>
      <c r="C26" s="28"/>
      <c r="D26" s="29">
        <f t="shared" ref="D26:M26" si="7">SUM(D27:D28)</f>
        <v>152529</v>
      </c>
      <c r="E26" s="29">
        <f t="shared" si="7"/>
        <v>0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37270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189799</v>
      </c>
      <c r="O26" s="41">
        <f t="shared" si="2"/>
        <v>27.85427061931318</v>
      </c>
      <c r="P26" s="9"/>
    </row>
    <row r="27" spans="1:119">
      <c r="A27" s="12"/>
      <c r="B27" s="42">
        <v>581</v>
      </c>
      <c r="C27" s="19" t="s">
        <v>38</v>
      </c>
      <c r="D27" s="43">
        <v>152529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152529</v>
      </c>
      <c r="O27" s="44">
        <f t="shared" si="2"/>
        <v>22.384649251540946</v>
      </c>
      <c r="P27" s="9"/>
    </row>
    <row r="28" spans="1:119" ht="15.75" thickBot="1">
      <c r="A28" s="12"/>
      <c r="B28" s="42">
        <v>591</v>
      </c>
      <c r="C28" s="19" t="s">
        <v>39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37270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37270</v>
      </c>
      <c r="O28" s="44">
        <f t="shared" si="2"/>
        <v>5.4696213677722341</v>
      </c>
      <c r="P28" s="9"/>
    </row>
    <row r="29" spans="1:119" ht="16.5" thickBot="1">
      <c r="A29" s="13" t="s">
        <v>10</v>
      </c>
      <c r="B29" s="21"/>
      <c r="C29" s="20"/>
      <c r="D29" s="14">
        <f>SUM(D5,D12,D16,D21,D23,D26)</f>
        <v>7514724</v>
      </c>
      <c r="E29" s="14">
        <f t="shared" ref="E29:M29" si="8">SUM(E5,E12,E16,E21,E23,E26)</f>
        <v>408616</v>
      </c>
      <c r="F29" s="14">
        <f t="shared" si="8"/>
        <v>133774</v>
      </c>
      <c r="G29" s="14">
        <f t="shared" si="8"/>
        <v>4543493</v>
      </c>
      <c r="H29" s="14">
        <f t="shared" si="8"/>
        <v>0</v>
      </c>
      <c r="I29" s="14">
        <f t="shared" si="8"/>
        <v>3356251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1"/>
        <v>15956858</v>
      </c>
      <c r="O29" s="35">
        <f t="shared" si="2"/>
        <v>2341.7754622835341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0" t="s">
        <v>51</v>
      </c>
      <c r="M31" s="90"/>
      <c r="N31" s="90"/>
      <c r="O31" s="39">
        <v>6814</v>
      </c>
    </row>
    <row r="32" spans="1:119">
      <c r="A32" s="91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3"/>
    </row>
    <row r="33" spans="1:15" ht="15.75" customHeight="1" thickBot="1">
      <c r="A33" s="94" t="s">
        <v>44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1995886</v>
      </c>
      <c r="E5" s="24">
        <f t="shared" si="0"/>
        <v>0</v>
      </c>
      <c r="F5" s="24">
        <f t="shared" si="0"/>
        <v>135720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2131606</v>
      </c>
      <c r="O5" s="30">
        <f t="shared" ref="O5:O27" si="2">(N5/O$29)</f>
        <v>371.61889818688979</v>
      </c>
      <c r="P5" s="6"/>
    </row>
    <row r="6" spans="1:133">
      <c r="A6" s="12"/>
      <c r="B6" s="42">
        <v>511</v>
      </c>
      <c r="C6" s="19" t="s">
        <v>19</v>
      </c>
      <c r="D6" s="43">
        <v>67516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67516</v>
      </c>
      <c r="O6" s="44">
        <f t="shared" si="2"/>
        <v>11.770571827057182</v>
      </c>
      <c r="P6" s="9"/>
    </row>
    <row r="7" spans="1:133">
      <c r="A7" s="12"/>
      <c r="B7" s="42">
        <v>512</v>
      </c>
      <c r="C7" s="19" t="s">
        <v>20</v>
      </c>
      <c r="D7" s="43">
        <v>578655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578655</v>
      </c>
      <c r="O7" s="44">
        <f t="shared" si="2"/>
        <v>100.88127615062761</v>
      </c>
      <c r="P7" s="9"/>
    </row>
    <row r="8" spans="1:133">
      <c r="A8" s="12"/>
      <c r="B8" s="42">
        <v>513</v>
      </c>
      <c r="C8" s="19" t="s">
        <v>21</v>
      </c>
      <c r="D8" s="43">
        <v>145805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145805</v>
      </c>
      <c r="O8" s="44">
        <f t="shared" si="2"/>
        <v>25.419281729428175</v>
      </c>
      <c r="P8" s="9"/>
    </row>
    <row r="9" spans="1:133">
      <c r="A9" s="12"/>
      <c r="B9" s="42">
        <v>514</v>
      </c>
      <c r="C9" s="19" t="s">
        <v>22</v>
      </c>
      <c r="D9" s="43">
        <v>156613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156613</v>
      </c>
      <c r="O9" s="44">
        <f t="shared" si="2"/>
        <v>27.303521617852162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135720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135720</v>
      </c>
      <c r="O10" s="44">
        <f t="shared" si="2"/>
        <v>23.661087866108787</v>
      </c>
      <c r="P10" s="9"/>
    </row>
    <row r="11" spans="1:133">
      <c r="A11" s="12"/>
      <c r="B11" s="42">
        <v>519</v>
      </c>
      <c r="C11" s="19" t="s">
        <v>24</v>
      </c>
      <c r="D11" s="43">
        <v>1047297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1047297</v>
      </c>
      <c r="O11" s="44">
        <f t="shared" si="2"/>
        <v>182.58315899581589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4645931</v>
      </c>
      <c r="E12" s="29">
        <f t="shared" si="3"/>
        <v>338051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4983982</v>
      </c>
      <c r="O12" s="41">
        <f t="shared" si="2"/>
        <v>868.89504881450489</v>
      </c>
      <c r="P12" s="10"/>
    </row>
    <row r="13" spans="1:133">
      <c r="A13" s="12"/>
      <c r="B13" s="42">
        <v>521</v>
      </c>
      <c r="C13" s="19" t="s">
        <v>26</v>
      </c>
      <c r="D13" s="43">
        <v>3951929</v>
      </c>
      <c r="E13" s="43">
        <v>338051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4289980</v>
      </c>
      <c r="O13" s="44">
        <f t="shared" si="2"/>
        <v>747.90446304044633</v>
      </c>
      <c r="P13" s="9"/>
    </row>
    <row r="14" spans="1:133">
      <c r="A14" s="12"/>
      <c r="B14" s="42">
        <v>524</v>
      </c>
      <c r="C14" s="19" t="s">
        <v>27</v>
      </c>
      <c r="D14" s="43">
        <v>694002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694002</v>
      </c>
      <c r="O14" s="44">
        <f t="shared" si="2"/>
        <v>120.99058577405857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3599054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3599054</v>
      </c>
      <c r="O15" s="41">
        <f t="shared" si="2"/>
        <v>627.45013947001394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1111625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1111625</v>
      </c>
      <c r="O16" s="44">
        <f t="shared" si="2"/>
        <v>193.79794281729428</v>
      </c>
      <c r="P16" s="9"/>
    </row>
    <row r="17" spans="1:119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871729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871729</v>
      </c>
      <c r="O17" s="44">
        <f t="shared" si="2"/>
        <v>151.97506973500697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1564594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1564594</v>
      </c>
      <c r="O18" s="44">
        <f t="shared" si="2"/>
        <v>272.7674337517434</v>
      </c>
      <c r="P18" s="9"/>
    </row>
    <row r="19" spans="1:119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51106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51106</v>
      </c>
      <c r="O19" s="44">
        <f t="shared" si="2"/>
        <v>8.9096931659693173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413253</v>
      </c>
      <c r="E20" s="29">
        <f t="shared" si="5"/>
        <v>162644</v>
      </c>
      <c r="F20" s="29">
        <f t="shared" si="5"/>
        <v>0</v>
      </c>
      <c r="G20" s="29">
        <f t="shared" si="5"/>
        <v>0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575897</v>
      </c>
      <c r="O20" s="41">
        <f t="shared" si="2"/>
        <v>100.40045327754532</v>
      </c>
      <c r="P20" s="10"/>
    </row>
    <row r="21" spans="1:119">
      <c r="A21" s="12"/>
      <c r="B21" s="42">
        <v>541</v>
      </c>
      <c r="C21" s="19" t="s">
        <v>34</v>
      </c>
      <c r="D21" s="43">
        <v>413253</v>
      </c>
      <c r="E21" s="43">
        <v>162644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575897</v>
      </c>
      <c r="O21" s="44">
        <f t="shared" si="2"/>
        <v>100.40045327754532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80930</v>
      </c>
      <c r="E22" s="29">
        <f t="shared" si="6"/>
        <v>25811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106741</v>
      </c>
      <c r="O22" s="41">
        <f t="shared" si="2"/>
        <v>18.608960948396096</v>
      </c>
      <c r="P22" s="9"/>
    </row>
    <row r="23" spans="1:119">
      <c r="A23" s="12"/>
      <c r="B23" s="42">
        <v>572</v>
      </c>
      <c r="C23" s="19" t="s">
        <v>36</v>
      </c>
      <c r="D23" s="43">
        <v>0</v>
      </c>
      <c r="E23" s="43">
        <v>25811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25811</v>
      </c>
      <c r="O23" s="44">
        <f t="shared" si="2"/>
        <v>4.4998256624825661</v>
      </c>
      <c r="P23" s="9"/>
    </row>
    <row r="24" spans="1:119">
      <c r="A24" s="12"/>
      <c r="B24" s="42">
        <v>574</v>
      </c>
      <c r="C24" s="19" t="s">
        <v>37</v>
      </c>
      <c r="D24" s="43">
        <v>80930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80930</v>
      </c>
      <c r="O24" s="44">
        <f t="shared" si="2"/>
        <v>14.109135285913528</v>
      </c>
      <c r="P24" s="9"/>
    </row>
    <row r="25" spans="1:119" ht="15.75">
      <c r="A25" s="26" t="s">
        <v>40</v>
      </c>
      <c r="B25" s="27"/>
      <c r="C25" s="28"/>
      <c r="D25" s="29">
        <f t="shared" ref="D25:M25" si="7">SUM(D26:D26)</f>
        <v>0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43699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43699</v>
      </c>
      <c r="O25" s="41">
        <f t="shared" si="2"/>
        <v>7.6183751743375172</v>
      </c>
      <c r="P25" s="9"/>
    </row>
    <row r="26" spans="1:119" ht="15.75" thickBot="1">
      <c r="A26" s="12"/>
      <c r="B26" s="42">
        <v>591</v>
      </c>
      <c r="C26" s="19" t="s">
        <v>39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43699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43699</v>
      </c>
      <c r="O26" s="44">
        <f t="shared" si="2"/>
        <v>7.6183751743375172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7136000</v>
      </c>
      <c r="E27" s="14">
        <f t="shared" ref="E27:M27" si="8">SUM(E5,E12,E15,E20,E22,E25)</f>
        <v>526506</v>
      </c>
      <c r="F27" s="14">
        <f t="shared" si="8"/>
        <v>135720</v>
      </c>
      <c r="G27" s="14">
        <f t="shared" si="8"/>
        <v>0</v>
      </c>
      <c r="H27" s="14">
        <f t="shared" si="8"/>
        <v>0</v>
      </c>
      <c r="I27" s="14">
        <f t="shared" si="8"/>
        <v>3642753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11440979</v>
      </c>
      <c r="O27" s="35">
        <f t="shared" si="2"/>
        <v>1994.5918758716875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64</v>
      </c>
      <c r="M29" s="90"/>
      <c r="N29" s="90"/>
      <c r="O29" s="39">
        <v>5736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80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81</v>
      </c>
      <c r="N4" s="32" t="s">
        <v>5</v>
      </c>
      <c r="O4" s="32" t="s">
        <v>82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SUM(D6:D11)</f>
        <v>4827634</v>
      </c>
      <c r="E5" s="24">
        <f t="shared" si="0"/>
        <v>0</v>
      </c>
      <c r="F5" s="24">
        <f t="shared" si="0"/>
        <v>737439</v>
      </c>
      <c r="G5" s="24">
        <f t="shared" si="0"/>
        <v>0</v>
      </c>
      <c r="H5" s="24">
        <f t="shared" si="0"/>
        <v>0</v>
      </c>
      <c r="I5" s="24">
        <f t="shared" si="0"/>
        <v>76275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27" si="1">SUM(D5:N5)</f>
        <v>5641348</v>
      </c>
      <c r="P5" s="30">
        <f t="shared" ref="P5:P27" si="2">(O5/P$29)</f>
        <v>687.04761904761904</v>
      </c>
      <c r="Q5" s="6"/>
    </row>
    <row r="6" spans="1:134">
      <c r="A6" s="12"/>
      <c r="B6" s="42">
        <v>511</v>
      </c>
      <c r="C6" s="19" t="s">
        <v>19</v>
      </c>
      <c r="D6" s="43">
        <v>58008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58008</v>
      </c>
      <c r="P6" s="44">
        <f t="shared" si="2"/>
        <v>7.0646693459992695</v>
      </c>
      <c r="Q6" s="9"/>
    </row>
    <row r="7" spans="1:134">
      <c r="A7" s="12"/>
      <c r="B7" s="42">
        <v>512</v>
      </c>
      <c r="C7" s="19" t="s">
        <v>20</v>
      </c>
      <c r="D7" s="43">
        <v>430445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430445</v>
      </c>
      <c r="P7" s="44">
        <f t="shared" si="2"/>
        <v>52.422969187675072</v>
      </c>
      <c r="Q7" s="9"/>
    </row>
    <row r="8" spans="1:134">
      <c r="A8" s="12"/>
      <c r="B8" s="42">
        <v>513</v>
      </c>
      <c r="C8" s="19" t="s">
        <v>21</v>
      </c>
      <c r="D8" s="43">
        <v>173915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1"/>
        <v>173915</v>
      </c>
      <c r="P8" s="44">
        <f t="shared" si="2"/>
        <v>21.18073316283035</v>
      </c>
      <c r="Q8" s="9"/>
    </row>
    <row r="9" spans="1:134">
      <c r="A9" s="12"/>
      <c r="B9" s="42">
        <v>514</v>
      </c>
      <c r="C9" s="19" t="s">
        <v>22</v>
      </c>
      <c r="D9" s="43">
        <v>321834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321834</v>
      </c>
      <c r="P9" s="44">
        <f t="shared" si="2"/>
        <v>39.195469492144682</v>
      </c>
      <c r="Q9" s="9"/>
    </row>
    <row r="10" spans="1:134">
      <c r="A10" s="12"/>
      <c r="B10" s="42">
        <v>517</v>
      </c>
      <c r="C10" s="19" t="s">
        <v>23</v>
      </c>
      <c r="D10" s="43">
        <v>2348956</v>
      </c>
      <c r="E10" s="43">
        <v>0</v>
      </c>
      <c r="F10" s="43">
        <v>737439</v>
      </c>
      <c r="G10" s="43">
        <v>0</v>
      </c>
      <c r="H10" s="43">
        <v>0</v>
      </c>
      <c r="I10" s="43">
        <v>76275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1"/>
        <v>3162670</v>
      </c>
      <c r="P10" s="44">
        <f t="shared" si="2"/>
        <v>385.17476555839727</v>
      </c>
      <c r="Q10" s="9"/>
    </row>
    <row r="11" spans="1:134">
      <c r="A11" s="12"/>
      <c r="B11" s="42">
        <v>519</v>
      </c>
      <c r="C11" s="19" t="s">
        <v>24</v>
      </c>
      <c r="D11" s="43">
        <v>1494476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1494476</v>
      </c>
      <c r="P11" s="44">
        <f t="shared" si="2"/>
        <v>182.00901230057241</v>
      </c>
      <c r="Q11" s="9"/>
    </row>
    <row r="12" spans="1:134" ht="15.75">
      <c r="A12" s="26" t="s">
        <v>25</v>
      </c>
      <c r="B12" s="27"/>
      <c r="C12" s="28"/>
      <c r="D12" s="29">
        <f t="shared" ref="D12:N12" si="3">SUM(D13:D14)</f>
        <v>5677216</v>
      </c>
      <c r="E12" s="29">
        <f t="shared" si="3"/>
        <v>472255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29">
        <f t="shared" si="3"/>
        <v>0</v>
      </c>
      <c r="O12" s="40">
        <f t="shared" si="1"/>
        <v>6149471</v>
      </c>
      <c r="P12" s="41">
        <f t="shared" si="2"/>
        <v>748.93082450371458</v>
      </c>
      <c r="Q12" s="10"/>
    </row>
    <row r="13" spans="1:134">
      <c r="A13" s="12"/>
      <c r="B13" s="42">
        <v>521</v>
      </c>
      <c r="C13" s="19" t="s">
        <v>26</v>
      </c>
      <c r="D13" s="43">
        <v>5677216</v>
      </c>
      <c r="E13" s="43">
        <v>13970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5691186</v>
      </c>
      <c r="P13" s="44">
        <f t="shared" si="2"/>
        <v>693.11728169528681</v>
      </c>
      <c r="Q13" s="9"/>
    </row>
    <row r="14" spans="1:134">
      <c r="A14" s="12"/>
      <c r="B14" s="42">
        <v>524</v>
      </c>
      <c r="C14" s="19" t="s">
        <v>27</v>
      </c>
      <c r="D14" s="43">
        <v>0</v>
      </c>
      <c r="E14" s="43">
        <v>458285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458285</v>
      </c>
      <c r="P14" s="44">
        <f t="shared" si="2"/>
        <v>55.813542808427719</v>
      </c>
      <c r="Q14" s="9"/>
    </row>
    <row r="15" spans="1:134" ht="15.75">
      <c r="A15" s="26" t="s">
        <v>28</v>
      </c>
      <c r="B15" s="27"/>
      <c r="C15" s="28"/>
      <c r="D15" s="29">
        <f t="shared" ref="D15:N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6769924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29">
        <f t="shared" si="4"/>
        <v>0</v>
      </c>
      <c r="O15" s="40">
        <f t="shared" si="1"/>
        <v>6769924</v>
      </c>
      <c r="P15" s="41">
        <f t="shared" si="2"/>
        <v>824.49445865302641</v>
      </c>
      <c r="Q15" s="10"/>
    </row>
    <row r="16" spans="1:134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3124957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3124957</v>
      </c>
      <c r="P16" s="44">
        <f t="shared" si="2"/>
        <v>380.58178053830227</v>
      </c>
      <c r="Q16" s="9"/>
    </row>
    <row r="17" spans="1:120">
      <c r="A17" s="12"/>
      <c r="B17" s="42">
        <v>534</v>
      </c>
      <c r="C17" s="19" t="s">
        <v>30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1186817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1"/>
        <v>1186817</v>
      </c>
      <c r="P17" s="44">
        <f t="shared" si="2"/>
        <v>144.53988551942516</v>
      </c>
      <c r="Q17" s="9"/>
    </row>
    <row r="18" spans="1:120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1894243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1"/>
        <v>1894243</v>
      </c>
      <c r="P18" s="44">
        <f t="shared" si="2"/>
        <v>230.69577396175862</v>
      </c>
      <c r="Q18" s="9"/>
    </row>
    <row r="19" spans="1:120">
      <c r="A19" s="12"/>
      <c r="B19" s="42">
        <v>538</v>
      </c>
      <c r="C19" s="19" t="s">
        <v>32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563907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1"/>
        <v>563907</v>
      </c>
      <c r="P19" s="44">
        <f t="shared" si="2"/>
        <v>68.677018633540371</v>
      </c>
      <c r="Q19" s="9"/>
    </row>
    <row r="20" spans="1:120" ht="15.75">
      <c r="A20" s="26" t="s">
        <v>33</v>
      </c>
      <c r="B20" s="27"/>
      <c r="C20" s="28"/>
      <c r="D20" s="29">
        <f t="shared" ref="D20:N20" si="5">SUM(D21:D21)</f>
        <v>0</v>
      </c>
      <c r="E20" s="29">
        <f t="shared" si="5"/>
        <v>642294</v>
      </c>
      <c r="F20" s="29">
        <f t="shared" si="5"/>
        <v>0</v>
      </c>
      <c r="G20" s="29">
        <f t="shared" si="5"/>
        <v>285148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5"/>
        <v>0</v>
      </c>
      <c r="O20" s="29">
        <f t="shared" si="1"/>
        <v>927442</v>
      </c>
      <c r="P20" s="41">
        <f t="shared" si="2"/>
        <v>112.95116307392522</v>
      </c>
      <c r="Q20" s="10"/>
    </row>
    <row r="21" spans="1:120">
      <c r="A21" s="12"/>
      <c r="B21" s="42">
        <v>541</v>
      </c>
      <c r="C21" s="19" t="s">
        <v>34</v>
      </c>
      <c r="D21" s="43">
        <v>0</v>
      </c>
      <c r="E21" s="43">
        <v>642294</v>
      </c>
      <c r="F21" s="43">
        <v>0</v>
      </c>
      <c r="G21" s="43">
        <v>285148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1"/>
        <v>927442</v>
      </c>
      <c r="P21" s="44">
        <f t="shared" si="2"/>
        <v>112.95116307392522</v>
      </c>
      <c r="Q21" s="9"/>
    </row>
    <row r="22" spans="1:120" ht="15.75">
      <c r="A22" s="26" t="s">
        <v>35</v>
      </c>
      <c r="B22" s="27"/>
      <c r="C22" s="28"/>
      <c r="D22" s="29">
        <f t="shared" ref="D22:N22" si="6">SUM(D23:D24)</f>
        <v>320365</v>
      </c>
      <c r="E22" s="29">
        <f t="shared" si="6"/>
        <v>136896</v>
      </c>
      <c r="F22" s="29">
        <f t="shared" si="6"/>
        <v>0</v>
      </c>
      <c r="G22" s="29">
        <f t="shared" si="6"/>
        <v>182008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6"/>
        <v>0</v>
      </c>
      <c r="O22" s="29">
        <f t="shared" si="1"/>
        <v>639269</v>
      </c>
      <c r="P22" s="41">
        <f t="shared" si="2"/>
        <v>77.855194251613682</v>
      </c>
      <c r="Q22" s="9"/>
    </row>
    <row r="23" spans="1:120">
      <c r="A23" s="12"/>
      <c r="B23" s="42">
        <v>571</v>
      </c>
      <c r="C23" s="19" t="s">
        <v>75</v>
      </c>
      <c r="D23" s="43">
        <v>320365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1"/>
        <v>320365</v>
      </c>
      <c r="P23" s="44">
        <f t="shared" si="2"/>
        <v>39.016563146997932</v>
      </c>
      <c r="Q23" s="9"/>
    </row>
    <row r="24" spans="1:120">
      <c r="A24" s="12"/>
      <c r="B24" s="42">
        <v>572</v>
      </c>
      <c r="C24" s="19" t="s">
        <v>36</v>
      </c>
      <c r="D24" s="43">
        <v>0</v>
      </c>
      <c r="E24" s="43">
        <v>136896</v>
      </c>
      <c r="F24" s="43">
        <v>0</v>
      </c>
      <c r="G24" s="43">
        <v>182008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1"/>
        <v>318904</v>
      </c>
      <c r="P24" s="44">
        <f t="shared" si="2"/>
        <v>38.838631104615757</v>
      </c>
      <c r="Q24" s="9"/>
    </row>
    <row r="25" spans="1:120" ht="15.75">
      <c r="A25" s="26" t="s">
        <v>40</v>
      </c>
      <c r="B25" s="27"/>
      <c r="C25" s="28"/>
      <c r="D25" s="29">
        <f t="shared" ref="D25:N25" si="7">SUM(D26:D26)</f>
        <v>750386</v>
      </c>
      <c r="E25" s="29">
        <f t="shared" si="7"/>
        <v>426376</v>
      </c>
      <c r="F25" s="29">
        <f t="shared" si="7"/>
        <v>0</v>
      </c>
      <c r="G25" s="29">
        <f t="shared" si="7"/>
        <v>114904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7"/>
        <v>0</v>
      </c>
      <c r="O25" s="29">
        <f t="shared" si="1"/>
        <v>1291666</v>
      </c>
      <c r="P25" s="41">
        <f t="shared" si="2"/>
        <v>157.30921933990987</v>
      </c>
      <c r="Q25" s="9"/>
    </row>
    <row r="26" spans="1:120" ht="15.75" thickBot="1">
      <c r="A26" s="12"/>
      <c r="B26" s="42">
        <v>581</v>
      </c>
      <c r="C26" s="19" t="s">
        <v>83</v>
      </c>
      <c r="D26" s="43">
        <v>750386</v>
      </c>
      <c r="E26" s="43">
        <v>426376</v>
      </c>
      <c r="F26" s="43">
        <v>0</v>
      </c>
      <c r="G26" s="43">
        <v>114904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1"/>
        <v>1291666</v>
      </c>
      <c r="P26" s="44">
        <f t="shared" si="2"/>
        <v>157.30921933990987</v>
      </c>
      <c r="Q26" s="9"/>
    </row>
    <row r="27" spans="1:120" ht="16.5" thickBot="1">
      <c r="A27" s="13" t="s">
        <v>10</v>
      </c>
      <c r="B27" s="21"/>
      <c r="C27" s="20"/>
      <c r="D27" s="14">
        <f>SUM(D5,D12,D15,D20,D22,D25)</f>
        <v>11575601</v>
      </c>
      <c r="E27" s="14">
        <f t="shared" ref="E27:N27" si="8">SUM(E5,E12,E15,E20,E22,E25)</f>
        <v>1677821</v>
      </c>
      <c r="F27" s="14">
        <f t="shared" si="8"/>
        <v>737439</v>
      </c>
      <c r="G27" s="14">
        <f t="shared" si="8"/>
        <v>582060</v>
      </c>
      <c r="H27" s="14">
        <f t="shared" si="8"/>
        <v>0</v>
      </c>
      <c r="I27" s="14">
        <f t="shared" si="8"/>
        <v>6846199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8"/>
        <v>0</v>
      </c>
      <c r="O27" s="14">
        <f t="shared" si="1"/>
        <v>21419120</v>
      </c>
      <c r="P27" s="35">
        <f t="shared" si="2"/>
        <v>2608.5884788698086</v>
      </c>
      <c r="Q27" s="6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</row>
    <row r="28" spans="1:120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8"/>
    </row>
    <row r="29" spans="1:120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90" t="s">
        <v>84</v>
      </c>
      <c r="N29" s="90"/>
      <c r="O29" s="90"/>
      <c r="P29" s="39">
        <v>8211</v>
      </c>
    </row>
    <row r="30" spans="1:120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3"/>
    </row>
    <row r="31" spans="1:120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</sheetData>
  <mergeCells count="10">
    <mergeCell ref="M29:O29"/>
    <mergeCell ref="A30:P30"/>
    <mergeCell ref="A31:P3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3282768</v>
      </c>
      <c r="E5" s="24">
        <f t="shared" si="0"/>
        <v>0</v>
      </c>
      <c r="F5" s="24">
        <f t="shared" si="0"/>
        <v>641409</v>
      </c>
      <c r="G5" s="24">
        <f t="shared" si="0"/>
        <v>0</v>
      </c>
      <c r="H5" s="24">
        <f t="shared" si="0"/>
        <v>0</v>
      </c>
      <c r="I5" s="24">
        <f t="shared" si="0"/>
        <v>23151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3947328</v>
      </c>
      <c r="O5" s="30">
        <f t="shared" ref="O5:O27" si="2">(N5/O$29)</f>
        <v>435.49514563106794</v>
      </c>
      <c r="P5" s="6"/>
    </row>
    <row r="6" spans="1:133">
      <c r="A6" s="12"/>
      <c r="B6" s="42">
        <v>511</v>
      </c>
      <c r="C6" s="19" t="s">
        <v>19</v>
      </c>
      <c r="D6" s="43">
        <v>61939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61939</v>
      </c>
      <c r="O6" s="44">
        <f t="shared" si="2"/>
        <v>6.8335172109443958</v>
      </c>
      <c r="P6" s="9"/>
    </row>
    <row r="7" spans="1:133">
      <c r="A7" s="12"/>
      <c r="B7" s="42">
        <v>512</v>
      </c>
      <c r="C7" s="19" t="s">
        <v>20</v>
      </c>
      <c r="D7" s="43">
        <v>749116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749116</v>
      </c>
      <c r="O7" s="44">
        <f t="shared" si="2"/>
        <v>82.647396293027356</v>
      </c>
      <c r="P7" s="9"/>
    </row>
    <row r="8" spans="1:133">
      <c r="A8" s="12"/>
      <c r="B8" s="42">
        <v>513</v>
      </c>
      <c r="C8" s="19" t="s">
        <v>21</v>
      </c>
      <c r="D8" s="43">
        <v>479436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479436</v>
      </c>
      <c r="O8" s="44">
        <f t="shared" si="2"/>
        <v>52.894527802294796</v>
      </c>
      <c r="P8" s="9"/>
    </row>
    <row r="9" spans="1:133">
      <c r="A9" s="12"/>
      <c r="B9" s="42">
        <v>514</v>
      </c>
      <c r="C9" s="19" t="s">
        <v>22</v>
      </c>
      <c r="D9" s="43">
        <v>387838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387838</v>
      </c>
      <c r="O9" s="44">
        <f t="shared" si="2"/>
        <v>42.788834951456309</v>
      </c>
      <c r="P9" s="9"/>
    </row>
    <row r="10" spans="1:133">
      <c r="A10" s="12"/>
      <c r="B10" s="42">
        <v>517</v>
      </c>
      <c r="C10" s="19" t="s">
        <v>23</v>
      </c>
      <c r="D10" s="43">
        <v>121566</v>
      </c>
      <c r="E10" s="43">
        <v>0</v>
      </c>
      <c r="F10" s="43">
        <v>641409</v>
      </c>
      <c r="G10" s="43">
        <v>0</v>
      </c>
      <c r="H10" s="43">
        <v>0</v>
      </c>
      <c r="I10" s="43">
        <v>23151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786126</v>
      </c>
      <c r="O10" s="44">
        <f t="shared" si="2"/>
        <v>86.730582524271838</v>
      </c>
      <c r="P10" s="9"/>
    </row>
    <row r="11" spans="1:133">
      <c r="A11" s="12"/>
      <c r="B11" s="42">
        <v>519</v>
      </c>
      <c r="C11" s="19" t="s">
        <v>56</v>
      </c>
      <c r="D11" s="43">
        <v>1482873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1482873</v>
      </c>
      <c r="O11" s="44">
        <f t="shared" si="2"/>
        <v>163.60028684907326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5837265</v>
      </c>
      <c r="E12" s="29">
        <f t="shared" si="3"/>
        <v>642767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6480032</v>
      </c>
      <c r="O12" s="41">
        <f t="shared" si="2"/>
        <v>714.91968225948813</v>
      </c>
      <c r="P12" s="10"/>
    </row>
    <row r="13" spans="1:133">
      <c r="A13" s="12"/>
      <c r="B13" s="42">
        <v>521</v>
      </c>
      <c r="C13" s="19" t="s">
        <v>26</v>
      </c>
      <c r="D13" s="43">
        <v>5837265</v>
      </c>
      <c r="E13" s="43">
        <v>191196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6028461</v>
      </c>
      <c r="O13" s="44">
        <f t="shared" si="2"/>
        <v>665.09940423654018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451571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451571</v>
      </c>
      <c r="O14" s="44">
        <f t="shared" si="2"/>
        <v>49.820278022947925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5259165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5259165</v>
      </c>
      <c r="O15" s="41">
        <f t="shared" si="2"/>
        <v>580.22561782877312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1833356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1833356</v>
      </c>
      <c r="O16" s="44">
        <f t="shared" si="2"/>
        <v>202.26787290379522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1414462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1414462</v>
      </c>
      <c r="O17" s="44">
        <f t="shared" si="2"/>
        <v>156.05273609885259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1883484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1883484</v>
      </c>
      <c r="O18" s="44">
        <f t="shared" si="2"/>
        <v>207.79832303618713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127863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127863</v>
      </c>
      <c r="O19" s="44">
        <f t="shared" si="2"/>
        <v>14.106685789938217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0</v>
      </c>
      <c r="E20" s="29">
        <f t="shared" si="5"/>
        <v>625194</v>
      </c>
      <c r="F20" s="29">
        <f t="shared" si="5"/>
        <v>0</v>
      </c>
      <c r="G20" s="29">
        <f t="shared" si="5"/>
        <v>345099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970293</v>
      </c>
      <c r="O20" s="41">
        <f t="shared" si="2"/>
        <v>107.04909532215358</v>
      </c>
      <c r="P20" s="10"/>
    </row>
    <row r="21" spans="1:119">
      <c r="A21" s="12"/>
      <c r="B21" s="42">
        <v>541</v>
      </c>
      <c r="C21" s="19" t="s">
        <v>59</v>
      </c>
      <c r="D21" s="43">
        <v>0</v>
      </c>
      <c r="E21" s="43">
        <v>625194</v>
      </c>
      <c r="F21" s="43">
        <v>0</v>
      </c>
      <c r="G21" s="43">
        <v>345099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970293</v>
      </c>
      <c r="O21" s="44">
        <f t="shared" si="2"/>
        <v>107.04909532215358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331691</v>
      </c>
      <c r="E22" s="29">
        <f t="shared" si="6"/>
        <v>135388</v>
      </c>
      <c r="F22" s="29">
        <f t="shared" si="6"/>
        <v>0</v>
      </c>
      <c r="G22" s="29">
        <f t="shared" si="6"/>
        <v>299858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766937</v>
      </c>
      <c r="O22" s="41">
        <f t="shared" si="2"/>
        <v>84.613526037069732</v>
      </c>
      <c r="P22" s="9"/>
    </row>
    <row r="23" spans="1:119">
      <c r="A23" s="12"/>
      <c r="B23" s="42">
        <v>571</v>
      </c>
      <c r="C23" s="19" t="s">
        <v>75</v>
      </c>
      <c r="D23" s="43">
        <v>331691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331691</v>
      </c>
      <c r="O23" s="44">
        <f t="shared" si="2"/>
        <v>36.594329214474847</v>
      </c>
      <c r="P23" s="9"/>
    </row>
    <row r="24" spans="1:119">
      <c r="A24" s="12"/>
      <c r="B24" s="42">
        <v>572</v>
      </c>
      <c r="C24" s="19" t="s">
        <v>66</v>
      </c>
      <c r="D24" s="43">
        <v>0</v>
      </c>
      <c r="E24" s="43">
        <v>135388</v>
      </c>
      <c r="F24" s="43">
        <v>0</v>
      </c>
      <c r="G24" s="43">
        <v>299858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435246</v>
      </c>
      <c r="O24" s="44">
        <f t="shared" si="2"/>
        <v>48.019196822594878</v>
      </c>
      <c r="P24" s="9"/>
    </row>
    <row r="25" spans="1:119" ht="15.75">
      <c r="A25" s="26" t="s">
        <v>60</v>
      </c>
      <c r="B25" s="27"/>
      <c r="C25" s="28"/>
      <c r="D25" s="29">
        <f t="shared" ref="D25:M25" si="7">SUM(D26:D26)</f>
        <v>313335</v>
      </c>
      <c r="E25" s="29">
        <f t="shared" si="7"/>
        <v>338869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1149504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1801708</v>
      </c>
      <c r="O25" s="41">
        <f t="shared" si="2"/>
        <v>198.77625772285967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313335</v>
      </c>
      <c r="E26" s="43">
        <v>338869</v>
      </c>
      <c r="F26" s="43">
        <v>0</v>
      </c>
      <c r="G26" s="43">
        <v>0</v>
      </c>
      <c r="H26" s="43">
        <v>0</v>
      </c>
      <c r="I26" s="43">
        <v>1149504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1801708</v>
      </c>
      <c r="O26" s="44">
        <f t="shared" si="2"/>
        <v>198.77625772285967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9765059</v>
      </c>
      <c r="E27" s="14">
        <f t="shared" ref="E27:M27" si="8">SUM(E5,E12,E15,E20,E22,E25)</f>
        <v>1742218</v>
      </c>
      <c r="F27" s="14">
        <f t="shared" si="8"/>
        <v>641409</v>
      </c>
      <c r="G27" s="14">
        <f t="shared" si="8"/>
        <v>644957</v>
      </c>
      <c r="H27" s="14">
        <f t="shared" si="8"/>
        <v>0</v>
      </c>
      <c r="I27" s="14">
        <f t="shared" si="8"/>
        <v>6431820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19225463</v>
      </c>
      <c r="O27" s="35">
        <f t="shared" si="2"/>
        <v>2121.079324801412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78</v>
      </c>
      <c r="M29" s="90"/>
      <c r="N29" s="90"/>
      <c r="O29" s="39">
        <v>9064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3536655</v>
      </c>
      <c r="E5" s="24">
        <f t="shared" si="0"/>
        <v>0</v>
      </c>
      <c r="F5" s="24">
        <f t="shared" si="0"/>
        <v>765405</v>
      </c>
      <c r="G5" s="24">
        <f t="shared" si="0"/>
        <v>0</v>
      </c>
      <c r="H5" s="24">
        <f t="shared" si="0"/>
        <v>0</v>
      </c>
      <c r="I5" s="24">
        <f t="shared" si="0"/>
        <v>55615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4357675</v>
      </c>
      <c r="O5" s="30">
        <f t="shared" ref="O5:O28" si="2">(N5/O$30)</f>
        <v>480.23749173462642</v>
      </c>
      <c r="P5" s="6"/>
    </row>
    <row r="6" spans="1:133">
      <c r="A6" s="12"/>
      <c r="B6" s="42">
        <v>511</v>
      </c>
      <c r="C6" s="19" t="s">
        <v>19</v>
      </c>
      <c r="D6" s="43">
        <v>74429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74429</v>
      </c>
      <c r="O6" s="44">
        <f t="shared" si="2"/>
        <v>8.2024465505840869</v>
      </c>
      <c r="P6" s="9"/>
    </row>
    <row r="7" spans="1:133">
      <c r="A7" s="12"/>
      <c r="B7" s="42">
        <v>512</v>
      </c>
      <c r="C7" s="19" t="s">
        <v>20</v>
      </c>
      <c r="D7" s="43">
        <v>621138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621138</v>
      </c>
      <c r="O7" s="44">
        <f t="shared" si="2"/>
        <v>68.452501653074719</v>
      </c>
      <c r="P7" s="9"/>
    </row>
    <row r="8" spans="1:133">
      <c r="A8" s="12"/>
      <c r="B8" s="42">
        <v>513</v>
      </c>
      <c r="C8" s="19" t="s">
        <v>21</v>
      </c>
      <c r="D8" s="43">
        <v>481255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481255</v>
      </c>
      <c r="O8" s="44">
        <f t="shared" si="2"/>
        <v>53.036698258761298</v>
      </c>
      <c r="P8" s="9"/>
    </row>
    <row r="9" spans="1:133">
      <c r="A9" s="12"/>
      <c r="B9" s="42">
        <v>514</v>
      </c>
      <c r="C9" s="19" t="s">
        <v>22</v>
      </c>
      <c r="D9" s="43">
        <v>392853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392853</v>
      </c>
      <c r="O9" s="44">
        <f t="shared" si="2"/>
        <v>43.294357504959223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765405</v>
      </c>
      <c r="G10" s="43">
        <v>0</v>
      </c>
      <c r="H10" s="43">
        <v>0</v>
      </c>
      <c r="I10" s="43">
        <v>55615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821020</v>
      </c>
      <c r="O10" s="44">
        <f t="shared" si="2"/>
        <v>90.480493718316069</v>
      </c>
      <c r="P10" s="9"/>
    </row>
    <row r="11" spans="1:133">
      <c r="A11" s="12"/>
      <c r="B11" s="42">
        <v>519</v>
      </c>
      <c r="C11" s="19" t="s">
        <v>56</v>
      </c>
      <c r="D11" s="43">
        <v>1966980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1966980</v>
      </c>
      <c r="O11" s="44">
        <f t="shared" si="2"/>
        <v>216.77099404893102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5611299</v>
      </c>
      <c r="E12" s="29">
        <f t="shared" si="3"/>
        <v>741776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6353075</v>
      </c>
      <c r="O12" s="41">
        <f t="shared" si="2"/>
        <v>700.1405113511131</v>
      </c>
      <c r="P12" s="10"/>
    </row>
    <row r="13" spans="1:133">
      <c r="A13" s="12"/>
      <c r="B13" s="42">
        <v>521</v>
      </c>
      <c r="C13" s="19" t="s">
        <v>26</v>
      </c>
      <c r="D13" s="43">
        <v>5611299</v>
      </c>
      <c r="E13" s="43">
        <v>231775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5843074</v>
      </c>
      <c r="O13" s="44">
        <f t="shared" si="2"/>
        <v>643.93586070090373</v>
      </c>
      <c r="P13" s="9"/>
    </row>
    <row r="14" spans="1:133">
      <c r="A14" s="12"/>
      <c r="B14" s="42">
        <v>524</v>
      </c>
      <c r="C14" s="19" t="s">
        <v>27</v>
      </c>
      <c r="D14" s="43">
        <v>0</v>
      </c>
      <c r="E14" s="43">
        <v>510001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510001</v>
      </c>
      <c r="O14" s="44">
        <f t="shared" si="2"/>
        <v>56.204650650209388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4833919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4833919</v>
      </c>
      <c r="O15" s="41">
        <f t="shared" si="2"/>
        <v>532.72195283226802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1557092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1557092</v>
      </c>
      <c r="O16" s="44">
        <f t="shared" si="2"/>
        <v>171.5992946881199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1223842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1223842</v>
      </c>
      <c r="O17" s="44">
        <f t="shared" si="2"/>
        <v>134.87348468150759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1975381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1975381</v>
      </c>
      <c r="O18" s="44">
        <f t="shared" si="2"/>
        <v>217.69682609653955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77604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77604</v>
      </c>
      <c r="O19" s="44">
        <f t="shared" si="2"/>
        <v>8.5523473661009479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0</v>
      </c>
      <c r="E20" s="29">
        <f t="shared" si="5"/>
        <v>773469</v>
      </c>
      <c r="F20" s="29">
        <f t="shared" si="5"/>
        <v>0</v>
      </c>
      <c r="G20" s="29">
        <f t="shared" si="5"/>
        <v>485656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1259125</v>
      </c>
      <c r="O20" s="41">
        <f t="shared" si="2"/>
        <v>138.761847035486</v>
      </c>
      <c r="P20" s="10"/>
    </row>
    <row r="21" spans="1:119">
      <c r="A21" s="12"/>
      <c r="B21" s="42">
        <v>541</v>
      </c>
      <c r="C21" s="19" t="s">
        <v>59</v>
      </c>
      <c r="D21" s="43">
        <v>0</v>
      </c>
      <c r="E21" s="43">
        <v>773469</v>
      </c>
      <c r="F21" s="43">
        <v>0</v>
      </c>
      <c r="G21" s="43">
        <v>485656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1259125</v>
      </c>
      <c r="O21" s="44">
        <f t="shared" si="2"/>
        <v>138.761847035486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SUM(D23:D25)</f>
        <v>293933</v>
      </c>
      <c r="E22" s="29">
        <f t="shared" si="6"/>
        <v>177980</v>
      </c>
      <c r="F22" s="29">
        <f t="shared" si="6"/>
        <v>0</v>
      </c>
      <c r="G22" s="29">
        <f t="shared" si="6"/>
        <v>14500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486413</v>
      </c>
      <c r="O22" s="41">
        <f t="shared" si="2"/>
        <v>53.605135552126953</v>
      </c>
      <c r="P22" s="9"/>
    </row>
    <row r="23" spans="1:119">
      <c r="A23" s="12"/>
      <c r="B23" s="42">
        <v>571</v>
      </c>
      <c r="C23" s="19" t="s">
        <v>75</v>
      </c>
      <c r="D23" s="43">
        <v>293933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293933</v>
      </c>
      <c r="O23" s="44">
        <f t="shared" si="2"/>
        <v>32.392880758210268</v>
      </c>
      <c r="P23" s="9"/>
    </row>
    <row r="24" spans="1:119">
      <c r="A24" s="12"/>
      <c r="B24" s="42">
        <v>572</v>
      </c>
      <c r="C24" s="19" t="s">
        <v>66</v>
      </c>
      <c r="D24" s="43">
        <v>0</v>
      </c>
      <c r="E24" s="43">
        <v>0</v>
      </c>
      <c r="F24" s="43">
        <v>0</v>
      </c>
      <c r="G24" s="43">
        <v>14500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14500</v>
      </c>
      <c r="O24" s="44">
        <f t="shared" si="2"/>
        <v>1.5979722283447211</v>
      </c>
      <c r="P24" s="9"/>
    </row>
    <row r="25" spans="1:119">
      <c r="A25" s="12"/>
      <c r="B25" s="42">
        <v>574</v>
      </c>
      <c r="C25" s="19" t="s">
        <v>37</v>
      </c>
      <c r="D25" s="43">
        <v>0</v>
      </c>
      <c r="E25" s="43">
        <v>177980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177980</v>
      </c>
      <c r="O25" s="44">
        <f t="shared" si="2"/>
        <v>19.614282565571965</v>
      </c>
      <c r="P25" s="9"/>
    </row>
    <row r="26" spans="1:119" ht="15.75">
      <c r="A26" s="26" t="s">
        <v>60</v>
      </c>
      <c r="B26" s="27"/>
      <c r="C26" s="28"/>
      <c r="D26" s="29">
        <f t="shared" ref="D26:M26" si="7">SUM(D27:D27)</f>
        <v>338722</v>
      </c>
      <c r="E26" s="29">
        <f t="shared" si="7"/>
        <v>25198</v>
      </c>
      <c r="F26" s="29">
        <f t="shared" si="7"/>
        <v>0</v>
      </c>
      <c r="G26" s="29">
        <f t="shared" si="7"/>
        <v>0</v>
      </c>
      <c r="H26" s="29">
        <f t="shared" si="7"/>
        <v>0</v>
      </c>
      <c r="I26" s="29">
        <f t="shared" si="7"/>
        <v>937092</v>
      </c>
      <c r="J26" s="29">
        <f t="shared" si="7"/>
        <v>0</v>
      </c>
      <c r="K26" s="29">
        <f t="shared" si="7"/>
        <v>0</v>
      </c>
      <c r="L26" s="29">
        <f t="shared" si="7"/>
        <v>0</v>
      </c>
      <c r="M26" s="29">
        <f t="shared" si="7"/>
        <v>0</v>
      </c>
      <c r="N26" s="29">
        <f t="shared" si="1"/>
        <v>1301012</v>
      </c>
      <c r="O26" s="41">
        <f t="shared" si="2"/>
        <v>143.37800308573946</v>
      </c>
      <c r="P26" s="9"/>
    </row>
    <row r="27" spans="1:119" ht="15.75" thickBot="1">
      <c r="A27" s="12"/>
      <c r="B27" s="42">
        <v>581</v>
      </c>
      <c r="C27" s="19" t="s">
        <v>61</v>
      </c>
      <c r="D27" s="43">
        <v>338722</v>
      </c>
      <c r="E27" s="43">
        <v>25198</v>
      </c>
      <c r="F27" s="43">
        <v>0</v>
      </c>
      <c r="G27" s="43">
        <v>0</v>
      </c>
      <c r="H27" s="43">
        <v>0</v>
      </c>
      <c r="I27" s="43">
        <v>937092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1301012</v>
      </c>
      <c r="O27" s="44">
        <f t="shared" si="2"/>
        <v>143.37800308573946</v>
      </c>
      <c r="P27" s="9"/>
    </row>
    <row r="28" spans="1:119" ht="16.5" thickBot="1">
      <c r="A28" s="13" t="s">
        <v>10</v>
      </c>
      <c r="B28" s="21"/>
      <c r="C28" s="20"/>
      <c r="D28" s="14">
        <f>SUM(D5,D12,D15,D20,D22,D26)</f>
        <v>9780609</v>
      </c>
      <c r="E28" s="14">
        <f t="shared" ref="E28:M28" si="8">SUM(E5,E12,E15,E20,E22,E26)</f>
        <v>1718423</v>
      </c>
      <c r="F28" s="14">
        <f t="shared" si="8"/>
        <v>765405</v>
      </c>
      <c r="G28" s="14">
        <f t="shared" si="8"/>
        <v>500156</v>
      </c>
      <c r="H28" s="14">
        <f t="shared" si="8"/>
        <v>0</v>
      </c>
      <c r="I28" s="14">
        <f t="shared" si="8"/>
        <v>5826626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1"/>
        <v>18591219</v>
      </c>
      <c r="O28" s="35">
        <f t="shared" si="2"/>
        <v>2048.8449415913601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0" t="s">
        <v>76</v>
      </c>
      <c r="M30" s="90"/>
      <c r="N30" s="90"/>
      <c r="O30" s="39">
        <v>9074</v>
      </c>
    </row>
    <row r="31" spans="1:119">
      <c r="A31" s="91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3"/>
    </row>
    <row r="32" spans="1:119" ht="15.75" customHeight="1" thickBot="1">
      <c r="A32" s="94" t="s">
        <v>44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2987966</v>
      </c>
      <c r="E5" s="24">
        <f t="shared" si="0"/>
        <v>0</v>
      </c>
      <c r="F5" s="24">
        <f t="shared" si="0"/>
        <v>723552</v>
      </c>
      <c r="G5" s="24">
        <f t="shared" si="0"/>
        <v>0</v>
      </c>
      <c r="H5" s="24">
        <f t="shared" si="0"/>
        <v>0</v>
      </c>
      <c r="I5" s="24">
        <f t="shared" si="0"/>
        <v>21829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3733347</v>
      </c>
      <c r="O5" s="30">
        <f t="shared" ref="O5:O27" si="2">(N5/O$29)</f>
        <v>415.69390936421331</v>
      </c>
      <c r="P5" s="6"/>
    </row>
    <row r="6" spans="1:133">
      <c r="A6" s="12"/>
      <c r="B6" s="42">
        <v>511</v>
      </c>
      <c r="C6" s="19" t="s">
        <v>19</v>
      </c>
      <c r="D6" s="43">
        <v>62560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62560</v>
      </c>
      <c r="O6" s="44">
        <f t="shared" si="2"/>
        <v>6.9658167241955242</v>
      </c>
      <c r="P6" s="9"/>
    </row>
    <row r="7" spans="1:133">
      <c r="A7" s="12"/>
      <c r="B7" s="42">
        <v>512</v>
      </c>
      <c r="C7" s="19" t="s">
        <v>20</v>
      </c>
      <c r="D7" s="43">
        <v>847138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847138</v>
      </c>
      <c r="O7" s="44">
        <f t="shared" si="2"/>
        <v>94.325576216456966</v>
      </c>
      <c r="P7" s="9"/>
    </row>
    <row r="8" spans="1:133">
      <c r="A8" s="12"/>
      <c r="B8" s="42">
        <v>513</v>
      </c>
      <c r="C8" s="19" t="s">
        <v>21</v>
      </c>
      <c r="D8" s="43">
        <v>479044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479044</v>
      </c>
      <c r="O8" s="44">
        <f t="shared" si="2"/>
        <v>53.339717180714842</v>
      </c>
      <c r="P8" s="9"/>
    </row>
    <row r="9" spans="1:133">
      <c r="A9" s="12"/>
      <c r="B9" s="42">
        <v>514</v>
      </c>
      <c r="C9" s="19" t="s">
        <v>22</v>
      </c>
      <c r="D9" s="43">
        <v>303026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303026</v>
      </c>
      <c r="O9" s="44">
        <f t="shared" si="2"/>
        <v>33.74078610399733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723552</v>
      </c>
      <c r="G10" s="43">
        <v>0</v>
      </c>
      <c r="H10" s="43">
        <v>0</v>
      </c>
      <c r="I10" s="43">
        <v>21829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745381</v>
      </c>
      <c r="O10" s="44">
        <f t="shared" si="2"/>
        <v>82.995323460639128</v>
      </c>
      <c r="P10" s="9"/>
    </row>
    <row r="11" spans="1:133">
      <c r="A11" s="12"/>
      <c r="B11" s="42">
        <v>519</v>
      </c>
      <c r="C11" s="19" t="s">
        <v>56</v>
      </c>
      <c r="D11" s="43">
        <v>1296198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1296198</v>
      </c>
      <c r="O11" s="44">
        <f t="shared" si="2"/>
        <v>144.32668967820956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6218193</v>
      </c>
      <c r="E12" s="29">
        <f t="shared" si="3"/>
        <v>505454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6723647</v>
      </c>
      <c r="O12" s="41">
        <f t="shared" si="2"/>
        <v>748.65237724084182</v>
      </c>
      <c r="P12" s="10"/>
    </row>
    <row r="13" spans="1:133">
      <c r="A13" s="12"/>
      <c r="B13" s="42">
        <v>521</v>
      </c>
      <c r="C13" s="19" t="s">
        <v>26</v>
      </c>
      <c r="D13" s="43">
        <v>5558950</v>
      </c>
      <c r="E13" s="43">
        <v>505454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6064404</v>
      </c>
      <c r="O13" s="44">
        <f t="shared" si="2"/>
        <v>675.24819062465201</v>
      </c>
      <c r="P13" s="9"/>
    </row>
    <row r="14" spans="1:133">
      <c r="A14" s="12"/>
      <c r="B14" s="42">
        <v>524</v>
      </c>
      <c r="C14" s="19" t="s">
        <v>27</v>
      </c>
      <c r="D14" s="43">
        <v>659243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659243</v>
      </c>
      <c r="O14" s="44">
        <f t="shared" si="2"/>
        <v>73.404186616189733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4974894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4974894</v>
      </c>
      <c r="O15" s="41">
        <f t="shared" si="2"/>
        <v>553.93541921834981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1904795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1904795</v>
      </c>
      <c r="O16" s="44">
        <f t="shared" si="2"/>
        <v>212.09163790223806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1144499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1144499</v>
      </c>
      <c r="O17" s="44">
        <f t="shared" si="2"/>
        <v>127.43558623761274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1858298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1858298</v>
      </c>
      <c r="O18" s="44">
        <f t="shared" si="2"/>
        <v>206.91437479122592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67302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67302</v>
      </c>
      <c r="O19" s="44">
        <f t="shared" si="2"/>
        <v>7.4938202872731319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525587</v>
      </c>
      <c r="E20" s="29">
        <f t="shared" si="5"/>
        <v>112967</v>
      </c>
      <c r="F20" s="29">
        <f t="shared" si="5"/>
        <v>0</v>
      </c>
      <c r="G20" s="29">
        <f t="shared" si="5"/>
        <v>2996575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3635129</v>
      </c>
      <c r="O20" s="41">
        <f t="shared" si="2"/>
        <v>404.75771072263666</v>
      </c>
      <c r="P20" s="10"/>
    </row>
    <row r="21" spans="1:119">
      <c r="A21" s="12"/>
      <c r="B21" s="42">
        <v>541</v>
      </c>
      <c r="C21" s="19" t="s">
        <v>59</v>
      </c>
      <c r="D21" s="43">
        <v>525587</v>
      </c>
      <c r="E21" s="43">
        <v>112967</v>
      </c>
      <c r="F21" s="43">
        <v>0</v>
      </c>
      <c r="G21" s="43">
        <v>2996575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3635129</v>
      </c>
      <c r="O21" s="44">
        <f t="shared" si="2"/>
        <v>404.75771072263666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261219</v>
      </c>
      <c r="E22" s="29">
        <f t="shared" si="6"/>
        <v>157051</v>
      </c>
      <c r="F22" s="29">
        <f t="shared" si="6"/>
        <v>0</v>
      </c>
      <c r="G22" s="29">
        <f t="shared" si="6"/>
        <v>1975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420245</v>
      </c>
      <c r="O22" s="41">
        <f t="shared" si="2"/>
        <v>46.792673421667963</v>
      </c>
      <c r="P22" s="9"/>
    </row>
    <row r="23" spans="1:119">
      <c r="A23" s="12"/>
      <c r="B23" s="42">
        <v>572</v>
      </c>
      <c r="C23" s="19" t="s">
        <v>66</v>
      </c>
      <c r="D23" s="43">
        <v>0</v>
      </c>
      <c r="E23" s="43">
        <v>0</v>
      </c>
      <c r="F23" s="43">
        <v>0</v>
      </c>
      <c r="G23" s="43">
        <v>1975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1975</v>
      </c>
      <c r="O23" s="44">
        <f t="shared" si="2"/>
        <v>0.21990869613628772</v>
      </c>
      <c r="P23" s="9"/>
    </row>
    <row r="24" spans="1:119">
      <c r="A24" s="12"/>
      <c r="B24" s="42">
        <v>574</v>
      </c>
      <c r="C24" s="19" t="s">
        <v>37</v>
      </c>
      <c r="D24" s="43">
        <v>261219</v>
      </c>
      <c r="E24" s="43">
        <v>157051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418270</v>
      </c>
      <c r="O24" s="44">
        <f t="shared" si="2"/>
        <v>46.572764725531677</v>
      </c>
      <c r="P24" s="9"/>
    </row>
    <row r="25" spans="1:119" ht="15.75">
      <c r="A25" s="26" t="s">
        <v>60</v>
      </c>
      <c r="B25" s="27"/>
      <c r="C25" s="28"/>
      <c r="D25" s="29">
        <f t="shared" ref="D25:M25" si="7">SUM(D26:D26)</f>
        <v>190395</v>
      </c>
      <c r="E25" s="29">
        <f t="shared" si="7"/>
        <v>0</v>
      </c>
      <c r="F25" s="29">
        <f t="shared" si="7"/>
        <v>2295625</v>
      </c>
      <c r="G25" s="29">
        <f t="shared" si="7"/>
        <v>0</v>
      </c>
      <c r="H25" s="29">
        <f t="shared" si="7"/>
        <v>0</v>
      </c>
      <c r="I25" s="29">
        <f t="shared" si="7"/>
        <v>896191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3382211</v>
      </c>
      <c r="O25" s="41">
        <f t="shared" si="2"/>
        <v>376.59625876851129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190395</v>
      </c>
      <c r="E26" s="43">
        <v>0</v>
      </c>
      <c r="F26" s="43">
        <v>2295625</v>
      </c>
      <c r="G26" s="43">
        <v>0</v>
      </c>
      <c r="H26" s="43">
        <v>0</v>
      </c>
      <c r="I26" s="43">
        <v>896191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3382211</v>
      </c>
      <c r="O26" s="44">
        <f t="shared" si="2"/>
        <v>376.59625876851129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10183360</v>
      </c>
      <c r="E27" s="14">
        <f t="shared" ref="E27:M27" si="8">SUM(E5,E12,E15,E20,E22,E25)</f>
        <v>775472</v>
      </c>
      <c r="F27" s="14">
        <f t="shared" si="8"/>
        <v>3019177</v>
      </c>
      <c r="G27" s="14">
        <f t="shared" si="8"/>
        <v>2998550</v>
      </c>
      <c r="H27" s="14">
        <f t="shared" si="8"/>
        <v>0</v>
      </c>
      <c r="I27" s="14">
        <f t="shared" si="8"/>
        <v>5892914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22869473</v>
      </c>
      <c r="O27" s="35">
        <f t="shared" si="2"/>
        <v>2546.4283487362209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73</v>
      </c>
      <c r="M29" s="90"/>
      <c r="N29" s="90"/>
      <c r="O29" s="39">
        <v>8981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70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2755355</v>
      </c>
      <c r="E5" s="24">
        <f t="shared" si="0"/>
        <v>0</v>
      </c>
      <c r="F5" s="24">
        <f t="shared" si="0"/>
        <v>648048</v>
      </c>
      <c r="G5" s="24">
        <f t="shared" si="0"/>
        <v>0</v>
      </c>
      <c r="H5" s="24">
        <f t="shared" si="0"/>
        <v>0</v>
      </c>
      <c r="I5" s="24">
        <f t="shared" si="0"/>
        <v>28158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3431561</v>
      </c>
      <c r="O5" s="30">
        <f t="shared" ref="O5:O27" si="2">(N5/O$29)</f>
        <v>382.4318511088822</v>
      </c>
      <c r="P5" s="6"/>
    </row>
    <row r="6" spans="1:133">
      <c r="A6" s="12"/>
      <c r="B6" s="42">
        <v>511</v>
      </c>
      <c r="C6" s="19" t="s">
        <v>19</v>
      </c>
      <c r="D6" s="43">
        <v>61194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61194</v>
      </c>
      <c r="O6" s="44">
        <f t="shared" si="2"/>
        <v>6.8197927114677368</v>
      </c>
      <c r="P6" s="9"/>
    </row>
    <row r="7" spans="1:133">
      <c r="A7" s="12"/>
      <c r="B7" s="42">
        <v>512</v>
      </c>
      <c r="C7" s="19" t="s">
        <v>20</v>
      </c>
      <c r="D7" s="43">
        <v>704112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704112</v>
      </c>
      <c r="O7" s="44">
        <f t="shared" si="2"/>
        <v>78.470076897358737</v>
      </c>
      <c r="P7" s="9"/>
    </row>
    <row r="8" spans="1:133">
      <c r="A8" s="12"/>
      <c r="B8" s="42">
        <v>513</v>
      </c>
      <c r="C8" s="19" t="s">
        <v>21</v>
      </c>
      <c r="D8" s="43">
        <v>456727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456727</v>
      </c>
      <c r="O8" s="44">
        <f t="shared" si="2"/>
        <v>50.900144879081687</v>
      </c>
      <c r="P8" s="9"/>
    </row>
    <row r="9" spans="1:133">
      <c r="A9" s="12"/>
      <c r="B9" s="42">
        <v>514</v>
      </c>
      <c r="C9" s="19" t="s">
        <v>22</v>
      </c>
      <c r="D9" s="43">
        <v>197552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197552</v>
      </c>
      <c r="O9" s="44">
        <f t="shared" si="2"/>
        <v>22.016271035328206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648048</v>
      </c>
      <c r="G10" s="43">
        <v>0</v>
      </c>
      <c r="H10" s="43">
        <v>0</v>
      </c>
      <c r="I10" s="43">
        <v>28158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676206</v>
      </c>
      <c r="O10" s="44">
        <f t="shared" si="2"/>
        <v>75.360080240722169</v>
      </c>
      <c r="P10" s="9"/>
    </row>
    <row r="11" spans="1:133">
      <c r="A11" s="12"/>
      <c r="B11" s="42">
        <v>519</v>
      </c>
      <c r="C11" s="19" t="s">
        <v>56</v>
      </c>
      <c r="D11" s="43">
        <v>1335770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1335770</v>
      </c>
      <c r="O11" s="44">
        <f t="shared" si="2"/>
        <v>148.86548534492366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5253603</v>
      </c>
      <c r="E12" s="29">
        <f t="shared" si="3"/>
        <v>582025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5835628</v>
      </c>
      <c r="O12" s="41">
        <f t="shared" si="2"/>
        <v>650.35417363200713</v>
      </c>
      <c r="P12" s="10"/>
    </row>
    <row r="13" spans="1:133">
      <c r="A13" s="12"/>
      <c r="B13" s="42">
        <v>521</v>
      </c>
      <c r="C13" s="19" t="s">
        <v>26</v>
      </c>
      <c r="D13" s="43">
        <v>4794747</v>
      </c>
      <c r="E13" s="43">
        <v>582025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5376772</v>
      </c>
      <c r="O13" s="44">
        <f t="shared" si="2"/>
        <v>599.216761395297</v>
      </c>
      <c r="P13" s="9"/>
    </row>
    <row r="14" spans="1:133">
      <c r="A14" s="12"/>
      <c r="B14" s="42">
        <v>524</v>
      </c>
      <c r="C14" s="19" t="s">
        <v>27</v>
      </c>
      <c r="D14" s="43">
        <v>458856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458856</v>
      </c>
      <c r="O14" s="44">
        <f t="shared" si="2"/>
        <v>51.137412236710134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5146420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5146420</v>
      </c>
      <c r="O15" s="41">
        <f t="shared" si="2"/>
        <v>573.54507968349492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1753875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1753875</v>
      </c>
      <c r="O16" s="44">
        <f t="shared" si="2"/>
        <v>195.46138415245738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1228048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1228048</v>
      </c>
      <c r="O17" s="44">
        <f t="shared" si="2"/>
        <v>136.8603588543408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2095292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2095292</v>
      </c>
      <c r="O18" s="44">
        <f t="shared" si="2"/>
        <v>233.51075448567926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69205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69205</v>
      </c>
      <c r="O19" s="44">
        <f t="shared" si="2"/>
        <v>7.7125821910174972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416291</v>
      </c>
      <c r="E20" s="29">
        <f t="shared" si="5"/>
        <v>186234</v>
      </c>
      <c r="F20" s="29">
        <f t="shared" si="5"/>
        <v>0</v>
      </c>
      <c r="G20" s="29">
        <f t="shared" si="5"/>
        <v>385229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987754</v>
      </c>
      <c r="O20" s="41">
        <f t="shared" si="2"/>
        <v>110.08068650395631</v>
      </c>
      <c r="P20" s="10"/>
    </row>
    <row r="21" spans="1:119">
      <c r="A21" s="12"/>
      <c r="B21" s="42">
        <v>541</v>
      </c>
      <c r="C21" s="19" t="s">
        <v>59</v>
      </c>
      <c r="D21" s="43">
        <v>416291</v>
      </c>
      <c r="E21" s="43">
        <v>186234</v>
      </c>
      <c r="F21" s="43">
        <v>0</v>
      </c>
      <c r="G21" s="43">
        <v>385229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987754</v>
      </c>
      <c r="O21" s="44">
        <f t="shared" si="2"/>
        <v>110.08068650395631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277438</v>
      </c>
      <c r="E22" s="29">
        <f t="shared" si="6"/>
        <v>158921</v>
      </c>
      <c r="F22" s="29">
        <f t="shared" si="6"/>
        <v>0</v>
      </c>
      <c r="G22" s="29">
        <f t="shared" si="6"/>
        <v>92821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529180</v>
      </c>
      <c r="O22" s="41">
        <f t="shared" si="2"/>
        <v>58.974701883428061</v>
      </c>
      <c r="P22" s="9"/>
    </row>
    <row r="23" spans="1:119">
      <c r="A23" s="12"/>
      <c r="B23" s="42">
        <v>572</v>
      </c>
      <c r="C23" s="19" t="s">
        <v>66</v>
      </c>
      <c r="D23" s="43">
        <v>0</v>
      </c>
      <c r="E23" s="43">
        <v>0</v>
      </c>
      <c r="F23" s="43">
        <v>0</v>
      </c>
      <c r="G23" s="43">
        <v>92821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92821</v>
      </c>
      <c r="O23" s="44">
        <f t="shared" si="2"/>
        <v>10.344477878078681</v>
      </c>
      <c r="P23" s="9"/>
    </row>
    <row r="24" spans="1:119">
      <c r="A24" s="12"/>
      <c r="B24" s="42">
        <v>574</v>
      </c>
      <c r="C24" s="19" t="s">
        <v>37</v>
      </c>
      <c r="D24" s="43">
        <v>277438</v>
      </c>
      <c r="E24" s="43">
        <v>158921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436359</v>
      </c>
      <c r="O24" s="44">
        <f t="shared" si="2"/>
        <v>48.630224005349383</v>
      </c>
      <c r="P24" s="9"/>
    </row>
    <row r="25" spans="1:119" ht="15.75">
      <c r="A25" s="26" t="s">
        <v>60</v>
      </c>
      <c r="B25" s="27"/>
      <c r="C25" s="28"/>
      <c r="D25" s="29">
        <f t="shared" ref="D25:M25" si="7">SUM(D26:D26)</f>
        <v>65766</v>
      </c>
      <c r="E25" s="29">
        <f t="shared" si="7"/>
        <v>0</v>
      </c>
      <c r="F25" s="29">
        <f t="shared" si="7"/>
        <v>0</v>
      </c>
      <c r="G25" s="29">
        <f t="shared" si="7"/>
        <v>40000</v>
      </c>
      <c r="H25" s="29">
        <f t="shared" si="7"/>
        <v>0</v>
      </c>
      <c r="I25" s="29">
        <f t="shared" si="7"/>
        <v>816303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922069</v>
      </c>
      <c r="O25" s="41">
        <f t="shared" si="2"/>
        <v>102.76039228797504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65766</v>
      </c>
      <c r="E26" s="43">
        <v>0</v>
      </c>
      <c r="F26" s="43">
        <v>0</v>
      </c>
      <c r="G26" s="43">
        <v>40000</v>
      </c>
      <c r="H26" s="43">
        <v>0</v>
      </c>
      <c r="I26" s="43">
        <v>816303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922069</v>
      </c>
      <c r="O26" s="44">
        <f t="shared" si="2"/>
        <v>102.76039228797504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8768453</v>
      </c>
      <c r="E27" s="14">
        <f t="shared" ref="E27:M27" si="8">SUM(E5,E12,E15,E20,E22,E25)</f>
        <v>927180</v>
      </c>
      <c r="F27" s="14">
        <f t="shared" si="8"/>
        <v>648048</v>
      </c>
      <c r="G27" s="14">
        <f t="shared" si="8"/>
        <v>518050</v>
      </c>
      <c r="H27" s="14">
        <f t="shared" si="8"/>
        <v>0</v>
      </c>
      <c r="I27" s="14">
        <f t="shared" si="8"/>
        <v>5990881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16852612</v>
      </c>
      <c r="O27" s="35">
        <f t="shared" si="2"/>
        <v>1878.1468850997437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71</v>
      </c>
      <c r="M29" s="90"/>
      <c r="N29" s="90"/>
      <c r="O29" s="39">
        <v>8973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1588092</v>
      </c>
      <c r="E5" s="24">
        <f t="shared" si="0"/>
        <v>0</v>
      </c>
      <c r="F5" s="24">
        <f t="shared" si="0"/>
        <v>652848</v>
      </c>
      <c r="G5" s="24">
        <f t="shared" si="0"/>
        <v>0</v>
      </c>
      <c r="H5" s="24">
        <f t="shared" si="0"/>
        <v>0</v>
      </c>
      <c r="I5" s="24">
        <f t="shared" si="0"/>
        <v>28783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2269723</v>
      </c>
      <c r="O5" s="30">
        <f t="shared" ref="O5:O27" si="2">(N5/O$29)</f>
        <v>253.62867359481507</v>
      </c>
      <c r="P5" s="6"/>
    </row>
    <row r="6" spans="1:133">
      <c r="A6" s="12"/>
      <c r="B6" s="42">
        <v>511</v>
      </c>
      <c r="C6" s="19" t="s">
        <v>19</v>
      </c>
      <c r="D6" s="43">
        <v>46190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46190</v>
      </c>
      <c r="O6" s="44">
        <f t="shared" si="2"/>
        <v>5.1614705553693154</v>
      </c>
      <c r="P6" s="9"/>
    </row>
    <row r="7" spans="1:133">
      <c r="A7" s="12"/>
      <c r="B7" s="42">
        <v>512</v>
      </c>
      <c r="C7" s="19" t="s">
        <v>20</v>
      </c>
      <c r="D7" s="43">
        <v>398952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398952</v>
      </c>
      <c r="O7" s="44">
        <f t="shared" si="2"/>
        <v>44.580623533355684</v>
      </c>
      <c r="P7" s="9"/>
    </row>
    <row r="8" spans="1:133">
      <c r="A8" s="12"/>
      <c r="B8" s="42">
        <v>513</v>
      </c>
      <c r="C8" s="19" t="s">
        <v>21</v>
      </c>
      <c r="D8" s="43">
        <v>151133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151133</v>
      </c>
      <c r="O8" s="44">
        <f t="shared" si="2"/>
        <v>16.888255671024694</v>
      </c>
      <c r="P8" s="9"/>
    </row>
    <row r="9" spans="1:133">
      <c r="A9" s="12"/>
      <c r="B9" s="42">
        <v>514</v>
      </c>
      <c r="C9" s="19" t="s">
        <v>22</v>
      </c>
      <c r="D9" s="43">
        <v>194186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194186</v>
      </c>
      <c r="O9" s="44">
        <f t="shared" si="2"/>
        <v>21.699184266398479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652848</v>
      </c>
      <c r="G10" s="43">
        <v>0</v>
      </c>
      <c r="H10" s="43">
        <v>0</v>
      </c>
      <c r="I10" s="43">
        <v>28783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681631</v>
      </c>
      <c r="O10" s="44">
        <f t="shared" si="2"/>
        <v>76.168398703765789</v>
      </c>
      <c r="P10" s="9"/>
    </row>
    <row r="11" spans="1:133">
      <c r="A11" s="12"/>
      <c r="B11" s="42">
        <v>519</v>
      </c>
      <c r="C11" s="19" t="s">
        <v>56</v>
      </c>
      <c r="D11" s="43">
        <v>797631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797631</v>
      </c>
      <c r="O11" s="44">
        <f t="shared" si="2"/>
        <v>89.130740864901099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5190291</v>
      </c>
      <c r="E12" s="29">
        <f t="shared" si="3"/>
        <v>622466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5812757</v>
      </c>
      <c r="O12" s="41">
        <f t="shared" si="2"/>
        <v>649.54263046150413</v>
      </c>
      <c r="P12" s="10"/>
    </row>
    <row r="13" spans="1:133">
      <c r="A13" s="12"/>
      <c r="B13" s="42">
        <v>521</v>
      </c>
      <c r="C13" s="19" t="s">
        <v>26</v>
      </c>
      <c r="D13" s="43">
        <v>4499264</v>
      </c>
      <c r="E13" s="43">
        <v>622466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5121730</v>
      </c>
      <c r="O13" s="44">
        <f t="shared" si="2"/>
        <v>572.32428204268638</v>
      </c>
      <c r="P13" s="9"/>
    </row>
    <row r="14" spans="1:133">
      <c r="A14" s="12"/>
      <c r="B14" s="42">
        <v>524</v>
      </c>
      <c r="C14" s="19" t="s">
        <v>27</v>
      </c>
      <c r="D14" s="43">
        <v>691027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691027</v>
      </c>
      <c r="O14" s="44">
        <f t="shared" si="2"/>
        <v>77.21834841881774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5222154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5222154</v>
      </c>
      <c r="O15" s="41">
        <f t="shared" si="2"/>
        <v>583.54609453570231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2405102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2405102</v>
      </c>
      <c r="O16" s="44">
        <f t="shared" si="2"/>
        <v>268.7565091071628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960455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960455</v>
      </c>
      <c r="O17" s="44">
        <f t="shared" si="2"/>
        <v>107.32539948597609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1764528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1764528</v>
      </c>
      <c r="O18" s="44">
        <f t="shared" si="2"/>
        <v>197.1759973181361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92069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92069</v>
      </c>
      <c r="O19" s="44">
        <f t="shared" si="2"/>
        <v>10.28818862442731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345344</v>
      </c>
      <c r="E20" s="29">
        <f t="shared" si="5"/>
        <v>260521</v>
      </c>
      <c r="F20" s="29">
        <f t="shared" si="5"/>
        <v>0</v>
      </c>
      <c r="G20" s="29">
        <f t="shared" si="5"/>
        <v>57379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663244</v>
      </c>
      <c r="O20" s="41">
        <f t="shared" si="2"/>
        <v>74.113755726896855</v>
      </c>
      <c r="P20" s="10"/>
    </row>
    <row r="21" spans="1:119">
      <c r="A21" s="12"/>
      <c r="B21" s="42">
        <v>541</v>
      </c>
      <c r="C21" s="19" t="s">
        <v>59</v>
      </c>
      <c r="D21" s="43">
        <v>345344</v>
      </c>
      <c r="E21" s="43">
        <v>260521</v>
      </c>
      <c r="F21" s="43">
        <v>0</v>
      </c>
      <c r="G21" s="43">
        <v>57379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663244</v>
      </c>
      <c r="O21" s="44">
        <f t="shared" si="2"/>
        <v>74.113755726896855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198268</v>
      </c>
      <c r="E22" s="29">
        <f t="shared" si="6"/>
        <v>172087</v>
      </c>
      <c r="F22" s="29">
        <f t="shared" si="6"/>
        <v>0</v>
      </c>
      <c r="G22" s="29">
        <f t="shared" si="6"/>
        <v>130989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501344</v>
      </c>
      <c r="O22" s="41">
        <f t="shared" si="2"/>
        <v>56.02234886579506</v>
      </c>
      <c r="P22" s="9"/>
    </row>
    <row r="23" spans="1:119">
      <c r="A23" s="12"/>
      <c r="B23" s="42">
        <v>572</v>
      </c>
      <c r="C23" s="19" t="s">
        <v>66</v>
      </c>
      <c r="D23" s="43">
        <v>0</v>
      </c>
      <c r="E23" s="43">
        <v>0</v>
      </c>
      <c r="F23" s="43">
        <v>0</v>
      </c>
      <c r="G23" s="43">
        <v>130989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130989</v>
      </c>
      <c r="O23" s="44">
        <f t="shared" si="2"/>
        <v>14.637277908146162</v>
      </c>
      <c r="P23" s="9"/>
    </row>
    <row r="24" spans="1:119">
      <c r="A24" s="12"/>
      <c r="B24" s="42">
        <v>574</v>
      </c>
      <c r="C24" s="19" t="s">
        <v>37</v>
      </c>
      <c r="D24" s="43">
        <v>198268</v>
      </c>
      <c r="E24" s="43">
        <v>172087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370355</v>
      </c>
      <c r="O24" s="44">
        <f t="shared" si="2"/>
        <v>41.3850709576489</v>
      </c>
      <c r="P24" s="9"/>
    </row>
    <row r="25" spans="1:119" ht="15.75">
      <c r="A25" s="26" t="s">
        <v>60</v>
      </c>
      <c r="B25" s="27"/>
      <c r="C25" s="28"/>
      <c r="D25" s="29">
        <f t="shared" ref="D25:M25" si="7">SUM(D26:D26)</f>
        <v>78582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78582</v>
      </c>
      <c r="O25" s="41">
        <f t="shared" si="2"/>
        <v>8.7810928595373792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78582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78582</v>
      </c>
      <c r="O26" s="44">
        <f t="shared" si="2"/>
        <v>8.7810928595373792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7400577</v>
      </c>
      <c r="E27" s="14">
        <f t="shared" ref="E27:M27" si="8">SUM(E5,E12,E15,E20,E22,E25)</f>
        <v>1055074</v>
      </c>
      <c r="F27" s="14">
        <f t="shared" si="8"/>
        <v>652848</v>
      </c>
      <c r="G27" s="14">
        <f t="shared" si="8"/>
        <v>188368</v>
      </c>
      <c r="H27" s="14">
        <f t="shared" si="8"/>
        <v>0</v>
      </c>
      <c r="I27" s="14">
        <f t="shared" si="8"/>
        <v>5250937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14547804</v>
      </c>
      <c r="O27" s="35">
        <f t="shared" si="2"/>
        <v>1625.6345960442507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69</v>
      </c>
      <c r="M29" s="90"/>
      <c r="N29" s="90"/>
      <c r="O29" s="39">
        <v>8949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1610514</v>
      </c>
      <c r="E5" s="24">
        <f t="shared" si="0"/>
        <v>0</v>
      </c>
      <c r="F5" s="24">
        <f t="shared" si="0"/>
        <v>657287</v>
      </c>
      <c r="G5" s="24">
        <f t="shared" si="0"/>
        <v>0</v>
      </c>
      <c r="H5" s="24">
        <f t="shared" si="0"/>
        <v>0</v>
      </c>
      <c r="I5" s="24">
        <f t="shared" si="0"/>
        <v>40342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7" si="1">SUM(D5:M5)</f>
        <v>2308143</v>
      </c>
      <c r="O5" s="30">
        <f t="shared" ref="O5:O27" si="2">(N5/O$29)</f>
        <v>282.23807776962582</v>
      </c>
      <c r="P5" s="6"/>
    </row>
    <row r="6" spans="1:133">
      <c r="A6" s="12"/>
      <c r="B6" s="42">
        <v>511</v>
      </c>
      <c r="C6" s="19" t="s">
        <v>19</v>
      </c>
      <c r="D6" s="43">
        <v>40055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40055</v>
      </c>
      <c r="O6" s="44">
        <f t="shared" si="2"/>
        <v>4.8978967962827094</v>
      </c>
      <c r="P6" s="9"/>
    </row>
    <row r="7" spans="1:133">
      <c r="A7" s="12"/>
      <c r="B7" s="42">
        <v>512</v>
      </c>
      <c r="C7" s="19" t="s">
        <v>20</v>
      </c>
      <c r="D7" s="43">
        <v>420983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420983</v>
      </c>
      <c r="O7" s="44">
        <f t="shared" si="2"/>
        <v>51.47750061139643</v>
      </c>
      <c r="P7" s="9"/>
    </row>
    <row r="8" spans="1:133">
      <c r="A8" s="12"/>
      <c r="B8" s="42">
        <v>513</v>
      </c>
      <c r="C8" s="19" t="s">
        <v>21</v>
      </c>
      <c r="D8" s="43">
        <v>147316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147316</v>
      </c>
      <c r="O8" s="44">
        <f t="shared" si="2"/>
        <v>18.013695280019565</v>
      </c>
      <c r="P8" s="9"/>
    </row>
    <row r="9" spans="1:133">
      <c r="A9" s="12"/>
      <c r="B9" s="42">
        <v>514</v>
      </c>
      <c r="C9" s="19" t="s">
        <v>22</v>
      </c>
      <c r="D9" s="43">
        <v>146637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146637</v>
      </c>
      <c r="O9" s="44">
        <f t="shared" si="2"/>
        <v>17.930667644900954</v>
      </c>
      <c r="P9" s="9"/>
    </row>
    <row r="10" spans="1:133">
      <c r="A10" s="12"/>
      <c r="B10" s="42">
        <v>517</v>
      </c>
      <c r="C10" s="19" t="s">
        <v>23</v>
      </c>
      <c r="D10" s="43">
        <v>0</v>
      </c>
      <c r="E10" s="43">
        <v>0</v>
      </c>
      <c r="F10" s="43">
        <v>657287</v>
      </c>
      <c r="G10" s="43">
        <v>0</v>
      </c>
      <c r="H10" s="43">
        <v>0</v>
      </c>
      <c r="I10" s="43">
        <v>40342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697629</v>
      </c>
      <c r="O10" s="44">
        <f t="shared" si="2"/>
        <v>85.305575935436536</v>
      </c>
      <c r="P10" s="9"/>
    </row>
    <row r="11" spans="1:133">
      <c r="A11" s="12"/>
      <c r="B11" s="42">
        <v>519</v>
      </c>
      <c r="C11" s="19" t="s">
        <v>56</v>
      </c>
      <c r="D11" s="43">
        <v>855523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855523</v>
      </c>
      <c r="O11" s="44">
        <f t="shared" si="2"/>
        <v>104.61274150158962</v>
      </c>
      <c r="P11" s="9"/>
    </row>
    <row r="12" spans="1:133" ht="15.75">
      <c r="A12" s="26" t="s">
        <v>25</v>
      </c>
      <c r="B12" s="27"/>
      <c r="C12" s="28"/>
      <c r="D12" s="29">
        <f t="shared" ref="D12:M12" si="3">SUM(D13:D14)</f>
        <v>4877243</v>
      </c>
      <c r="E12" s="29">
        <f t="shared" si="3"/>
        <v>637434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5514677</v>
      </c>
      <c r="O12" s="41">
        <f t="shared" si="2"/>
        <v>674.33076546832967</v>
      </c>
      <c r="P12" s="10"/>
    </row>
    <row r="13" spans="1:133">
      <c r="A13" s="12"/>
      <c r="B13" s="42">
        <v>521</v>
      </c>
      <c r="C13" s="19" t="s">
        <v>26</v>
      </c>
      <c r="D13" s="43">
        <v>4090426</v>
      </c>
      <c r="E13" s="43">
        <v>637434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4727860</v>
      </c>
      <c r="O13" s="44">
        <f t="shared" si="2"/>
        <v>578.11934458302767</v>
      </c>
      <c r="P13" s="9"/>
    </row>
    <row r="14" spans="1:133">
      <c r="A14" s="12"/>
      <c r="B14" s="42">
        <v>524</v>
      </c>
      <c r="C14" s="19" t="s">
        <v>27</v>
      </c>
      <c r="D14" s="43">
        <v>786817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786817</v>
      </c>
      <c r="O14" s="44">
        <f t="shared" si="2"/>
        <v>96.211420885302033</v>
      </c>
      <c r="P14" s="9"/>
    </row>
    <row r="15" spans="1:133" ht="15.75">
      <c r="A15" s="26" t="s">
        <v>28</v>
      </c>
      <c r="B15" s="27"/>
      <c r="C15" s="28"/>
      <c r="D15" s="29">
        <f t="shared" ref="D15:M15" si="4">SUM(D16:D19)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5689296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5689296</v>
      </c>
      <c r="O15" s="41">
        <f t="shared" si="2"/>
        <v>695.68305209097582</v>
      </c>
      <c r="P15" s="10"/>
    </row>
    <row r="16" spans="1:133">
      <c r="A16" s="12"/>
      <c r="B16" s="42">
        <v>533</v>
      </c>
      <c r="C16" s="19" t="s">
        <v>29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2466067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2466067</v>
      </c>
      <c r="O16" s="44">
        <f t="shared" si="2"/>
        <v>301.5489117143556</v>
      </c>
      <c r="P16" s="9"/>
    </row>
    <row r="17" spans="1:119">
      <c r="A17" s="12"/>
      <c r="B17" s="42">
        <v>534</v>
      </c>
      <c r="C17" s="19" t="s">
        <v>57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982222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982222</v>
      </c>
      <c r="O17" s="44">
        <f t="shared" si="2"/>
        <v>120.1054047444363</v>
      </c>
      <c r="P17" s="9"/>
    </row>
    <row r="18" spans="1:119">
      <c r="A18" s="12"/>
      <c r="B18" s="42">
        <v>535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2059215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2059215</v>
      </c>
      <c r="O18" s="44">
        <f t="shared" si="2"/>
        <v>251.7993396918562</v>
      </c>
      <c r="P18" s="9"/>
    </row>
    <row r="19" spans="1:119">
      <c r="A19" s="12"/>
      <c r="B19" s="42">
        <v>538</v>
      </c>
      <c r="C19" s="19" t="s">
        <v>58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181792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181792</v>
      </c>
      <c r="O19" s="44">
        <f t="shared" si="2"/>
        <v>22.229395940327709</v>
      </c>
      <c r="P19" s="9"/>
    </row>
    <row r="20" spans="1:119" ht="15.75">
      <c r="A20" s="26" t="s">
        <v>33</v>
      </c>
      <c r="B20" s="27"/>
      <c r="C20" s="28"/>
      <c r="D20" s="29">
        <f t="shared" ref="D20:M20" si="5">SUM(D21:D21)</f>
        <v>300419</v>
      </c>
      <c r="E20" s="29">
        <f t="shared" si="5"/>
        <v>148496</v>
      </c>
      <c r="F20" s="29">
        <f t="shared" si="5"/>
        <v>0</v>
      </c>
      <c r="G20" s="29">
        <f t="shared" si="5"/>
        <v>85345</v>
      </c>
      <c r="H20" s="29">
        <f t="shared" si="5"/>
        <v>0</v>
      </c>
      <c r="I20" s="29">
        <f t="shared" si="5"/>
        <v>0</v>
      </c>
      <c r="J20" s="29">
        <f t="shared" si="5"/>
        <v>0</v>
      </c>
      <c r="K20" s="29">
        <f t="shared" si="5"/>
        <v>0</v>
      </c>
      <c r="L20" s="29">
        <f t="shared" si="5"/>
        <v>0</v>
      </c>
      <c r="M20" s="29">
        <f t="shared" si="5"/>
        <v>0</v>
      </c>
      <c r="N20" s="29">
        <f t="shared" si="1"/>
        <v>534260</v>
      </c>
      <c r="O20" s="41">
        <f t="shared" si="2"/>
        <v>65.328931279041328</v>
      </c>
      <c r="P20" s="10"/>
    </row>
    <row r="21" spans="1:119">
      <c r="A21" s="12"/>
      <c r="B21" s="42">
        <v>541</v>
      </c>
      <c r="C21" s="19" t="s">
        <v>59</v>
      </c>
      <c r="D21" s="43">
        <v>300419</v>
      </c>
      <c r="E21" s="43">
        <v>148496</v>
      </c>
      <c r="F21" s="43">
        <v>0</v>
      </c>
      <c r="G21" s="43">
        <v>85345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534260</v>
      </c>
      <c r="O21" s="44">
        <f t="shared" si="2"/>
        <v>65.328931279041328</v>
      </c>
      <c r="P21" s="9"/>
    </row>
    <row r="22" spans="1:119" ht="15.75">
      <c r="A22" s="26" t="s">
        <v>35</v>
      </c>
      <c r="B22" s="27"/>
      <c r="C22" s="28"/>
      <c r="D22" s="29">
        <f t="shared" ref="D22:M22" si="6">SUM(D23:D24)</f>
        <v>204568</v>
      </c>
      <c r="E22" s="29">
        <f t="shared" si="6"/>
        <v>313518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1"/>
        <v>518086</v>
      </c>
      <c r="O22" s="41">
        <f t="shared" si="2"/>
        <v>63.351186109073126</v>
      </c>
      <c r="P22" s="9"/>
    </row>
    <row r="23" spans="1:119">
      <c r="A23" s="12"/>
      <c r="B23" s="42">
        <v>572</v>
      </c>
      <c r="C23" s="19" t="s">
        <v>66</v>
      </c>
      <c r="D23" s="43">
        <v>0</v>
      </c>
      <c r="E23" s="43">
        <v>169030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169030</v>
      </c>
      <c r="O23" s="44">
        <f t="shared" si="2"/>
        <v>20.668867693812668</v>
      </c>
      <c r="P23" s="9"/>
    </row>
    <row r="24" spans="1:119">
      <c r="A24" s="12"/>
      <c r="B24" s="42">
        <v>574</v>
      </c>
      <c r="C24" s="19" t="s">
        <v>37</v>
      </c>
      <c r="D24" s="43">
        <v>204568</v>
      </c>
      <c r="E24" s="43">
        <v>144488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349056</v>
      </c>
      <c r="O24" s="44">
        <f t="shared" si="2"/>
        <v>42.682318415260454</v>
      </c>
      <c r="P24" s="9"/>
    </row>
    <row r="25" spans="1:119" ht="15.75">
      <c r="A25" s="26" t="s">
        <v>60</v>
      </c>
      <c r="B25" s="27"/>
      <c r="C25" s="28"/>
      <c r="D25" s="29">
        <f t="shared" ref="D25:M25" si="7">SUM(D26:D26)</f>
        <v>75186</v>
      </c>
      <c r="E25" s="29">
        <f t="shared" si="7"/>
        <v>0</v>
      </c>
      <c r="F25" s="29">
        <f t="shared" si="7"/>
        <v>0</v>
      </c>
      <c r="G25" s="29">
        <f t="shared" si="7"/>
        <v>0</v>
      </c>
      <c r="H25" s="29">
        <f t="shared" si="7"/>
        <v>0</v>
      </c>
      <c r="I25" s="29">
        <f t="shared" si="7"/>
        <v>0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75186</v>
      </c>
      <c r="O25" s="41">
        <f t="shared" si="2"/>
        <v>9.1936903888481289</v>
      </c>
      <c r="P25" s="9"/>
    </row>
    <row r="26" spans="1:119" ht="15.75" thickBot="1">
      <c r="A26" s="12"/>
      <c r="B26" s="42">
        <v>581</v>
      </c>
      <c r="C26" s="19" t="s">
        <v>61</v>
      </c>
      <c r="D26" s="43">
        <v>75186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75186</v>
      </c>
      <c r="O26" s="44">
        <f t="shared" si="2"/>
        <v>9.1936903888481289</v>
      </c>
      <c r="P26" s="9"/>
    </row>
    <row r="27" spans="1:119" ht="16.5" thickBot="1">
      <c r="A27" s="13" t="s">
        <v>10</v>
      </c>
      <c r="B27" s="21"/>
      <c r="C27" s="20"/>
      <c r="D27" s="14">
        <f>SUM(D5,D12,D15,D20,D22,D25)</f>
        <v>7067930</v>
      </c>
      <c r="E27" s="14">
        <f t="shared" ref="E27:M27" si="8">SUM(E5,E12,E15,E20,E22,E25)</f>
        <v>1099448</v>
      </c>
      <c r="F27" s="14">
        <f t="shared" si="8"/>
        <v>657287</v>
      </c>
      <c r="G27" s="14">
        <f t="shared" si="8"/>
        <v>85345</v>
      </c>
      <c r="H27" s="14">
        <f t="shared" si="8"/>
        <v>0</v>
      </c>
      <c r="I27" s="14">
        <f t="shared" si="8"/>
        <v>5729638</v>
      </c>
      <c r="J27" s="14">
        <f t="shared" si="8"/>
        <v>0</v>
      </c>
      <c r="K27" s="14">
        <f t="shared" si="8"/>
        <v>0</v>
      </c>
      <c r="L27" s="14">
        <f t="shared" si="8"/>
        <v>0</v>
      </c>
      <c r="M27" s="14">
        <f t="shared" si="8"/>
        <v>0</v>
      </c>
      <c r="N27" s="14">
        <f t="shared" si="1"/>
        <v>14639648</v>
      </c>
      <c r="O27" s="35">
        <f t="shared" si="2"/>
        <v>1790.1257031058938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6"/>
      <c r="B29" s="37"/>
      <c r="C29" s="37"/>
      <c r="D29" s="38"/>
      <c r="E29" s="38"/>
      <c r="F29" s="38"/>
      <c r="G29" s="38"/>
      <c r="H29" s="38"/>
      <c r="I29" s="38"/>
      <c r="J29" s="38"/>
      <c r="K29" s="38"/>
      <c r="L29" s="90" t="s">
        <v>67</v>
      </c>
      <c r="M29" s="90"/>
      <c r="N29" s="90"/>
      <c r="O29" s="39">
        <v>8178</v>
      </c>
    </row>
    <row r="30" spans="1:119">
      <c r="A30" s="91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</row>
    <row r="31" spans="1:119" ht="15.75" customHeight="1" thickBot="1">
      <c r="A31" s="94" t="s">
        <v>44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55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SUM(D6:D11)</f>
        <v>1652067</v>
      </c>
      <c r="E5" s="56">
        <f t="shared" si="0"/>
        <v>0</v>
      </c>
      <c r="F5" s="56">
        <f t="shared" si="0"/>
        <v>661375</v>
      </c>
      <c r="G5" s="56">
        <f t="shared" si="0"/>
        <v>0</v>
      </c>
      <c r="H5" s="56">
        <f t="shared" si="0"/>
        <v>0</v>
      </c>
      <c r="I5" s="56">
        <f t="shared" si="0"/>
        <v>34680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6" si="1">SUM(D5:M5)</f>
        <v>2348122</v>
      </c>
      <c r="O5" s="58">
        <f t="shared" ref="O5:O26" si="2">(N5/O$28)</f>
        <v>299.08572156413197</v>
      </c>
      <c r="P5" s="59"/>
    </row>
    <row r="6" spans="1:133">
      <c r="A6" s="61"/>
      <c r="B6" s="62">
        <v>511</v>
      </c>
      <c r="C6" s="63" t="s">
        <v>19</v>
      </c>
      <c r="D6" s="64">
        <v>51193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51193</v>
      </c>
      <c r="O6" s="65">
        <f t="shared" si="2"/>
        <v>6.5205706279454843</v>
      </c>
      <c r="P6" s="66"/>
    </row>
    <row r="7" spans="1:133">
      <c r="A7" s="61"/>
      <c r="B7" s="62">
        <v>512</v>
      </c>
      <c r="C7" s="63" t="s">
        <v>20</v>
      </c>
      <c r="D7" s="64">
        <v>375866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375866</v>
      </c>
      <c r="O7" s="65">
        <f t="shared" si="2"/>
        <v>47.874920392306713</v>
      </c>
      <c r="P7" s="66"/>
    </row>
    <row r="8" spans="1:133">
      <c r="A8" s="61"/>
      <c r="B8" s="62">
        <v>513</v>
      </c>
      <c r="C8" s="63" t="s">
        <v>21</v>
      </c>
      <c r="D8" s="64">
        <v>179037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179037</v>
      </c>
      <c r="O8" s="65">
        <f t="shared" si="2"/>
        <v>22.80435613297669</v>
      </c>
      <c r="P8" s="66"/>
    </row>
    <row r="9" spans="1:133">
      <c r="A9" s="61"/>
      <c r="B9" s="62">
        <v>514</v>
      </c>
      <c r="C9" s="63" t="s">
        <v>22</v>
      </c>
      <c r="D9" s="64">
        <v>184975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184975</v>
      </c>
      <c r="O9" s="65">
        <f t="shared" si="2"/>
        <v>23.560692905362373</v>
      </c>
      <c r="P9" s="66"/>
    </row>
    <row r="10" spans="1:133">
      <c r="A10" s="61"/>
      <c r="B10" s="62">
        <v>517</v>
      </c>
      <c r="C10" s="63" t="s">
        <v>23</v>
      </c>
      <c r="D10" s="64">
        <v>0</v>
      </c>
      <c r="E10" s="64">
        <v>0</v>
      </c>
      <c r="F10" s="64">
        <v>661375</v>
      </c>
      <c r="G10" s="64">
        <v>0</v>
      </c>
      <c r="H10" s="64">
        <v>0</v>
      </c>
      <c r="I10" s="64">
        <v>34680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696055</v>
      </c>
      <c r="O10" s="65">
        <f t="shared" si="2"/>
        <v>88.658132721946245</v>
      </c>
      <c r="P10" s="66"/>
    </row>
    <row r="11" spans="1:133">
      <c r="A11" s="61"/>
      <c r="B11" s="62">
        <v>519</v>
      </c>
      <c r="C11" s="63" t="s">
        <v>56</v>
      </c>
      <c r="D11" s="64">
        <v>860996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860996</v>
      </c>
      <c r="O11" s="65">
        <f t="shared" si="2"/>
        <v>109.66704878359445</v>
      </c>
      <c r="P11" s="66"/>
    </row>
    <row r="12" spans="1:133" ht="15.75">
      <c r="A12" s="67" t="s">
        <v>25</v>
      </c>
      <c r="B12" s="68"/>
      <c r="C12" s="69"/>
      <c r="D12" s="70">
        <f t="shared" ref="D12:M12" si="3">SUM(D13:D14)</f>
        <v>4217790</v>
      </c>
      <c r="E12" s="70">
        <f t="shared" si="3"/>
        <v>411056</v>
      </c>
      <c r="F12" s="70">
        <f t="shared" si="3"/>
        <v>0</v>
      </c>
      <c r="G12" s="70">
        <f t="shared" si="3"/>
        <v>0</v>
      </c>
      <c r="H12" s="70">
        <f t="shared" si="3"/>
        <v>0</v>
      </c>
      <c r="I12" s="70">
        <f t="shared" si="3"/>
        <v>0</v>
      </c>
      <c r="J12" s="70">
        <f t="shared" si="3"/>
        <v>0</v>
      </c>
      <c r="K12" s="70">
        <f t="shared" si="3"/>
        <v>0</v>
      </c>
      <c r="L12" s="70">
        <f t="shared" si="3"/>
        <v>0</v>
      </c>
      <c r="M12" s="70">
        <f t="shared" si="3"/>
        <v>0</v>
      </c>
      <c r="N12" s="71">
        <f t="shared" si="1"/>
        <v>4628846</v>
      </c>
      <c r="O12" s="72">
        <f t="shared" si="2"/>
        <v>589.58680422876068</v>
      </c>
      <c r="P12" s="73"/>
    </row>
    <row r="13" spans="1:133">
      <c r="A13" s="61"/>
      <c r="B13" s="62">
        <v>521</v>
      </c>
      <c r="C13" s="63" t="s">
        <v>26</v>
      </c>
      <c r="D13" s="64">
        <v>3623497</v>
      </c>
      <c r="E13" s="64">
        <v>411056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0</v>
      </c>
      <c r="L13" s="64">
        <v>0</v>
      </c>
      <c r="M13" s="64">
        <v>0</v>
      </c>
      <c r="N13" s="64">
        <f t="shared" si="1"/>
        <v>4034553</v>
      </c>
      <c r="O13" s="65">
        <f t="shared" si="2"/>
        <v>513.8903324417272</v>
      </c>
      <c r="P13" s="66"/>
    </row>
    <row r="14" spans="1:133">
      <c r="A14" s="61"/>
      <c r="B14" s="62">
        <v>524</v>
      </c>
      <c r="C14" s="63" t="s">
        <v>27</v>
      </c>
      <c r="D14" s="64">
        <v>594293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594293</v>
      </c>
      <c r="O14" s="65">
        <f t="shared" si="2"/>
        <v>75.696471787033502</v>
      </c>
      <c r="P14" s="66"/>
    </row>
    <row r="15" spans="1:133" ht="15.75">
      <c r="A15" s="67" t="s">
        <v>28</v>
      </c>
      <c r="B15" s="68"/>
      <c r="C15" s="69"/>
      <c r="D15" s="70">
        <f t="shared" ref="D15:M15" si="4">SUM(D16:D19)</f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5083877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5083877</v>
      </c>
      <c r="O15" s="72">
        <f t="shared" si="2"/>
        <v>647.5451534836327</v>
      </c>
      <c r="P15" s="73"/>
    </row>
    <row r="16" spans="1:133">
      <c r="A16" s="61"/>
      <c r="B16" s="62">
        <v>533</v>
      </c>
      <c r="C16" s="63" t="s">
        <v>29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2131933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2131933</v>
      </c>
      <c r="O16" s="65">
        <f t="shared" si="2"/>
        <v>271.54922939752896</v>
      </c>
      <c r="P16" s="66"/>
    </row>
    <row r="17" spans="1:119">
      <c r="A17" s="61"/>
      <c r="B17" s="62">
        <v>534</v>
      </c>
      <c r="C17" s="63" t="s">
        <v>57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949567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949567</v>
      </c>
      <c r="O17" s="65">
        <f t="shared" si="2"/>
        <v>120.94854158705897</v>
      </c>
      <c r="P17" s="66"/>
    </row>
    <row r="18" spans="1:119">
      <c r="A18" s="61"/>
      <c r="B18" s="62">
        <v>535</v>
      </c>
      <c r="C18" s="63" t="s">
        <v>31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1916855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1916855</v>
      </c>
      <c r="O18" s="65">
        <f t="shared" si="2"/>
        <v>244.15424786651383</v>
      </c>
      <c r="P18" s="66"/>
    </row>
    <row r="19" spans="1:119">
      <c r="A19" s="61"/>
      <c r="B19" s="62">
        <v>538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85522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85522</v>
      </c>
      <c r="O19" s="65">
        <f t="shared" si="2"/>
        <v>10.893134632530888</v>
      </c>
      <c r="P19" s="66"/>
    </row>
    <row r="20" spans="1:119" ht="15.75">
      <c r="A20" s="67" t="s">
        <v>33</v>
      </c>
      <c r="B20" s="68"/>
      <c r="C20" s="69"/>
      <c r="D20" s="70">
        <f t="shared" ref="D20:M20" si="5">SUM(D21:D21)</f>
        <v>292076</v>
      </c>
      <c r="E20" s="70">
        <f t="shared" si="5"/>
        <v>131302</v>
      </c>
      <c r="F20" s="70">
        <f t="shared" si="5"/>
        <v>0</v>
      </c>
      <c r="G20" s="70">
        <f t="shared" si="5"/>
        <v>117078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540456</v>
      </c>
      <c r="O20" s="72">
        <f t="shared" si="2"/>
        <v>68.839128773404667</v>
      </c>
      <c r="P20" s="73"/>
    </row>
    <row r="21" spans="1:119">
      <c r="A21" s="61"/>
      <c r="B21" s="62">
        <v>541</v>
      </c>
      <c r="C21" s="63" t="s">
        <v>59</v>
      </c>
      <c r="D21" s="64">
        <v>292076</v>
      </c>
      <c r="E21" s="64">
        <v>131302</v>
      </c>
      <c r="F21" s="64">
        <v>0</v>
      </c>
      <c r="G21" s="64">
        <v>117078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540456</v>
      </c>
      <c r="O21" s="65">
        <f t="shared" si="2"/>
        <v>68.839128773404667</v>
      </c>
      <c r="P21" s="66"/>
    </row>
    <row r="22" spans="1:119" ht="15.75">
      <c r="A22" s="67" t="s">
        <v>35</v>
      </c>
      <c r="B22" s="68"/>
      <c r="C22" s="69"/>
      <c r="D22" s="70">
        <f t="shared" ref="D22:M22" si="6">SUM(D23:D23)</f>
        <v>225460</v>
      </c>
      <c r="E22" s="70">
        <f t="shared" si="6"/>
        <v>129059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354519</v>
      </c>
      <c r="O22" s="72">
        <f t="shared" si="2"/>
        <v>45.155903706534197</v>
      </c>
      <c r="P22" s="66"/>
    </row>
    <row r="23" spans="1:119">
      <c r="A23" s="61"/>
      <c r="B23" s="62">
        <v>574</v>
      </c>
      <c r="C23" s="63" t="s">
        <v>37</v>
      </c>
      <c r="D23" s="64">
        <v>225460</v>
      </c>
      <c r="E23" s="64">
        <v>129059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354519</v>
      </c>
      <c r="O23" s="65">
        <f t="shared" si="2"/>
        <v>45.155903706534197</v>
      </c>
      <c r="P23" s="66"/>
    </row>
    <row r="24" spans="1:119" ht="15.75">
      <c r="A24" s="67" t="s">
        <v>60</v>
      </c>
      <c r="B24" s="68"/>
      <c r="C24" s="69"/>
      <c r="D24" s="70">
        <f t="shared" ref="D24:M24" si="7">SUM(D25:D25)</f>
        <v>78778</v>
      </c>
      <c r="E24" s="70">
        <f t="shared" si="7"/>
        <v>160417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239195</v>
      </c>
      <c r="O24" s="72">
        <f t="shared" si="2"/>
        <v>30.46681951343778</v>
      </c>
      <c r="P24" s="66"/>
    </row>
    <row r="25" spans="1:119" ht="15.75" thickBot="1">
      <c r="A25" s="61"/>
      <c r="B25" s="62">
        <v>581</v>
      </c>
      <c r="C25" s="63" t="s">
        <v>61</v>
      </c>
      <c r="D25" s="64">
        <v>78778</v>
      </c>
      <c r="E25" s="64">
        <v>160417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239195</v>
      </c>
      <c r="O25" s="65">
        <f t="shared" si="2"/>
        <v>30.46681951343778</v>
      </c>
      <c r="P25" s="66"/>
    </row>
    <row r="26" spans="1:119" ht="16.5" thickBot="1">
      <c r="A26" s="74" t="s">
        <v>10</v>
      </c>
      <c r="B26" s="75"/>
      <c r="C26" s="76"/>
      <c r="D26" s="77">
        <f>SUM(D5,D12,D15,D20,D22,D24)</f>
        <v>6466171</v>
      </c>
      <c r="E26" s="77">
        <f t="shared" ref="E26:M26" si="8">SUM(E5,E12,E15,E20,E22,E24)</f>
        <v>831834</v>
      </c>
      <c r="F26" s="77">
        <f t="shared" si="8"/>
        <v>661375</v>
      </c>
      <c r="G26" s="77">
        <f t="shared" si="8"/>
        <v>117078</v>
      </c>
      <c r="H26" s="77">
        <f t="shared" si="8"/>
        <v>0</v>
      </c>
      <c r="I26" s="77">
        <f t="shared" si="8"/>
        <v>5118557</v>
      </c>
      <c r="J26" s="77">
        <f t="shared" si="8"/>
        <v>0</v>
      </c>
      <c r="K26" s="77">
        <f t="shared" si="8"/>
        <v>0</v>
      </c>
      <c r="L26" s="77">
        <f t="shared" si="8"/>
        <v>0</v>
      </c>
      <c r="M26" s="77">
        <f t="shared" si="8"/>
        <v>0</v>
      </c>
      <c r="N26" s="77">
        <f t="shared" si="1"/>
        <v>13195015</v>
      </c>
      <c r="O26" s="78">
        <f t="shared" si="2"/>
        <v>1680.6795312699019</v>
      </c>
      <c r="P26" s="59"/>
      <c r="Q26" s="79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</row>
    <row r="27" spans="1:119">
      <c r="A27" s="81"/>
      <c r="B27" s="82"/>
      <c r="C27" s="82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4"/>
    </row>
    <row r="28" spans="1:119">
      <c r="A28" s="85"/>
      <c r="B28" s="86"/>
      <c r="C28" s="86"/>
      <c r="D28" s="87"/>
      <c r="E28" s="87"/>
      <c r="F28" s="87"/>
      <c r="G28" s="87"/>
      <c r="H28" s="87"/>
      <c r="I28" s="87"/>
      <c r="J28" s="87"/>
      <c r="K28" s="87"/>
      <c r="L28" s="114" t="s">
        <v>62</v>
      </c>
      <c r="M28" s="114"/>
      <c r="N28" s="114"/>
      <c r="O28" s="88">
        <v>7851</v>
      </c>
    </row>
    <row r="29" spans="1:119">
      <c r="A29" s="115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</row>
    <row r="30" spans="1:119" ht="15.75" customHeight="1" thickBot="1">
      <c r="A30" s="118" t="s">
        <v>44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2023-10-09T18:58:54Z</cp:lastPrinted>
  <dcterms:created xsi:type="dcterms:W3CDTF">2000-08-31T21:26:31Z</dcterms:created>
  <dcterms:modified xsi:type="dcterms:W3CDTF">2023-10-09T18:58:59Z</dcterms:modified>
</cp:coreProperties>
</file>