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'2007'!$A$1:$O$33</definedName>
    <definedName name="_xlnm.Print_Area" localSheetId="13">'2008'!$A$1:$O$33</definedName>
    <definedName name="_xlnm.Print_Area" localSheetId="12">'2009'!$A$1:$O$35</definedName>
    <definedName name="_xlnm.Print_Area" localSheetId="11">'2010'!$A$1:$O$33</definedName>
    <definedName name="_xlnm.Print_Area" localSheetId="10">'2011'!$A$1:$O$33</definedName>
    <definedName name="_xlnm.Print_Area" localSheetId="9">'2012'!$A$1:$O$33</definedName>
    <definedName name="_xlnm.Print_Area" localSheetId="8">'2013'!$A$1:$O$33</definedName>
    <definedName name="_xlnm.Print_Area" localSheetId="7">'2014'!$A$1:$O$32</definedName>
    <definedName name="_xlnm.Print_Area" localSheetId="6">'2015'!$A$1:$O$34</definedName>
    <definedName name="_xlnm.Print_Area" localSheetId="5">'2016'!$A$1:$O$32</definedName>
    <definedName name="_xlnm.Print_Area" localSheetId="4">'2017'!$A$1:$O$33</definedName>
    <definedName name="_xlnm.Print_Area" localSheetId="3">'2018'!$A$1:$O$35</definedName>
    <definedName name="_xlnm.Print_Area" localSheetId="2">'2019'!$A$1:$O$33</definedName>
    <definedName name="_xlnm.Print_Area" localSheetId="1">'2020'!$A$1:$O$36</definedName>
    <definedName name="_xlnm.Print_Area" localSheetId="0">'2021'!$A$1:$P$36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<sst xmlns="http://schemas.openxmlformats.org/spreadsheetml/2006/main" count="685" uniqueCount="96">
  <si>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</si>
  <si>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</si>
  <si>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</si>
  <si>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</si>
  <si>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</si>
  <si>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</si>
  <si>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</si>
  <si>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</si>
  <si>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</si>
  <si>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</si>
  <si>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</si>
  <si>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</si>
  <si>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</si>
  <si>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</si>
  <si>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</si>
  <si>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</si>
  <si>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</si>
  <si>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</si>
  <si>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</si>
  <si>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</si>
  <si>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</si>
  <si>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</si>
  <si>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</si>
  <si>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</si>
  <si>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</si>
  <si>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</si>
  <si>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</si>
  <si>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</si>
  <si>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</si>
  <si>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</si>
  <si>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</si>
  <si>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</si>
  <si>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</si>
  <si>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</si>
  <si>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</si>
  <si>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Housing and Urban Development</t>
  </si>
  <si>
    <t>Human Services</t>
  </si>
  <si>
    <t>Health Services</t>
  </si>
  <si>
    <t>Culture / Recreation</t>
  </si>
  <si>
    <t>Libraries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</si>
  <si>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</si>
  <si>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</si>
  <si>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</si>
  <si>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</si>
  <si>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</si>
  <si>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Niceville Expenditures Reported by Account Code and Fund Type</t>
  </si>
  <si>
    <t>Local Fiscal Year Ended September 30, 2010</t>
  </si>
  <si>
    <t>Legislative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</si>
  <si>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</si>
  <si>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</si>
  <si>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</si>
  <si>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Payment to Refunded Bond Escrow Agent</t>
  </si>
  <si>
    <t>2011 Municipal Population:</t>
  </si>
  <si>
    <t>Local Fiscal Year Ended September 30, 2012</t>
  </si>
  <si>
    <t>Sewer / Wastewater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</si>
  <si>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</si>
  <si>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</si>
  <si>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</si>
  <si>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</si>
  <si>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</si>
  <si>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</si>
  <si>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</si>
  <si>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Ambulance and Rescue Services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</si>
  <si>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</si>
  <si>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</si>
  <si>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</si>
  <si>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</si>
  <si>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</si>
  <si>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</si>
  <si>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</si>
  <si>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</si>
  <si>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</si>
  <si>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</si>
  <si>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</si>
  <si>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Industry Development</t>
  </si>
  <si>
    <t>2015 Municipal Population:</t>
  </si>
  <si>
    <t>Local Fiscal Year Ended September 30, 2016</t>
  </si>
  <si>
    <t>2016 Municipal Population:</t>
  </si>
  <si>
    <t>Local Fiscal Year Ended September 30, 2017</t>
  </si>
  <si>
    <t>Other Human Services</t>
  </si>
  <si>
    <t>2017 Municipal Population:</t>
  </si>
  <si>
    <t>Local Fiscal Year Ended September 30, 2018</t>
  </si>
  <si>
    <t>Debt Service Payments</t>
  </si>
  <si>
    <t>Other Transportation</t>
  </si>
  <si>
    <t>Health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</si>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</sst>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92</v>
      </c>
      <c r="N4" s="34" t="s">
        <v>5</v>
      </c>
      <c r="O4" s="34" t="s">
        <v>93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SUM(D6:D10)</f>
        <v>5246771</v>
      </c>
      <c r="E5" s="26">
        <f>SUM(E6:E10)</f>
        <v>33162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5279933</v>
      </c>
      <c r="P5" s="32">
        <f>(O5/P$34)</f>
        <v>329.17288029925186</v>
      </c>
      <c r="Q5" s="6"/>
    </row>
    <row r="6" spans="1:17" ht="15">
      <c r="A6" s="12"/>
      <c r="B6" s="44">
        <v>512</v>
      </c>
      <c r="C6" s="20" t="s">
        <v>19</v>
      </c>
      <c r="D6" s="46">
        <v>63887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63887</v>
      </c>
      <c r="P6" s="47">
        <f>(O6/P$34)</f>
        <v>3.982980049875312</v>
      </c>
      <c r="Q6" s="9"/>
    </row>
    <row r="7" spans="1:17" ht="15">
      <c r="A7" s="12"/>
      <c r="B7" s="44">
        <v>513</v>
      </c>
      <c r="C7" s="20" t="s">
        <v>20</v>
      </c>
      <c r="D7" s="46">
        <v>96408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96408</v>
      </c>
      <c r="P7" s="47">
        <f>(O7/P$34)</f>
        <v>6.010473815461347</v>
      </c>
      <c r="Q7" s="9"/>
    </row>
    <row r="8" spans="1:17" ht="15">
      <c r="A8" s="12"/>
      <c r="B8" s="44">
        <v>514</v>
      </c>
      <c r="C8" s="20" t="s">
        <v>21</v>
      </c>
      <c r="D8" s="46">
        <v>38660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38660</v>
      </c>
      <c r="P8" s="47">
        <f>(O8/P$34)</f>
        <v>2.410224438902743</v>
      </c>
      <c r="Q8" s="9"/>
    </row>
    <row r="9" spans="1:17" ht="15">
      <c r="A9" s="12"/>
      <c r="B9" s="44">
        <v>515</v>
      </c>
      <c r="C9" s="20" t="s">
        <v>22</v>
      </c>
      <c r="D9" s="46">
        <v>1939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1939</v>
      </c>
      <c r="P9" s="47">
        <f>(O9/P$34)</f>
        <v>0.12088528678304239</v>
      </c>
      <c r="Q9" s="9"/>
    </row>
    <row r="10" spans="1:17" ht="15">
      <c r="A10" s="12"/>
      <c r="B10" s="44">
        <v>519</v>
      </c>
      <c r="C10" s="20" t="s">
        <v>23</v>
      </c>
      <c r="D10" s="46">
        <v>5045877</v>
      </c>
      <c r="E10" s="46">
        <v>33162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5079039</v>
      </c>
      <c r="P10" s="47">
        <f>(O10/P$34)</f>
        <v>316.6483167082294</v>
      </c>
      <c r="Q10" s="9"/>
    </row>
    <row r="11" spans="1:17" ht="15.75">
      <c r="A11" s="28" t="s">
        <v>24</v>
      </c>
      <c r="B11" s="29"/>
      <c r="C11" s="30"/>
      <c r="D11" s="31">
        <f>SUM(D12:D14)</f>
        <v>5028087</v>
      </c>
      <c r="E11" s="31">
        <f>SUM(E12:E14)</f>
        <v>205713</v>
      </c>
      <c r="F11" s="31">
        <f>SUM(F12:F14)</f>
        <v>0</v>
      </c>
      <c r="G11" s="31">
        <f>SUM(G12:G14)</f>
        <v>0</v>
      </c>
      <c r="H11" s="31">
        <f>SUM(H12:H14)</f>
        <v>0</v>
      </c>
      <c r="I11" s="31">
        <f>SUM(I12:I14)</f>
        <v>0</v>
      </c>
      <c r="J11" s="31">
        <f>SUM(J12:J14)</f>
        <v>0</v>
      </c>
      <c r="K11" s="31">
        <f>SUM(K12:K14)</f>
        <v>0</v>
      </c>
      <c r="L11" s="31">
        <f>SUM(L12:L14)</f>
        <v>0</v>
      </c>
      <c r="M11" s="31">
        <f>SUM(M12:M14)</f>
        <v>0</v>
      </c>
      <c r="N11" s="31">
        <f>SUM(N12:N14)</f>
        <v>0</v>
      </c>
      <c r="O11" s="42">
        <f>SUM(D11:N11)</f>
        <v>5233800</v>
      </c>
      <c r="P11" s="43">
        <f>(O11/P$34)</f>
        <v>326.29675810473816</v>
      </c>
      <c r="Q11" s="10"/>
    </row>
    <row r="12" spans="1:17" ht="15">
      <c r="A12" s="12"/>
      <c r="B12" s="44">
        <v>521</v>
      </c>
      <c r="C12" s="20" t="s">
        <v>25</v>
      </c>
      <c r="D12" s="46">
        <v>2641156</v>
      </c>
      <c r="E12" s="46">
        <v>192148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2833304</v>
      </c>
      <c r="P12" s="47">
        <f>(O12/P$34)</f>
        <v>176.63990024937655</v>
      </c>
      <c r="Q12" s="9"/>
    </row>
    <row r="13" spans="1:17" ht="15">
      <c r="A13" s="12"/>
      <c r="B13" s="44">
        <v>522</v>
      </c>
      <c r="C13" s="20" t="s">
        <v>26</v>
      </c>
      <c r="D13" s="46">
        <v>2209299</v>
      </c>
      <c r="E13" s="46">
        <v>13565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2222864</v>
      </c>
      <c r="P13" s="47">
        <f>(O13/P$34)</f>
        <v>138.58254364089777</v>
      </c>
      <c r="Q13" s="9"/>
    </row>
    <row r="14" spans="1:17" ht="15">
      <c r="A14" s="12"/>
      <c r="B14" s="44">
        <v>524</v>
      </c>
      <c r="C14" s="20" t="s">
        <v>27</v>
      </c>
      <c r="D14" s="46">
        <v>177632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177632</v>
      </c>
      <c r="P14" s="47">
        <f>(O14/P$34)</f>
        <v>11.07431421446384</v>
      </c>
      <c r="Q14" s="9"/>
    </row>
    <row r="15" spans="1:17" ht="15.75">
      <c r="A15" s="28" t="s">
        <v>28</v>
      </c>
      <c r="B15" s="29"/>
      <c r="C15" s="30"/>
      <c r="D15" s="31">
        <f>SUM(D16:D19)</f>
        <v>0</v>
      </c>
      <c r="E15" s="31">
        <f>SUM(E16:E19)</f>
        <v>0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11449242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2083420</v>
      </c>
      <c r="O15" s="42">
        <f>SUM(D15:N15)</f>
        <v>13532662</v>
      </c>
      <c r="P15" s="43">
        <f>(O15/P$34)</f>
        <v>843.6821695760599</v>
      </c>
      <c r="Q15" s="10"/>
    </row>
    <row r="16" spans="1:17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3297357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3297357</v>
      </c>
      <c r="P16" s="47">
        <f>(O16/P$34)</f>
        <v>205.57088528678304</v>
      </c>
      <c r="Q16" s="9"/>
    </row>
    <row r="17" spans="1:17" ht="15">
      <c r="A17" s="12"/>
      <c r="B17" s="44">
        <v>535</v>
      </c>
      <c r="C17" s="20" t="s">
        <v>54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2083420</v>
      </c>
      <c r="O17" s="46">
        <f>SUM(D17:N17)</f>
        <v>2083420</v>
      </c>
      <c r="P17" s="47">
        <f>(O17/P$34)</f>
        <v>129.88902743142145</v>
      </c>
      <c r="Q17" s="9"/>
    </row>
    <row r="18" spans="1:17" ht="15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7629842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7629842</v>
      </c>
      <c r="P18" s="47">
        <f>(O18/P$34)</f>
        <v>475.6759351620948</v>
      </c>
      <c r="Q18" s="9"/>
    </row>
    <row r="19" spans="1:17" ht="15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522043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522043</v>
      </c>
      <c r="P19" s="47">
        <f>(O19/P$34)</f>
        <v>32.5463216957606</v>
      </c>
      <c r="Q19" s="9"/>
    </row>
    <row r="20" spans="1:17" ht="15.75">
      <c r="A20" s="28" t="s">
        <v>32</v>
      </c>
      <c r="B20" s="29"/>
      <c r="C20" s="30"/>
      <c r="D20" s="31">
        <f>SUM(D21:D21)</f>
        <v>1010128</v>
      </c>
      <c r="E20" s="31">
        <f>SUM(E21:E21)</f>
        <v>855270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aca="true" t="shared" si="0" ref="O20:O25">SUM(D20:N20)</f>
        <v>1865398</v>
      </c>
      <c r="P20" s="43">
        <f>(O20/P$34)</f>
        <v>116.29663341645885</v>
      </c>
      <c r="Q20" s="10"/>
    </row>
    <row r="21" spans="1:17" ht="15">
      <c r="A21" s="12"/>
      <c r="B21" s="44">
        <v>541</v>
      </c>
      <c r="C21" s="20" t="s">
        <v>33</v>
      </c>
      <c r="D21" s="46">
        <v>1010128</v>
      </c>
      <c r="E21" s="46">
        <v>855270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1865398</v>
      </c>
      <c r="P21" s="47">
        <f>(O21/P$34)</f>
        <v>116.29663341645885</v>
      </c>
      <c r="Q21" s="9"/>
    </row>
    <row r="22" spans="1:17" ht="15.75">
      <c r="A22" s="28" t="s">
        <v>34</v>
      </c>
      <c r="B22" s="29"/>
      <c r="C22" s="30"/>
      <c r="D22" s="31">
        <f>SUM(D23:D24)</f>
        <v>634131</v>
      </c>
      <c r="E22" s="31">
        <f>SUM(E23:E24)</f>
        <v>186518</v>
      </c>
      <c r="F22" s="31">
        <f>SUM(F23:F24)</f>
        <v>0</v>
      </c>
      <c r="G22" s="31">
        <f>SUM(G23:G24)</f>
        <v>0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0"/>
        <v>820649</v>
      </c>
      <c r="P22" s="43">
        <f>(O22/P$34)</f>
        <v>51.162655860349126</v>
      </c>
      <c r="Q22" s="10"/>
    </row>
    <row r="23" spans="1:17" ht="15">
      <c r="A23" s="13"/>
      <c r="B23" s="45">
        <v>552</v>
      </c>
      <c r="C23" s="21" t="s">
        <v>74</v>
      </c>
      <c r="D23" s="46">
        <v>0</v>
      </c>
      <c r="E23" s="46">
        <v>186518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0"/>
        <v>186518</v>
      </c>
      <c r="P23" s="47">
        <f>(O23/P$34)</f>
        <v>11.628304239401496</v>
      </c>
      <c r="Q23" s="9"/>
    </row>
    <row r="24" spans="1:17" ht="15">
      <c r="A24" s="13"/>
      <c r="B24" s="45">
        <v>554</v>
      </c>
      <c r="C24" s="21" t="s">
        <v>35</v>
      </c>
      <c r="D24" s="46">
        <v>634131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0"/>
        <v>634131</v>
      </c>
      <c r="P24" s="47">
        <f>(O24/P$34)</f>
        <v>39.53435162094763</v>
      </c>
      <c r="Q24" s="9"/>
    </row>
    <row r="25" spans="1:17" ht="15.75">
      <c r="A25" s="28" t="s">
        <v>36</v>
      </c>
      <c r="B25" s="29"/>
      <c r="C25" s="30"/>
      <c r="D25" s="31">
        <f>SUM(D26:D26)</f>
        <v>78925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0"/>
        <v>78925</v>
      </c>
      <c r="P25" s="43">
        <f>(O25/P$34)</f>
        <v>4.920511221945137</v>
      </c>
      <c r="Q25" s="10"/>
    </row>
    <row r="26" spans="1:17" ht="15">
      <c r="A26" s="12"/>
      <c r="B26" s="44">
        <v>569</v>
      </c>
      <c r="C26" s="20" t="s">
        <v>79</v>
      </c>
      <c r="D26" s="46">
        <v>78925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78925</v>
      </c>
      <c r="P26" s="47">
        <f>(O26/P$34)</f>
        <v>4.920511221945137</v>
      </c>
      <c r="Q26" s="9"/>
    </row>
    <row r="27" spans="1:17" ht="15.75">
      <c r="A27" s="28" t="s">
        <v>38</v>
      </c>
      <c r="B27" s="29"/>
      <c r="C27" s="30"/>
      <c r="D27" s="31">
        <f>SUM(D28:D29)</f>
        <v>4030684</v>
      </c>
      <c r="E27" s="31">
        <f>SUM(E28:E29)</f>
        <v>0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>SUM(D27:N27)</f>
        <v>4030684</v>
      </c>
      <c r="P27" s="43">
        <f>(O27/P$34)</f>
        <v>251.28952618453866</v>
      </c>
      <c r="Q27" s="9"/>
    </row>
    <row r="28" spans="1:17" ht="15">
      <c r="A28" s="12"/>
      <c r="B28" s="44">
        <v>571</v>
      </c>
      <c r="C28" s="20" t="s">
        <v>39</v>
      </c>
      <c r="D28" s="46">
        <v>1098404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1098404</v>
      </c>
      <c r="P28" s="47">
        <f>(O28/P$34)</f>
        <v>68.47905236907731</v>
      </c>
      <c r="Q28" s="9"/>
    </row>
    <row r="29" spans="1:17" ht="15">
      <c r="A29" s="12"/>
      <c r="B29" s="44">
        <v>572</v>
      </c>
      <c r="C29" s="20" t="s">
        <v>40</v>
      </c>
      <c r="D29" s="46">
        <v>2932280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2932280</v>
      </c>
      <c r="P29" s="47">
        <f>(O29/P$34)</f>
        <v>182.81047381546134</v>
      </c>
      <c r="Q29" s="9"/>
    </row>
    <row r="30" spans="1:17" ht="15.75">
      <c r="A30" s="28" t="s">
        <v>43</v>
      </c>
      <c r="B30" s="29"/>
      <c r="C30" s="30"/>
      <c r="D30" s="31">
        <f>SUM(D31:D31)</f>
        <v>0</v>
      </c>
      <c r="E30" s="31">
        <f>SUM(E31:E31)</f>
        <v>0</v>
      </c>
      <c r="F30" s="31">
        <f>SUM(F31:F31)</f>
        <v>0</v>
      </c>
      <c r="G30" s="31">
        <f>SUM(G31:G31)</f>
        <v>0</v>
      </c>
      <c r="H30" s="31">
        <f>SUM(H31:H31)</f>
        <v>0</v>
      </c>
      <c r="I30" s="31">
        <f>SUM(I31:I31)</f>
        <v>700000</v>
      </c>
      <c r="J30" s="31">
        <f>SUM(J31:J31)</f>
        <v>0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>SUM(D30:N30)</f>
        <v>700000</v>
      </c>
      <c r="P30" s="43">
        <f>(O30/P$34)</f>
        <v>43.64089775561097</v>
      </c>
      <c r="Q30" s="9"/>
    </row>
    <row r="31" spans="1:17" ht="15.75" thickBot="1">
      <c r="A31" s="12"/>
      <c r="B31" s="44">
        <v>581</v>
      </c>
      <c r="C31" s="20" t="s">
        <v>94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700000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700000</v>
      </c>
      <c r="P31" s="47">
        <f>(O31/P$34)</f>
        <v>43.64089775561097</v>
      </c>
      <c r="Q31" s="9"/>
    </row>
    <row r="32" spans="1:120" ht="16.5" thickBot="1">
      <c r="A32" s="14" t="s">
        <v>10</v>
      </c>
      <c r="B32" s="23"/>
      <c r="C32" s="22"/>
      <c r="D32" s="15">
        <f>SUM(D5,D11,D15,D20,D22,D25,D27,D30)</f>
        <v>16028726</v>
      </c>
      <c r="E32" s="15">
        <f aca="true" t="shared" si="1" ref="E32:N32">SUM(E5,E11,E15,E20,E22,E25,E27,E30)</f>
        <v>1280663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12149242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5">
        <f t="shared" si="1"/>
        <v>2083420</v>
      </c>
      <c r="O32" s="15">
        <f>SUM(D32:N32)</f>
        <v>31542051</v>
      </c>
      <c r="P32" s="37">
        <f>(O32/P$34)</f>
        <v>1966.4620324189527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95</v>
      </c>
      <c r="N34" s="93"/>
      <c r="O34" s="93"/>
      <c r="P34" s="41">
        <v>16040</v>
      </c>
    </row>
    <row r="35" spans="1:16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sheetProtection/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3113184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3113184</v>
      </c>
      <c r="O5" s="32">
        <f aca="true" t="shared" si="2" ref="O5:O29">(N5/O$31)</f>
        <v>233.91569614546546</v>
      </c>
      <c r="P5" s="6"/>
    </row>
    <row r="6" spans="1:16" ht="15">
      <c r="A6" s="12"/>
      <c r="B6" s="44">
        <v>511</v>
      </c>
      <c r="C6" s="20" t="s">
        <v>47</v>
      </c>
      <c r="D6" s="46">
        <v>930316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930316</v>
      </c>
      <c r="O6" s="47">
        <f t="shared" si="2"/>
        <v>69.90126981741679</v>
      </c>
      <c r="P6" s="9"/>
    </row>
    <row r="7" spans="1:16" ht="15">
      <c r="A7" s="12"/>
      <c r="B7" s="44">
        <v>512</v>
      </c>
      <c r="C7" s="20" t="s">
        <v>19</v>
      </c>
      <c r="D7" s="46">
        <v>49157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49157</v>
      </c>
      <c r="O7" s="47">
        <f t="shared" si="2"/>
        <v>3.693515666090615</v>
      </c>
      <c r="P7" s="9"/>
    </row>
    <row r="8" spans="1:16" ht="15">
      <c r="A8" s="12"/>
      <c r="B8" s="44">
        <v>513</v>
      </c>
      <c r="C8" s="20" t="s">
        <v>20</v>
      </c>
      <c r="D8" s="46">
        <v>65361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65361</v>
      </c>
      <c r="O8" s="47">
        <f t="shared" si="2"/>
        <v>4.9110376436997525</v>
      </c>
      <c r="P8" s="9"/>
    </row>
    <row r="9" spans="1:16" ht="15">
      <c r="A9" s="12"/>
      <c r="B9" s="44">
        <v>514</v>
      </c>
      <c r="C9" s="20" t="s">
        <v>21</v>
      </c>
      <c r="D9" s="46">
        <v>41781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41781</v>
      </c>
      <c r="O9" s="47">
        <f t="shared" si="2"/>
        <v>3.139304230220152</v>
      </c>
      <c r="P9" s="9"/>
    </row>
    <row r="10" spans="1:16" ht="15">
      <c r="A10" s="12"/>
      <c r="B10" s="44">
        <v>519</v>
      </c>
      <c r="C10" s="20" t="s">
        <v>23</v>
      </c>
      <c r="D10" s="46">
        <v>2026569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2026569</v>
      </c>
      <c r="O10" s="47">
        <f t="shared" si="2"/>
        <v>152.27056878803816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2829081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2829081</v>
      </c>
      <c r="O11" s="43">
        <f t="shared" si="2"/>
        <v>212.56901344954542</v>
      </c>
      <c r="P11" s="10"/>
    </row>
    <row r="12" spans="1:16" ht="15">
      <c r="A12" s="12"/>
      <c r="B12" s="44">
        <v>521</v>
      </c>
      <c r="C12" s="20" t="s">
        <v>25</v>
      </c>
      <c r="D12" s="46">
        <v>1783703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1783703</v>
      </c>
      <c r="O12" s="47">
        <f t="shared" si="2"/>
        <v>134.0223157262003</v>
      </c>
      <c r="P12" s="9"/>
    </row>
    <row r="13" spans="1:16" ht="15">
      <c r="A13" s="12"/>
      <c r="B13" s="44">
        <v>522</v>
      </c>
      <c r="C13" s="20" t="s">
        <v>26</v>
      </c>
      <c r="D13" s="46">
        <v>861924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861924</v>
      </c>
      <c r="O13" s="47">
        <f t="shared" si="2"/>
        <v>64.76249154707341</v>
      </c>
      <c r="P13" s="9"/>
    </row>
    <row r="14" spans="1:16" ht="15">
      <c r="A14" s="12"/>
      <c r="B14" s="44">
        <v>524</v>
      </c>
      <c r="C14" s="20" t="s">
        <v>27</v>
      </c>
      <c r="D14" s="46">
        <v>183454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183454</v>
      </c>
      <c r="O14" s="47">
        <f t="shared" si="2"/>
        <v>13.784206176271695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8670597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1604853</v>
      </c>
      <c r="N15" s="42">
        <f t="shared" si="1"/>
        <v>10275450</v>
      </c>
      <c r="O15" s="43">
        <f t="shared" si="2"/>
        <v>772.0677736869787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2578750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2578750</v>
      </c>
      <c r="O16" s="47">
        <f t="shared" si="2"/>
        <v>193.75986174768954</v>
      </c>
      <c r="P16" s="9"/>
    </row>
    <row r="17" spans="1:16" ht="15">
      <c r="A17" s="12"/>
      <c r="B17" s="44">
        <v>535</v>
      </c>
      <c r="C17" s="20" t="s">
        <v>54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1604853</v>
      </c>
      <c r="N17" s="46">
        <f t="shared" si="1"/>
        <v>1604853</v>
      </c>
      <c r="O17" s="47">
        <f t="shared" si="2"/>
        <v>120.58404087459614</v>
      </c>
      <c r="P17" s="9"/>
    </row>
    <row r="18" spans="1:16" ht="15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5747119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5747119</v>
      </c>
      <c r="O18" s="47">
        <f t="shared" si="2"/>
        <v>431.8220001502743</v>
      </c>
      <c r="P18" s="9"/>
    </row>
    <row r="19" spans="1:16" ht="15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344728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344728</v>
      </c>
      <c r="O19" s="47">
        <f t="shared" si="2"/>
        <v>25.901870914418815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397086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397086</v>
      </c>
      <c r="O20" s="43">
        <f t="shared" si="2"/>
        <v>29.835900518446163</v>
      </c>
      <c r="P20" s="10"/>
    </row>
    <row r="21" spans="1:16" ht="15">
      <c r="A21" s="12"/>
      <c r="B21" s="44">
        <v>541</v>
      </c>
      <c r="C21" s="20" t="s">
        <v>33</v>
      </c>
      <c r="D21" s="46">
        <v>397086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397086</v>
      </c>
      <c r="O21" s="47">
        <f t="shared" si="2"/>
        <v>29.835900518446163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50540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50540</v>
      </c>
      <c r="O22" s="43">
        <f t="shared" si="2"/>
        <v>3.797430310316327</v>
      </c>
      <c r="P22" s="10"/>
    </row>
    <row r="23" spans="1:16" ht="15">
      <c r="A23" s="12"/>
      <c r="B23" s="44">
        <v>562</v>
      </c>
      <c r="C23" s="20" t="s">
        <v>37</v>
      </c>
      <c r="D23" s="46">
        <v>50540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50540</v>
      </c>
      <c r="O23" s="47">
        <f t="shared" si="2"/>
        <v>3.797430310316327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SUM(D25:D26)</f>
        <v>2239192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2239192</v>
      </c>
      <c r="O24" s="43">
        <f t="shared" si="2"/>
        <v>168.24644977083176</v>
      </c>
      <c r="P24" s="9"/>
    </row>
    <row r="25" spans="1:16" ht="15">
      <c r="A25" s="12"/>
      <c r="B25" s="44">
        <v>571</v>
      </c>
      <c r="C25" s="20" t="s">
        <v>39</v>
      </c>
      <c r="D25" s="46">
        <v>877342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877342</v>
      </c>
      <c r="O25" s="47">
        <f t="shared" si="2"/>
        <v>65.92095574423323</v>
      </c>
      <c r="P25" s="9"/>
    </row>
    <row r="26" spans="1:16" ht="15">
      <c r="A26" s="12"/>
      <c r="B26" s="44">
        <v>572</v>
      </c>
      <c r="C26" s="20" t="s">
        <v>40</v>
      </c>
      <c r="D26" s="46">
        <v>1361850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1361850</v>
      </c>
      <c r="O26" s="47">
        <f t="shared" si="2"/>
        <v>102.32549402659855</v>
      </c>
      <c r="P26" s="9"/>
    </row>
    <row r="27" spans="1:16" ht="15.75">
      <c r="A27" s="28" t="s">
        <v>43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100000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100000</v>
      </c>
      <c r="O27" s="43">
        <f t="shared" si="2"/>
        <v>7.5137125253587795</v>
      </c>
      <c r="P27" s="9"/>
    </row>
    <row r="28" spans="1:16" ht="15.75" thickBot="1">
      <c r="A28" s="12"/>
      <c r="B28" s="44">
        <v>581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100000</v>
      </c>
      <c r="O28" s="47">
        <f t="shared" si="2"/>
        <v>7.5137125253587795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SUM(D5,D11,D15,D20,D22,D24,D27)</f>
        <v>8629083</v>
      </c>
      <c r="E29" s="15">
        <f aca="true" t="shared" si="9" ref="E29:M29">SUM(E5,E11,E15,E20,E22,E24,E27)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8770597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1604853</v>
      </c>
      <c r="N29" s="15">
        <f t="shared" si="1"/>
        <v>19004533</v>
      </c>
      <c r="O29" s="37">
        <f t="shared" si="2"/>
        <v>1427.9459764069427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55</v>
      </c>
      <c r="M31" s="93"/>
      <c r="N31" s="93"/>
      <c r="O31" s="41">
        <v>13309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3126357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3126357</v>
      </c>
      <c r="O5" s="32">
        <f aca="true" t="shared" si="2" ref="O5:O29">(N5/O$31)</f>
        <v>243.59957924263674</v>
      </c>
      <c r="P5" s="6"/>
    </row>
    <row r="6" spans="1:16" ht="15">
      <c r="A6" s="12"/>
      <c r="B6" s="44">
        <v>511</v>
      </c>
      <c r="C6" s="20" t="s">
        <v>47</v>
      </c>
      <c r="D6" s="46">
        <v>910202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910202</v>
      </c>
      <c r="O6" s="47">
        <f t="shared" si="2"/>
        <v>70.92114695340501</v>
      </c>
      <c r="P6" s="9"/>
    </row>
    <row r="7" spans="1:16" ht="15">
      <c r="A7" s="12"/>
      <c r="B7" s="44">
        <v>512</v>
      </c>
      <c r="C7" s="20" t="s">
        <v>19</v>
      </c>
      <c r="D7" s="46">
        <v>49852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49852</v>
      </c>
      <c r="O7" s="47">
        <f t="shared" si="2"/>
        <v>3.8843696431354213</v>
      </c>
      <c r="P7" s="9"/>
    </row>
    <row r="8" spans="1:16" ht="15">
      <c r="A8" s="12"/>
      <c r="B8" s="44">
        <v>513</v>
      </c>
      <c r="C8" s="20" t="s">
        <v>20</v>
      </c>
      <c r="D8" s="46">
        <v>72233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72233</v>
      </c>
      <c r="O8" s="47">
        <f t="shared" si="2"/>
        <v>5.628253077762194</v>
      </c>
      <c r="P8" s="9"/>
    </row>
    <row r="9" spans="1:16" ht="15">
      <c r="A9" s="12"/>
      <c r="B9" s="44">
        <v>514</v>
      </c>
      <c r="C9" s="20" t="s">
        <v>21</v>
      </c>
      <c r="D9" s="46">
        <v>88332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88332</v>
      </c>
      <c r="O9" s="47">
        <f t="shared" si="2"/>
        <v>6.882655446470313</v>
      </c>
      <c r="P9" s="9"/>
    </row>
    <row r="10" spans="1:16" ht="15">
      <c r="A10" s="12"/>
      <c r="B10" s="44">
        <v>519</v>
      </c>
      <c r="C10" s="20" t="s">
        <v>23</v>
      </c>
      <c r="D10" s="46">
        <v>2005738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2005738</v>
      </c>
      <c r="O10" s="47">
        <f t="shared" si="2"/>
        <v>156.2831541218638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2588043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2588043</v>
      </c>
      <c r="O11" s="43">
        <f t="shared" si="2"/>
        <v>201.65521271622254</v>
      </c>
      <c r="P11" s="10"/>
    </row>
    <row r="12" spans="1:16" ht="15">
      <c r="A12" s="12"/>
      <c r="B12" s="44">
        <v>521</v>
      </c>
      <c r="C12" s="20" t="s">
        <v>25</v>
      </c>
      <c r="D12" s="46">
        <v>1556804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1556804</v>
      </c>
      <c r="O12" s="47">
        <f t="shared" si="2"/>
        <v>121.30310113760324</v>
      </c>
      <c r="P12" s="9"/>
    </row>
    <row r="13" spans="1:16" ht="15">
      <c r="A13" s="12"/>
      <c r="B13" s="44">
        <v>522</v>
      </c>
      <c r="C13" s="20" t="s">
        <v>26</v>
      </c>
      <c r="D13" s="46">
        <v>850514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850514</v>
      </c>
      <c r="O13" s="47">
        <f t="shared" si="2"/>
        <v>66.27037556490572</v>
      </c>
      <c r="P13" s="9"/>
    </row>
    <row r="14" spans="1:16" ht="15">
      <c r="A14" s="12"/>
      <c r="B14" s="44">
        <v>524</v>
      </c>
      <c r="C14" s="20" t="s">
        <v>27</v>
      </c>
      <c r="D14" s="46">
        <v>180725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180725</v>
      </c>
      <c r="O14" s="47">
        <f t="shared" si="2"/>
        <v>14.081736013713574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8278639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8278639</v>
      </c>
      <c r="O15" s="43">
        <f t="shared" si="2"/>
        <v>645.0552438834346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2500896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2500896</v>
      </c>
      <c r="O16" s="47">
        <f t="shared" si="2"/>
        <v>194.86489013557738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5585108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5585108</v>
      </c>
      <c r="O17" s="47">
        <f t="shared" si="2"/>
        <v>435.1806139940782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192635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192635</v>
      </c>
      <c r="O18" s="47">
        <f t="shared" si="2"/>
        <v>15.009739753779025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747564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747564</v>
      </c>
      <c r="O19" s="43">
        <f t="shared" si="2"/>
        <v>58.24871435250117</v>
      </c>
      <c r="P19" s="10"/>
    </row>
    <row r="20" spans="1:16" ht="15">
      <c r="A20" s="12"/>
      <c r="B20" s="44">
        <v>541</v>
      </c>
      <c r="C20" s="20" t="s">
        <v>33</v>
      </c>
      <c r="D20" s="46">
        <v>747564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747564</v>
      </c>
      <c r="O20" s="47">
        <f t="shared" si="2"/>
        <v>58.24871435250117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SUM(D22:D22)</f>
        <v>50540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50540</v>
      </c>
      <c r="O21" s="43">
        <f t="shared" si="2"/>
        <v>3.937977247935172</v>
      </c>
      <c r="P21" s="10"/>
    </row>
    <row r="22" spans="1:16" ht="15">
      <c r="A22" s="12"/>
      <c r="B22" s="44">
        <v>562</v>
      </c>
      <c r="C22" s="20" t="s">
        <v>37</v>
      </c>
      <c r="D22" s="46">
        <v>50540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50540</v>
      </c>
      <c r="O22" s="47">
        <f t="shared" si="2"/>
        <v>3.937977247935172</v>
      </c>
      <c r="P22" s="9"/>
    </row>
    <row r="23" spans="1:16" ht="15.75">
      <c r="A23" s="28" t="s">
        <v>38</v>
      </c>
      <c r="B23" s="29"/>
      <c r="C23" s="30"/>
      <c r="D23" s="31">
        <f aca="true" t="shared" si="7" ref="D23:M23">SUM(D24:D25)</f>
        <v>2435122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2435122</v>
      </c>
      <c r="O23" s="43">
        <f t="shared" si="2"/>
        <v>189.73990961508494</v>
      </c>
      <c r="P23" s="9"/>
    </row>
    <row r="24" spans="1:16" ht="15">
      <c r="A24" s="12"/>
      <c r="B24" s="44">
        <v>571</v>
      </c>
      <c r="C24" s="20" t="s">
        <v>39</v>
      </c>
      <c r="D24" s="46">
        <v>1113064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1113064</v>
      </c>
      <c r="O24" s="47">
        <f t="shared" si="2"/>
        <v>86.7277544023687</v>
      </c>
      <c r="P24" s="9"/>
    </row>
    <row r="25" spans="1:16" ht="15">
      <c r="A25" s="12"/>
      <c r="B25" s="44">
        <v>572</v>
      </c>
      <c r="C25" s="20" t="s">
        <v>40</v>
      </c>
      <c r="D25" s="46">
        <v>1322058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1322058</v>
      </c>
      <c r="O25" s="47">
        <f t="shared" si="2"/>
        <v>103.01215521271622</v>
      </c>
      <c r="P25" s="9"/>
    </row>
    <row r="26" spans="1:16" ht="15.75">
      <c r="A26" s="28" t="s">
        <v>43</v>
      </c>
      <c r="B26" s="29"/>
      <c r="C26" s="30"/>
      <c r="D26" s="31">
        <f aca="true" t="shared" si="8" ref="D26:M26">SUM(D27:D28)</f>
        <v>5309959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100000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5409959</v>
      </c>
      <c r="O26" s="43">
        <f t="shared" si="2"/>
        <v>421.53334891693936</v>
      </c>
      <c r="P26" s="9"/>
    </row>
    <row r="27" spans="1:16" ht="15">
      <c r="A27" s="12"/>
      <c r="B27" s="44">
        <v>581</v>
      </c>
      <c r="C27" s="20" t="s">
        <v>41</v>
      </c>
      <c r="D27" s="46">
        <v>2984959</v>
      </c>
      <c r="E27" s="46">
        <v>0</v>
      </c>
      <c r="F27" s="46">
        <v>0</v>
      </c>
      <c r="G27" s="46">
        <v>0</v>
      </c>
      <c r="H27" s="46">
        <v>0</v>
      </c>
      <c r="I27" s="46">
        <v>100000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3084959</v>
      </c>
      <c r="O27" s="47">
        <f t="shared" si="2"/>
        <v>240.3739286270843</v>
      </c>
      <c r="P27" s="9"/>
    </row>
    <row r="28" spans="1:16" ht="15.75" thickBot="1">
      <c r="A28" s="12"/>
      <c r="B28" s="44">
        <v>585</v>
      </c>
      <c r="C28" s="20" t="s">
        <v>51</v>
      </c>
      <c r="D28" s="46">
        <v>2325000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2325000</v>
      </c>
      <c r="O28" s="47">
        <f t="shared" si="2"/>
        <v>181.15942028985506</v>
      </c>
      <c r="P28" s="9"/>
    </row>
    <row r="29" spans="1:119" ht="16.5" thickBot="1">
      <c r="A29" s="14" t="s">
        <v>10</v>
      </c>
      <c r="B29" s="23"/>
      <c r="C29" s="22"/>
      <c r="D29" s="15">
        <f>SUM(D5,D11,D15,D19,D21,D23,D26)</f>
        <v>14257585</v>
      </c>
      <c r="E29" s="15">
        <f aca="true" t="shared" si="9" ref="E29:M29">SUM(E5,E11,E15,E19,E21,E23,E26)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8378639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22636224</v>
      </c>
      <c r="O29" s="37">
        <f t="shared" si="2"/>
        <v>1763.7699859747545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52</v>
      </c>
      <c r="M31" s="93"/>
      <c r="N31" s="93"/>
      <c r="O31" s="41">
        <v>12834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2333489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2333489</v>
      </c>
      <c r="O5" s="32">
        <f aca="true" t="shared" si="2" ref="O5:O29">(N5/O$31)</f>
        <v>183.03310063534394</v>
      </c>
      <c r="P5" s="6"/>
    </row>
    <row r="6" spans="1:16" ht="15">
      <c r="A6" s="12"/>
      <c r="B6" s="44">
        <v>511</v>
      </c>
      <c r="C6" s="20" t="s">
        <v>47</v>
      </c>
      <c r="D6" s="46">
        <v>898893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898893</v>
      </c>
      <c r="O6" s="47">
        <f t="shared" si="2"/>
        <v>70.50694172091929</v>
      </c>
      <c r="P6" s="9"/>
    </row>
    <row r="7" spans="1:16" ht="15">
      <c r="A7" s="12"/>
      <c r="B7" s="44">
        <v>512</v>
      </c>
      <c r="C7" s="20" t="s">
        <v>19</v>
      </c>
      <c r="D7" s="46">
        <v>50899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50899</v>
      </c>
      <c r="O7" s="47">
        <f t="shared" si="2"/>
        <v>3.9923915601223627</v>
      </c>
      <c r="P7" s="9"/>
    </row>
    <row r="8" spans="1:16" ht="15">
      <c r="A8" s="12"/>
      <c r="B8" s="44">
        <v>513</v>
      </c>
      <c r="C8" s="20" t="s">
        <v>20</v>
      </c>
      <c r="D8" s="46">
        <v>182054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182054</v>
      </c>
      <c r="O8" s="47">
        <f t="shared" si="2"/>
        <v>14.27986508745784</v>
      </c>
      <c r="P8" s="9"/>
    </row>
    <row r="9" spans="1:16" ht="15">
      <c r="A9" s="12"/>
      <c r="B9" s="44">
        <v>519</v>
      </c>
      <c r="C9" s="20" t="s">
        <v>23</v>
      </c>
      <c r="D9" s="46">
        <v>1201643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1201643</v>
      </c>
      <c r="O9" s="47">
        <f t="shared" si="2"/>
        <v>94.25390226684446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SUM(D11:D13)</f>
        <v>2563716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2563716</v>
      </c>
      <c r="O10" s="43">
        <f t="shared" si="2"/>
        <v>201.09153659110518</v>
      </c>
      <c r="P10" s="10"/>
    </row>
    <row r="11" spans="1:16" ht="15">
      <c r="A11" s="12"/>
      <c r="B11" s="44">
        <v>521</v>
      </c>
      <c r="C11" s="20" t="s">
        <v>25</v>
      </c>
      <c r="D11" s="46">
        <v>1580884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1580884</v>
      </c>
      <c r="O11" s="47">
        <f t="shared" si="2"/>
        <v>124.00062750019609</v>
      </c>
      <c r="P11" s="9"/>
    </row>
    <row r="12" spans="1:16" ht="15">
      <c r="A12" s="12"/>
      <c r="B12" s="44">
        <v>522</v>
      </c>
      <c r="C12" s="20" t="s">
        <v>26</v>
      </c>
      <c r="D12" s="46">
        <v>786554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786554</v>
      </c>
      <c r="O12" s="47">
        <f t="shared" si="2"/>
        <v>61.695348654796454</v>
      </c>
      <c r="P12" s="9"/>
    </row>
    <row r="13" spans="1:16" ht="15">
      <c r="A13" s="12"/>
      <c r="B13" s="44">
        <v>524</v>
      </c>
      <c r="C13" s="20" t="s">
        <v>27</v>
      </c>
      <c r="D13" s="46">
        <v>196278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196278</v>
      </c>
      <c r="O13" s="47">
        <f t="shared" si="2"/>
        <v>15.395560436112635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8318728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8318728</v>
      </c>
      <c r="O14" s="43">
        <f t="shared" si="2"/>
        <v>652.5004314063848</v>
      </c>
      <c r="P14" s="10"/>
    </row>
    <row r="15" spans="1:16" ht="15">
      <c r="A15" s="12"/>
      <c r="B15" s="44">
        <v>534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2381778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2381778</v>
      </c>
      <c r="O15" s="47">
        <f t="shared" si="2"/>
        <v>186.8207702564907</v>
      </c>
      <c r="P15" s="9"/>
    </row>
    <row r="16" spans="1:16" ht="15">
      <c r="A16" s="12"/>
      <c r="B16" s="44">
        <v>536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5703302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5703302</v>
      </c>
      <c r="O16" s="47">
        <f t="shared" si="2"/>
        <v>447.3528904227783</v>
      </c>
      <c r="P16" s="9"/>
    </row>
    <row r="17" spans="1:16" ht="15">
      <c r="A17" s="12"/>
      <c r="B17" s="44">
        <v>538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233648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233648</v>
      </c>
      <c r="O17" s="47">
        <f t="shared" si="2"/>
        <v>18.326770727115854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522685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522685</v>
      </c>
      <c r="O18" s="43">
        <f t="shared" si="2"/>
        <v>40.99811749941172</v>
      </c>
      <c r="P18" s="10"/>
    </row>
    <row r="19" spans="1:16" ht="15">
      <c r="A19" s="12"/>
      <c r="B19" s="44">
        <v>541</v>
      </c>
      <c r="C19" s="20" t="s">
        <v>33</v>
      </c>
      <c r="D19" s="46">
        <v>522685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522685</v>
      </c>
      <c r="O19" s="47">
        <f t="shared" si="2"/>
        <v>40.99811749941172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683415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683415</v>
      </c>
      <c r="O20" s="43">
        <f t="shared" si="2"/>
        <v>53.6053808141815</v>
      </c>
      <c r="P20" s="10"/>
    </row>
    <row r="21" spans="1:16" ht="15">
      <c r="A21" s="13"/>
      <c r="B21" s="45">
        <v>554</v>
      </c>
      <c r="C21" s="21" t="s">
        <v>35</v>
      </c>
      <c r="D21" s="46">
        <v>683415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683415</v>
      </c>
      <c r="O21" s="47">
        <f t="shared" si="2"/>
        <v>53.6053808141815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50315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50315</v>
      </c>
      <c r="O22" s="43">
        <f t="shared" si="2"/>
        <v>3.9465840458075143</v>
      </c>
      <c r="P22" s="10"/>
    </row>
    <row r="23" spans="1:16" ht="15">
      <c r="A23" s="12"/>
      <c r="B23" s="44">
        <v>562</v>
      </c>
      <c r="C23" s="20" t="s">
        <v>37</v>
      </c>
      <c r="D23" s="46">
        <v>50315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50315</v>
      </c>
      <c r="O23" s="47">
        <f t="shared" si="2"/>
        <v>3.9465840458075143</v>
      </c>
      <c r="P23" s="9"/>
    </row>
    <row r="24" spans="1:16" ht="15.75">
      <c r="A24" s="28" t="s">
        <v>38</v>
      </c>
      <c r="B24" s="29"/>
      <c r="C24" s="30"/>
      <c r="D24" s="31">
        <f aca="true" t="shared" si="8" ref="D24:M24">SUM(D25:D26)</f>
        <v>2341199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2341199</v>
      </c>
      <c r="O24" s="43">
        <f t="shared" si="2"/>
        <v>183.63785394932935</v>
      </c>
      <c r="P24" s="9"/>
    </row>
    <row r="25" spans="1:16" ht="15">
      <c r="A25" s="12"/>
      <c r="B25" s="44">
        <v>571</v>
      </c>
      <c r="C25" s="20" t="s">
        <v>39</v>
      </c>
      <c r="D25" s="46">
        <v>941379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941379</v>
      </c>
      <c r="O25" s="47">
        <f t="shared" si="2"/>
        <v>73.83943838732449</v>
      </c>
      <c r="P25" s="9"/>
    </row>
    <row r="26" spans="1:16" ht="15">
      <c r="A26" s="12"/>
      <c r="B26" s="44">
        <v>572</v>
      </c>
      <c r="C26" s="20" t="s">
        <v>40</v>
      </c>
      <c r="D26" s="46">
        <v>1399820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1399820</v>
      </c>
      <c r="O26" s="47">
        <f t="shared" si="2"/>
        <v>109.79841556200486</v>
      </c>
      <c r="P26" s="9"/>
    </row>
    <row r="27" spans="1:16" ht="15.75">
      <c r="A27" s="28" t="s">
        <v>43</v>
      </c>
      <c r="B27" s="29"/>
      <c r="C27" s="30"/>
      <c r="D27" s="31">
        <f aca="true" t="shared" si="9" ref="D27:M27">SUM(D28:D28)</f>
        <v>0</v>
      </c>
      <c r="E27" s="31">
        <f t="shared" si="9"/>
        <v>2928587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140000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3068587</v>
      </c>
      <c r="O27" s="43">
        <f t="shared" si="2"/>
        <v>240.69236802886502</v>
      </c>
      <c r="P27" s="9"/>
    </row>
    <row r="28" spans="1:16" ht="15.75" thickBot="1">
      <c r="A28" s="12"/>
      <c r="B28" s="44">
        <v>581</v>
      </c>
      <c r="C28" s="20" t="s">
        <v>41</v>
      </c>
      <c r="D28" s="46">
        <v>0</v>
      </c>
      <c r="E28" s="46">
        <v>2928587</v>
      </c>
      <c r="F28" s="46">
        <v>0</v>
      </c>
      <c r="G28" s="46">
        <v>0</v>
      </c>
      <c r="H28" s="46">
        <v>0</v>
      </c>
      <c r="I28" s="46">
        <v>140000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3068587</v>
      </c>
      <c r="O28" s="47">
        <f t="shared" si="2"/>
        <v>240.69236802886502</v>
      </c>
      <c r="P28" s="9"/>
    </row>
    <row r="29" spans="1:119" ht="16.5" thickBot="1">
      <c r="A29" s="14" t="s">
        <v>10</v>
      </c>
      <c r="B29" s="23"/>
      <c r="C29" s="22"/>
      <c r="D29" s="15">
        <f aca="true" t="shared" si="10" ref="D29:M29">SUM(D5,D10,D14,D18,D20,D22,D24,D27)</f>
        <v>8494819</v>
      </c>
      <c r="E29" s="15">
        <f t="shared" si="10"/>
        <v>2928587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8458728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"/>
        <v>19882134</v>
      </c>
      <c r="O29" s="37">
        <f t="shared" si="2"/>
        <v>1559.505372970429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48</v>
      </c>
      <c r="M31" s="93"/>
      <c r="N31" s="93"/>
      <c r="O31" s="41">
        <v>12749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2057712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2057712</v>
      </c>
      <c r="O5" s="32">
        <f aca="true" t="shared" si="2" ref="O5:O31">(N5/O$33)</f>
        <v>154.78501579659996</v>
      </c>
      <c r="P5" s="6"/>
    </row>
    <row r="6" spans="1:16" ht="15">
      <c r="A6" s="12"/>
      <c r="B6" s="44">
        <v>512</v>
      </c>
      <c r="C6" s="20" t="s">
        <v>19</v>
      </c>
      <c r="D6" s="46">
        <v>53481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53481</v>
      </c>
      <c r="O6" s="47">
        <f t="shared" si="2"/>
        <v>4.022942680908681</v>
      </c>
      <c r="P6" s="9"/>
    </row>
    <row r="7" spans="1:16" ht="15">
      <c r="A7" s="12"/>
      <c r="B7" s="44">
        <v>513</v>
      </c>
      <c r="C7" s="20" t="s">
        <v>20</v>
      </c>
      <c r="D7" s="46">
        <v>87242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87242</v>
      </c>
      <c r="O7" s="47">
        <f t="shared" si="2"/>
        <v>6.562509402738077</v>
      </c>
      <c r="P7" s="9"/>
    </row>
    <row r="8" spans="1:16" ht="15">
      <c r="A8" s="12"/>
      <c r="B8" s="44">
        <v>514</v>
      </c>
      <c r="C8" s="20" t="s">
        <v>21</v>
      </c>
      <c r="D8" s="46">
        <v>60954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60954</v>
      </c>
      <c r="O8" s="47">
        <f t="shared" si="2"/>
        <v>4.585075974123665</v>
      </c>
      <c r="P8" s="9"/>
    </row>
    <row r="9" spans="1:16" ht="15">
      <c r="A9" s="12"/>
      <c r="B9" s="44">
        <v>515</v>
      </c>
      <c r="C9" s="20" t="s">
        <v>22</v>
      </c>
      <c r="D9" s="46">
        <v>15000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15000</v>
      </c>
      <c r="O9" s="47">
        <f t="shared" si="2"/>
        <v>1.128328569279374</v>
      </c>
      <c r="P9" s="9"/>
    </row>
    <row r="10" spans="1:16" ht="15">
      <c r="A10" s="12"/>
      <c r="B10" s="44">
        <v>519</v>
      </c>
      <c r="C10" s="20" t="s">
        <v>23</v>
      </c>
      <c r="D10" s="46">
        <v>1841035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1841035</v>
      </c>
      <c r="O10" s="47">
        <f t="shared" si="2"/>
        <v>138.48615916955018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2989520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2989520</v>
      </c>
      <c r="O11" s="43">
        <f t="shared" si="2"/>
        <v>224.87738829547163</v>
      </c>
      <c r="P11" s="10"/>
    </row>
    <row r="12" spans="1:16" ht="15">
      <c r="A12" s="12"/>
      <c r="B12" s="44">
        <v>521</v>
      </c>
      <c r="C12" s="20" t="s">
        <v>25</v>
      </c>
      <c r="D12" s="46">
        <v>1661603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1661603</v>
      </c>
      <c r="O12" s="47">
        <f t="shared" si="2"/>
        <v>124.98894238002106</v>
      </c>
      <c r="P12" s="9"/>
    </row>
    <row r="13" spans="1:16" ht="15">
      <c r="A13" s="12"/>
      <c r="B13" s="44">
        <v>522</v>
      </c>
      <c r="C13" s="20" t="s">
        <v>26</v>
      </c>
      <c r="D13" s="46">
        <v>1129734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1129734</v>
      </c>
      <c r="O13" s="47">
        <f t="shared" si="2"/>
        <v>84.98074319241763</v>
      </c>
      <c r="P13" s="9"/>
    </row>
    <row r="14" spans="1:16" ht="15">
      <c r="A14" s="12"/>
      <c r="B14" s="44">
        <v>524</v>
      </c>
      <c r="C14" s="20" t="s">
        <v>27</v>
      </c>
      <c r="D14" s="46">
        <v>198183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198183</v>
      </c>
      <c r="O14" s="47">
        <f t="shared" si="2"/>
        <v>14.907702723032948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8130878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8130878</v>
      </c>
      <c r="O15" s="43">
        <f t="shared" si="2"/>
        <v>611.620129381676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2475748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2475748</v>
      </c>
      <c r="O16" s="47">
        <f t="shared" si="2"/>
        <v>186.23047991575146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5507576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5507576</v>
      </c>
      <c r="O17" s="47">
        <f t="shared" si="2"/>
        <v>414.29035655182787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147554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147554</v>
      </c>
      <c r="O18" s="47">
        <f t="shared" si="2"/>
        <v>11.099292914096585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554049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554049</v>
      </c>
      <c r="O19" s="43">
        <f t="shared" si="2"/>
        <v>41.67662103204453</v>
      </c>
      <c r="P19" s="10"/>
    </row>
    <row r="20" spans="1:16" ht="15">
      <c r="A20" s="12"/>
      <c r="B20" s="44">
        <v>541</v>
      </c>
      <c r="C20" s="20" t="s">
        <v>33</v>
      </c>
      <c r="D20" s="46">
        <v>554049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554049</v>
      </c>
      <c r="O20" s="47">
        <f t="shared" si="2"/>
        <v>41.67662103204453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13382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13382</v>
      </c>
      <c r="O21" s="43">
        <f t="shared" si="2"/>
        <v>1.006619527606439</v>
      </c>
      <c r="P21" s="10"/>
    </row>
    <row r="22" spans="1:16" ht="15">
      <c r="A22" s="13"/>
      <c r="B22" s="45">
        <v>554</v>
      </c>
      <c r="C22" s="21" t="s">
        <v>35</v>
      </c>
      <c r="D22" s="46">
        <v>13382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13382</v>
      </c>
      <c r="O22" s="47">
        <f t="shared" si="2"/>
        <v>1.006619527606439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50465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50465</v>
      </c>
      <c r="O23" s="43">
        <f t="shared" si="2"/>
        <v>3.7960734165789076</v>
      </c>
      <c r="P23" s="10"/>
    </row>
    <row r="24" spans="1:16" ht="15">
      <c r="A24" s="12"/>
      <c r="B24" s="44">
        <v>562</v>
      </c>
      <c r="C24" s="20" t="s">
        <v>37</v>
      </c>
      <c r="D24" s="46">
        <v>50465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50465</v>
      </c>
      <c r="O24" s="47">
        <f t="shared" si="2"/>
        <v>3.7960734165789076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2324707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2324707</v>
      </c>
      <c r="O25" s="43">
        <f t="shared" si="2"/>
        <v>174.86888822024974</v>
      </c>
      <c r="P25" s="9"/>
    </row>
    <row r="26" spans="1:16" ht="15">
      <c r="A26" s="12"/>
      <c r="B26" s="44">
        <v>571</v>
      </c>
      <c r="C26" s="20" t="s">
        <v>39</v>
      </c>
      <c r="D26" s="46">
        <v>957702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957702</v>
      </c>
      <c r="O26" s="47">
        <f t="shared" si="2"/>
        <v>72.04016849706635</v>
      </c>
      <c r="P26" s="9"/>
    </row>
    <row r="27" spans="1:16" ht="15">
      <c r="A27" s="12"/>
      <c r="B27" s="44">
        <v>572</v>
      </c>
      <c r="C27" s="20" t="s">
        <v>40</v>
      </c>
      <c r="D27" s="46">
        <v>1367005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1367005</v>
      </c>
      <c r="O27" s="47">
        <f t="shared" si="2"/>
        <v>102.8287197231834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SUM(D29:D30)</f>
        <v>0</v>
      </c>
      <c r="E28" s="31">
        <f t="shared" si="9"/>
        <v>2768494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323193</v>
      </c>
      <c r="J28" s="31">
        <f t="shared" si="9"/>
        <v>1385631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4477318</v>
      </c>
      <c r="O28" s="43">
        <f t="shared" si="2"/>
        <v>336.7923875432526</v>
      </c>
      <c r="P28" s="9"/>
    </row>
    <row r="29" spans="1:16" ht="15">
      <c r="A29" s="12"/>
      <c r="B29" s="44">
        <v>581</v>
      </c>
      <c r="C29" s="20" t="s">
        <v>41</v>
      </c>
      <c r="D29" s="46">
        <v>0</v>
      </c>
      <c r="E29" s="46">
        <v>2768494</v>
      </c>
      <c r="F29" s="46">
        <v>0</v>
      </c>
      <c r="G29" s="46">
        <v>0</v>
      </c>
      <c r="H29" s="46">
        <v>0</v>
      </c>
      <c r="I29" s="46">
        <v>323193</v>
      </c>
      <c r="J29" s="46">
        <v>461466</v>
      </c>
      <c r="K29" s="46">
        <v>0</v>
      </c>
      <c r="L29" s="46">
        <v>0</v>
      </c>
      <c r="M29" s="46">
        <v>0</v>
      </c>
      <c r="N29" s="46">
        <f t="shared" si="1"/>
        <v>3553153</v>
      </c>
      <c r="O29" s="47">
        <f t="shared" si="2"/>
        <v>267.2749360613811</v>
      </c>
      <c r="P29" s="9"/>
    </row>
    <row r="30" spans="1:16" ht="15.75" thickBot="1">
      <c r="A30" s="12"/>
      <c r="B30" s="44">
        <v>590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924165</v>
      </c>
      <c r="K30" s="46">
        <v>0</v>
      </c>
      <c r="L30" s="46">
        <v>0</v>
      </c>
      <c r="M30" s="46">
        <v>0</v>
      </c>
      <c r="N30" s="46">
        <f t="shared" si="1"/>
        <v>924165</v>
      </c>
      <c r="O30" s="47">
        <f t="shared" si="2"/>
        <v>69.51745148187152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SUM(D5,D11,D15,D19,D21,D23,D25,D28)</f>
        <v>7989835</v>
      </c>
      <c r="E31" s="15">
        <f t="shared" si="10"/>
        <v>2768494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8454071</v>
      </c>
      <c r="J31" s="15">
        <f t="shared" si="10"/>
        <v>1385631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20598031</v>
      </c>
      <c r="O31" s="37">
        <f t="shared" si="2"/>
        <v>1549.4231232134798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44</v>
      </c>
      <c r="M33" s="93"/>
      <c r="N33" s="93"/>
      <c r="O33" s="41">
        <v>13294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2264468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2264468</v>
      </c>
      <c r="O5" s="32">
        <f aca="true" t="shared" si="2" ref="O5:O29">(N5/O$31)</f>
        <v>169.4453756360371</v>
      </c>
      <c r="P5" s="6"/>
    </row>
    <row r="6" spans="1:16" ht="15">
      <c r="A6" s="12"/>
      <c r="B6" s="44">
        <v>512</v>
      </c>
      <c r="C6" s="20" t="s">
        <v>19</v>
      </c>
      <c r="D6" s="46">
        <v>50340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50340</v>
      </c>
      <c r="O6" s="47">
        <f t="shared" si="2"/>
        <v>3.766836276563903</v>
      </c>
      <c r="P6" s="9"/>
    </row>
    <row r="7" spans="1:16" ht="15">
      <c r="A7" s="12"/>
      <c r="B7" s="44">
        <v>513</v>
      </c>
      <c r="C7" s="20" t="s">
        <v>20</v>
      </c>
      <c r="D7" s="46">
        <v>85014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85014</v>
      </c>
      <c r="O7" s="47">
        <f t="shared" si="2"/>
        <v>6.361418736905118</v>
      </c>
      <c r="P7" s="9"/>
    </row>
    <row r="8" spans="1:16" ht="15">
      <c r="A8" s="12"/>
      <c r="B8" s="44">
        <v>514</v>
      </c>
      <c r="C8" s="20" t="s">
        <v>21</v>
      </c>
      <c r="D8" s="46">
        <v>67577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67577</v>
      </c>
      <c r="O8" s="47">
        <f t="shared" si="2"/>
        <v>5.0566447171505535</v>
      </c>
      <c r="P8" s="9"/>
    </row>
    <row r="9" spans="1:16" ht="15">
      <c r="A9" s="12"/>
      <c r="B9" s="44">
        <v>515</v>
      </c>
      <c r="C9" s="20" t="s">
        <v>22</v>
      </c>
      <c r="D9" s="46">
        <v>36090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36090</v>
      </c>
      <c r="O9" s="47">
        <f t="shared" si="2"/>
        <v>2.700538760850045</v>
      </c>
      <c r="P9" s="9"/>
    </row>
    <row r="10" spans="1:16" ht="15">
      <c r="A10" s="12"/>
      <c r="B10" s="44">
        <v>519</v>
      </c>
      <c r="C10" s="20" t="s">
        <v>23</v>
      </c>
      <c r="D10" s="46">
        <v>2025447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2025447</v>
      </c>
      <c r="O10" s="47">
        <f t="shared" si="2"/>
        <v>151.5599371445675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3589716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3589716</v>
      </c>
      <c r="O11" s="43">
        <f t="shared" si="2"/>
        <v>268.6108949416342</v>
      </c>
      <c r="P11" s="10"/>
    </row>
    <row r="12" spans="1:16" ht="15">
      <c r="A12" s="12"/>
      <c r="B12" s="44">
        <v>521</v>
      </c>
      <c r="C12" s="20" t="s">
        <v>25</v>
      </c>
      <c r="D12" s="46">
        <v>1733086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1733086</v>
      </c>
      <c r="O12" s="47">
        <f t="shared" si="2"/>
        <v>129.68317868901528</v>
      </c>
      <c r="P12" s="9"/>
    </row>
    <row r="13" spans="1:16" ht="15">
      <c r="A13" s="12"/>
      <c r="B13" s="44">
        <v>522</v>
      </c>
      <c r="C13" s="20" t="s">
        <v>26</v>
      </c>
      <c r="D13" s="46">
        <v>1653047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1653047</v>
      </c>
      <c r="O13" s="47">
        <f t="shared" si="2"/>
        <v>123.694028733912</v>
      </c>
      <c r="P13" s="9"/>
    </row>
    <row r="14" spans="1:16" ht="15">
      <c r="A14" s="12"/>
      <c r="B14" s="44">
        <v>524</v>
      </c>
      <c r="C14" s="20" t="s">
        <v>27</v>
      </c>
      <c r="D14" s="46">
        <v>203583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203583</v>
      </c>
      <c r="O14" s="47">
        <f t="shared" si="2"/>
        <v>15.233687518706974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7950579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7950579</v>
      </c>
      <c r="O15" s="43">
        <f t="shared" si="2"/>
        <v>594.9250972762646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2514295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2514295</v>
      </c>
      <c r="O16" s="47">
        <f t="shared" si="2"/>
        <v>188.13940436994912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5309688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5309688</v>
      </c>
      <c r="O17" s="47">
        <f t="shared" si="2"/>
        <v>397.3127806046094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126596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126596</v>
      </c>
      <c r="O18" s="47">
        <f t="shared" si="2"/>
        <v>9.472912301706076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779084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779084</v>
      </c>
      <c r="O19" s="43">
        <f t="shared" si="2"/>
        <v>58.29721640227477</v>
      </c>
      <c r="P19" s="10"/>
    </row>
    <row r="20" spans="1:16" ht="15">
      <c r="A20" s="12"/>
      <c r="B20" s="44">
        <v>541</v>
      </c>
      <c r="C20" s="20" t="s">
        <v>33</v>
      </c>
      <c r="D20" s="46">
        <v>779084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779084</v>
      </c>
      <c r="O20" s="47">
        <f t="shared" si="2"/>
        <v>58.29721640227477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SUM(D22:D22)</f>
        <v>50240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50240</v>
      </c>
      <c r="O21" s="43">
        <f t="shared" si="2"/>
        <v>3.759353486979946</v>
      </c>
      <c r="P21" s="10"/>
    </row>
    <row r="22" spans="1:16" ht="15">
      <c r="A22" s="12"/>
      <c r="B22" s="44">
        <v>562</v>
      </c>
      <c r="C22" s="20" t="s">
        <v>37</v>
      </c>
      <c r="D22" s="46">
        <v>50240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50240</v>
      </c>
      <c r="O22" s="47">
        <f t="shared" si="2"/>
        <v>3.759353486979946</v>
      </c>
      <c r="P22" s="9"/>
    </row>
    <row r="23" spans="1:16" ht="15.75">
      <c r="A23" s="28" t="s">
        <v>38</v>
      </c>
      <c r="B23" s="29"/>
      <c r="C23" s="30"/>
      <c r="D23" s="31">
        <f aca="true" t="shared" si="7" ref="D23:M23">SUM(D24:D25)</f>
        <v>2969666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2969666</v>
      </c>
      <c r="O23" s="43">
        <f t="shared" si="2"/>
        <v>222.21385812630947</v>
      </c>
      <c r="P23" s="9"/>
    </row>
    <row r="24" spans="1:16" ht="15">
      <c r="A24" s="12"/>
      <c r="B24" s="44">
        <v>571</v>
      </c>
      <c r="C24" s="20" t="s">
        <v>39</v>
      </c>
      <c r="D24" s="46">
        <v>1008635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1008635</v>
      </c>
      <c r="O24" s="47">
        <f t="shared" si="2"/>
        <v>75.47403472014366</v>
      </c>
      <c r="P24" s="9"/>
    </row>
    <row r="25" spans="1:16" ht="15">
      <c r="A25" s="12"/>
      <c r="B25" s="44">
        <v>572</v>
      </c>
      <c r="C25" s="20" t="s">
        <v>40</v>
      </c>
      <c r="D25" s="46">
        <v>1961031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1961031</v>
      </c>
      <c r="O25" s="47">
        <f t="shared" si="2"/>
        <v>146.7398234061658</v>
      </c>
      <c r="P25" s="9"/>
    </row>
    <row r="26" spans="1:16" ht="15.75">
      <c r="A26" s="28" t="s">
        <v>43</v>
      </c>
      <c r="B26" s="29"/>
      <c r="C26" s="30"/>
      <c r="D26" s="31">
        <f aca="true" t="shared" si="8" ref="D26:M26">SUM(D27:D28)</f>
        <v>3126</v>
      </c>
      <c r="E26" s="31">
        <f t="shared" si="8"/>
        <v>2606309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218869</v>
      </c>
      <c r="J26" s="31">
        <f t="shared" si="8"/>
        <v>1442313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4270617</v>
      </c>
      <c r="O26" s="43">
        <f t="shared" si="2"/>
        <v>319.5612840466926</v>
      </c>
      <c r="P26" s="9"/>
    </row>
    <row r="27" spans="1:16" ht="15">
      <c r="A27" s="12"/>
      <c r="B27" s="44">
        <v>581</v>
      </c>
      <c r="C27" s="20" t="s">
        <v>41</v>
      </c>
      <c r="D27" s="46">
        <v>0</v>
      </c>
      <c r="E27" s="46">
        <v>2606309</v>
      </c>
      <c r="F27" s="46">
        <v>0</v>
      </c>
      <c r="G27" s="46">
        <v>0</v>
      </c>
      <c r="H27" s="46">
        <v>0</v>
      </c>
      <c r="I27" s="46">
        <v>218869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2825178</v>
      </c>
      <c r="O27" s="47">
        <f t="shared" si="2"/>
        <v>211.40212511224183</v>
      </c>
      <c r="P27" s="9"/>
    </row>
    <row r="28" spans="1:16" ht="15.75" thickBot="1">
      <c r="A28" s="12"/>
      <c r="B28" s="44">
        <v>590</v>
      </c>
      <c r="C28" s="20" t="s">
        <v>42</v>
      </c>
      <c r="D28" s="46">
        <v>3126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1442313</v>
      </c>
      <c r="K28" s="46">
        <v>0</v>
      </c>
      <c r="L28" s="46">
        <v>0</v>
      </c>
      <c r="M28" s="46">
        <v>0</v>
      </c>
      <c r="N28" s="46">
        <f t="shared" si="1"/>
        <v>1445439</v>
      </c>
      <c r="O28" s="47">
        <f t="shared" si="2"/>
        <v>108.15915893445076</v>
      </c>
      <c r="P28" s="9"/>
    </row>
    <row r="29" spans="1:119" ht="16.5" thickBot="1">
      <c r="A29" s="14" t="s">
        <v>10</v>
      </c>
      <c r="B29" s="23"/>
      <c r="C29" s="22"/>
      <c r="D29" s="15">
        <f>SUM(D5,D11,D15,D19,D21,D23,D26)</f>
        <v>9656300</v>
      </c>
      <c r="E29" s="15">
        <f aca="true" t="shared" si="9" ref="E29:M29">SUM(E5,E11,E15,E19,E21,E23,E26)</f>
        <v>2606309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8169448</v>
      </c>
      <c r="J29" s="15">
        <f t="shared" si="9"/>
        <v>1442313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21874370</v>
      </c>
      <c r="O29" s="37">
        <f t="shared" si="2"/>
        <v>1636.8130799161927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57</v>
      </c>
      <c r="M31" s="93"/>
      <c r="N31" s="93"/>
      <c r="O31" s="41">
        <v>13364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2547820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2547820</v>
      </c>
      <c r="O5" s="32">
        <f aca="true" t="shared" si="2" ref="O5:O29">(N5/O$31)</f>
        <v>191.9695599758891</v>
      </c>
      <c r="P5" s="6"/>
    </row>
    <row r="6" spans="1:16" ht="15">
      <c r="A6" s="12"/>
      <c r="B6" s="44">
        <v>511</v>
      </c>
      <c r="C6" s="20" t="s">
        <v>47</v>
      </c>
      <c r="D6" s="46">
        <v>925285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925285</v>
      </c>
      <c r="O6" s="47">
        <f t="shared" si="2"/>
        <v>69.71707353827607</v>
      </c>
      <c r="P6" s="9"/>
    </row>
    <row r="7" spans="1:16" ht="15">
      <c r="A7" s="12"/>
      <c r="B7" s="44">
        <v>512</v>
      </c>
      <c r="C7" s="20" t="s">
        <v>19</v>
      </c>
      <c r="D7" s="46">
        <v>81565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81565</v>
      </c>
      <c r="O7" s="47">
        <f t="shared" si="2"/>
        <v>6.145644966847499</v>
      </c>
      <c r="P7" s="9"/>
    </row>
    <row r="8" spans="1:16" ht="15">
      <c r="A8" s="12"/>
      <c r="B8" s="44">
        <v>513</v>
      </c>
      <c r="C8" s="20" t="s">
        <v>20</v>
      </c>
      <c r="D8" s="46">
        <v>85285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85285</v>
      </c>
      <c r="O8" s="47">
        <f t="shared" si="2"/>
        <v>6.425934297769741</v>
      </c>
      <c r="P8" s="9"/>
    </row>
    <row r="9" spans="1:16" ht="15">
      <c r="A9" s="12"/>
      <c r="B9" s="44">
        <v>514</v>
      </c>
      <c r="C9" s="20" t="s">
        <v>21</v>
      </c>
      <c r="D9" s="46">
        <v>60600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60600</v>
      </c>
      <c r="O9" s="47">
        <f t="shared" si="2"/>
        <v>4.566003616636528</v>
      </c>
      <c r="P9" s="9"/>
    </row>
    <row r="10" spans="1:16" ht="15">
      <c r="A10" s="12"/>
      <c r="B10" s="44">
        <v>519</v>
      </c>
      <c r="C10" s="20" t="s">
        <v>23</v>
      </c>
      <c r="D10" s="46">
        <v>1395085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1395085</v>
      </c>
      <c r="O10" s="47">
        <f t="shared" si="2"/>
        <v>105.11490355635925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2873052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2873052</v>
      </c>
      <c r="O11" s="43">
        <f t="shared" si="2"/>
        <v>216.4746835443038</v>
      </c>
      <c r="P11" s="10"/>
    </row>
    <row r="12" spans="1:16" ht="15">
      <c r="A12" s="12"/>
      <c r="B12" s="44">
        <v>521</v>
      </c>
      <c r="C12" s="20" t="s">
        <v>25</v>
      </c>
      <c r="D12" s="46">
        <v>1631121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1631121</v>
      </c>
      <c r="O12" s="47">
        <f t="shared" si="2"/>
        <v>122.8994122965642</v>
      </c>
      <c r="P12" s="9"/>
    </row>
    <row r="13" spans="1:16" ht="15">
      <c r="A13" s="12"/>
      <c r="B13" s="44">
        <v>522</v>
      </c>
      <c r="C13" s="20" t="s">
        <v>26</v>
      </c>
      <c r="D13" s="46">
        <v>1041126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1041126</v>
      </c>
      <c r="O13" s="47">
        <f t="shared" si="2"/>
        <v>78.44529837251356</v>
      </c>
      <c r="P13" s="9"/>
    </row>
    <row r="14" spans="1:16" ht="15">
      <c r="A14" s="12"/>
      <c r="B14" s="44">
        <v>524</v>
      </c>
      <c r="C14" s="20" t="s">
        <v>27</v>
      </c>
      <c r="D14" s="46">
        <v>200805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200805</v>
      </c>
      <c r="O14" s="47">
        <f t="shared" si="2"/>
        <v>15.12997287522604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7602004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7602004</v>
      </c>
      <c r="O15" s="43">
        <f t="shared" si="2"/>
        <v>572.7851115129596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2178106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2178106</v>
      </c>
      <c r="O16" s="47">
        <f t="shared" si="2"/>
        <v>164.11286919831224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5220082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5220082</v>
      </c>
      <c r="O17" s="47">
        <f t="shared" si="2"/>
        <v>393.31540084388183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203816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203816</v>
      </c>
      <c r="O18" s="47">
        <f t="shared" si="2"/>
        <v>15.356841470765522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924773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924773</v>
      </c>
      <c r="O19" s="43">
        <f t="shared" si="2"/>
        <v>69.6784960819771</v>
      </c>
      <c r="P19" s="10"/>
    </row>
    <row r="20" spans="1:16" ht="15">
      <c r="A20" s="12"/>
      <c r="B20" s="44">
        <v>541</v>
      </c>
      <c r="C20" s="20" t="s">
        <v>33</v>
      </c>
      <c r="D20" s="46">
        <v>924773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924773</v>
      </c>
      <c r="O20" s="47">
        <f t="shared" si="2"/>
        <v>69.6784960819771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SUM(D22:D22)</f>
        <v>43005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43005</v>
      </c>
      <c r="O21" s="43">
        <f t="shared" si="2"/>
        <v>3.240280289330922</v>
      </c>
      <c r="P21" s="10"/>
    </row>
    <row r="22" spans="1:16" ht="15">
      <c r="A22" s="12"/>
      <c r="B22" s="44">
        <v>562</v>
      </c>
      <c r="C22" s="20" t="s">
        <v>37</v>
      </c>
      <c r="D22" s="46">
        <v>43005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43005</v>
      </c>
      <c r="O22" s="47">
        <f t="shared" si="2"/>
        <v>3.240280289330922</v>
      </c>
      <c r="P22" s="9"/>
    </row>
    <row r="23" spans="1:16" ht="15.75">
      <c r="A23" s="28" t="s">
        <v>38</v>
      </c>
      <c r="B23" s="29"/>
      <c r="C23" s="30"/>
      <c r="D23" s="31">
        <f aca="true" t="shared" si="7" ref="D23:M23">SUM(D24:D25)</f>
        <v>3372895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3372895</v>
      </c>
      <c r="O23" s="43">
        <f t="shared" si="2"/>
        <v>254.1361512959614</v>
      </c>
      <c r="P23" s="9"/>
    </row>
    <row r="24" spans="1:16" ht="15">
      <c r="A24" s="12"/>
      <c r="B24" s="44">
        <v>571</v>
      </c>
      <c r="C24" s="20" t="s">
        <v>39</v>
      </c>
      <c r="D24" s="46">
        <v>1303933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1303933</v>
      </c>
      <c r="O24" s="47">
        <f t="shared" si="2"/>
        <v>98.24691078963231</v>
      </c>
      <c r="P24" s="9"/>
    </row>
    <row r="25" spans="1:16" ht="15">
      <c r="A25" s="12"/>
      <c r="B25" s="44">
        <v>572</v>
      </c>
      <c r="C25" s="20" t="s">
        <v>40</v>
      </c>
      <c r="D25" s="46">
        <v>2068962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2068962</v>
      </c>
      <c r="O25" s="47">
        <f t="shared" si="2"/>
        <v>155.88924050632912</v>
      </c>
      <c r="P25" s="9"/>
    </row>
    <row r="26" spans="1:16" ht="15.75">
      <c r="A26" s="28" t="s">
        <v>43</v>
      </c>
      <c r="B26" s="29"/>
      <c r="C26" s="30"/>
      <c r="D26" s="31">
        <f aca="true" t="shared" si="8" ref="D26:M26">SUM(D27:D28)</f>
        <v>11428</v>
      </c>
      <c r="E26" s="31">
        <f t="shared" si="8"/>
        <v>2591731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82923</v>
      </c>
      <c r="J26" s="31">
        <f t="shared" si="8"/>
        <v>1189078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3875160</v>
      </c>
      <c r="O26" s="43">
        <f t="shared" si="2"/>
        <v>291.9801084990958</v>
      </c>
      <c r="P26" s="9"/>
    </row>
    <row r="27" spans="1:16" ht="15">
      <c r="A27" s="12"/>
      <c r="B27" s="44">
        <v>581</v>
      </c>
      <c r="C27" s="20" t="s">
        <v>41</v>
      </c>
      <c r="D27" s="46">
        <v>0</v>
      </c>
      <c r="E27" s="46">
        <v>2591731</v>
      </c>
      <c r="F27" s="46">
        <v>0</v>
      </c>
      <c r="G27" s="46">
        <v>0</v>
      </c>
      <c r="H27" s="46">
        <v>0</v>
      </c>
      <c r="I27" s="46">
        <v>80950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2672681</v>
      </c>
      <c r="O27" s="47">
        <f t="shared" si="2"/>
        <v>201.37741109101867</v>
      </c>
      <c r="P27" s="9"/>
    </row>
    <row r="28" spans="1:16" ht="15.75" thickBot="1">
      <c r="A28" s="12"/>
      <c r="B28" s="44">
        <v>590</v>
      </c>
      <c r="C28" s="20" t="s">
        <v>42</v>
      </c>
      <c r="D28" s="46">
        <v>11428</v>
      </c>
      <c r="E28" s="46">
        <v>0</v>
      </c>
      <c r="F28" s="46">
        <v>0</v>
      </c>
      <c r="G28" s="46">
        <v>0</v>
      </c>
      <c r="H28" s="46">
        <v>0</v>
      </c>
      <c r="I28" s="46">
        <v>1973</v>
      </c>
      <c r="J28" s="46">
        <v>1189078</v>
      </c>
      <c r="K28" s="46">
        <v>0</v>
      </c>
      <c r="L28" s="46">
        <v>0</v>
      </c>
      <c r="M28" s="46">
        <v>0</v>
      </c>
      <c r="N28" s="46">
        <f t="shared" si="1"/>
        <v>1202479</v>
      </c>
      <c r="O28" s="47">
        <f t="shared" si="2"/>
        <v>90.60269740807715</v>
      </c>
      <c r="P28" s="9"/>
    </row>
    <row r="29" spans="1:119" ht="16.5" thickBot="1">
      <c r="A29" s="14" t="s">
        <v>10</v>
      </c>
      <c r="B29" s="23"/>
      <c r="C29" s="22"/>
      <c r="D29" s="15">
        <f>SUM(D5,D11,D15,D19,D21,D23,D26)</f>
        <v>9772973</v>
      </c>
      <c r="E29" s="15">
        <f aca="true" t="shared" si="9" ref="E29:M29">SUM(E5,E11,E15,E19,E21,E23,E26)</f>
        <v>2591731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7684927</v>
      </c>
      <c r="J29" s="15">
        <f t="shared" si="9"/>
        <v>1189078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21238709</v>
      </c>
      <c r="O29" s="37">
        <f t="shared" si="2"/>
        <v>1600.2643911995178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72</v>
      </c>
      <c r="M31" s="93"/>
      <c r="N31" s="93"/>
      <c r="O31" s="41">
        <v>13272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4919182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4919182</v>
      </c>
      <c r="O5" s="32">
        <f aca="true" t="shared" si="2" ref="O5:O32">(N5/O$34)</f>
        <v>328.4710202991453</v>
      </c>
      <c r="P5" s="6"/>
    </row>
    <row r="6" spans="1:16" ht="15">
      <c r="A6" s="12"/>
      <c r="B6" s="44">
        <v>512</v>
      </c>
      <c r="C6" s="20" t="s">
        <v>19</v>
      </c>
      <c r="D6" s="46">
        <v>61547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61547</v>
      </c>
      <c r="O6" s="47">
        <f t="shared" si="2"/>
        <v>4.109708867521367</v>
      </c>
      <c r="P6" s="9"/>
    </row>
    <row r="7" spans="1:16" ht="15">
      <c r="A7" s="12"/>
      <c r="B7" s="44">
        <v>513</v>
      </c>
      <c r="C7" s="20" t="s">
        <v>20</v>
      </c>
      <c r="D7" s="46">
        <v>64427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64427</v>
      </c>
      <c r="O7" s="47">
        <f t="shared" si="2"/>
        <v>4.30201655982906</v>
      </c>
      <c r="P7" s="9"/>
    </row>
    <row r="8" spans="1:16" ht="15">
      <c r="A8" s="12"/>
      <c r="B8" s="44">
        <v>514</v>
      </c>
      <c r="C8" s="20" t="s">
        <v>21</v>
      </c>
      <c r="D8" s="46">
        <v>43929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43929</v>
      </c>
      <c r="O8" s="47">
        <f t="shared" si="2"/>
        <v>2.933293269230769</v>
      </c>
      <c r="P8" s="9"/>
    </row>
    <row r="9" spans="1:16" ht="15">
      <c r="A9" s="12"/>
      <c r="B9" s="44">
        <v>515</v>
      </c>
      <c r="C9" s="20" t="s">
        <v>22</v>
      </c>
      <c r="D9" s="46">
        <v>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524</v>
      </c>
      <c r="O9" s="47">
        <f t="shared" si="2"/>
        <v>0.03498931623931624</v>
      </c>
      <c r="P9" s="9"/>
    </row>
    <row r="10" spans="1:16" ht="15">
      <c r="A10" s="12"/>
      <c r="B10" s="44">
        <v>519</v>
      </c>
      <c r="C10" s="20" t="s">
        <v>61</v>
      </c>
      <c r="D10" s="46">
        <v>4748755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4748755</v>
      </c>
      <c r="O10" s="47">
        <f t="shared" si="2"/>
        <v>317.09101228632477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4810596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4810596</v>
      </c>
      <c r="O11" s="43">
        <f t="shared" si="2"/>
        <v>321.22035256410254</v>
      </c>
      <c r="P11" s="10"/>
    </row>
    <row r="12" spans="1:16" ht="15">
      <c r="A12" s="12"/>
      <c r="B12" s="44">
        <v>521</v>
      </c>
      <c r="C12" s="20" t="s">
        <v>25</v>
      </c>
      <c r="D12" s="46">
        <v>2593576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2593576</v>
      </c>
      <c r="O12" s="47">
        <f t="shared" si="2"/>
        <v>173.1821581196581</v>
      </c>
      <c r="P12" s="9"/>
    </row>
    <row r="13" spans="1:16" ht="15">
      <c r="A13" s="12"/>
      <c r="B13" s="44">
        <v>522</v>
      </c>
      <c r="C13" s="20" t="s">
        <v>26</v>
      </c>
      <c r="D13" s="46">
        <v>2044809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2044809</v>
      </c>
      <c r="O13" s="47">
        <f t="shared" si="2"/>
        <v>136.5390625</v>
      </c>
      <c r="P13" s="9"/>
    </row>
    <row r="14" spans="1:16" ht="15">
      <c r="A14" s="12"/>
      <c r="B14" s="44">
        <v>524</v>
      </c>
      <c r="C14" s="20" t="s">
        <v>27</v>
      </c>
      <c r="D14" s="46">
        <v>172211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172211</v>
      </c>
      <c r="O14" s="47">
        <f t="shared" si="2"/>
        <v>11.499131944444445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11907298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2203326</v>
      </c>
      <c r="N15" s="42">
        <f t="shared" si="1"/>
        <v>14110624</v>
      </c>
      <c r="O15" s="43">
        <f t="shared" si="2"/>
        <v>942.215811965812</v>
      </c>
      <c r="P15" s="10"/>
    </row>
    <row r="16" spans="1:16" ht="15">
      <c r="A16" s="12"/>
      <c r="B16" s="44">
        <v>534</v>
      </c>
      <c r="C16" s="20" t="s">
        <v>63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3619023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3619023</v>
      </c>
      <c r="O16" s="47">
        <f t="shared" si="2"/>
        <v>241.65484775641025</v>
      </c>
      <c r="P16" s="9"/>
    </row>
    <row r="17" spans="1:16" ht="15">
      <c r="A17" s="12"/>
      <c r="B17" s="44">
        <v>535</v>
      </c>
      <c r="C17" s="20" t="s">
        <v>54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2203326</v>
      </c>
      <c r="N17" s="46">
        <f t="shared" si="1"/>
        <v>2203326</v>
      </c>
      <c r="O17" s="47">
        <f t="shared" si="2"/>
        <v>147.12379807692307</v>
      </c>
      <c r="P17" s="9"/>
    </row>
    <row r="18" spans="1:16" ht="15">
      <c r="A18" s="12"/>
      <c r="B18" s="44">
        <v>536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7947437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7947437</v>
      </c>
      <c r="O18" s="47">
        <f t="shared" si="2"/>
        <v>530.678218482906</v>
      </c>
      <c r="P18" s="9"/>
    </row>
    <row r="19" spans="1:16" ht="15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340838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340838</v>
      </c>
      <c r="O19" s="47">
        <f t="shared" si="2"/>
        <v>22.75894764957265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867633</v>
      </c>
      <c r="E20" s="31">
        <f t="shared" si="5"/>
        <v>283263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aca="true" t="shared" si="6" ref="N20:N25">SUM(D20:M20)</f>
        <v>1150896</v>
      </c>
      <c r="O20" s="43">
        <f t="shared" si="2"/>
        <v>76.84935897435898</v>
      </c>
      <c r="P20" s="10"/>
    </row>
    <row r="21" spans="1:16" ht="15">
      <c r="A21" s="12"/>
      <c r="B21" s="44">
        <v>541</v>
      </c>
      <c r="C21" s="20" t="s">
        <v>66</v>
      </c>
      <c r="D21" s="46">
        <v>867633</v>
      </c>
      <c r="E21" s="46">
        <v>283263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1150896</v>
      </c>
      <c r="O21" s="47">
        <f t="shared" si="2"/>
        <v>76.84935897435898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SUM(D23:D24)</f>
        <v>62599</v>
      </c>
      <c r="E22" s="31">
        <f t="shared" si="7"/>
        <v>30330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92929</v>
      </c>
      <c r="O22" s="43">
        <f t="shared" si="2"/>
        <v>6.205194978632479</v>
      </c>
      <c r="P22" s="10"/>
    </row>
    <row r="23" spans="1:16" ht="15">
      <c r="A23" s="13"/>
      <c r="B23" s="45">
        <v>552</v>
      </c>
      <c r="C23" s="21" t="s">
        <v>74</v>
      </c>
      <c r="D23" s="46">
        <v>0</v>
      </c>
      <c r="E23" s="46">
        <v>30330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30330</v>
      </c>
      <c r="O23" s="47">
        <f t="shared" si="2"/>
        <v>2.0252403846153846</v>
      </c>
      <c r="P23" s="9"/>
    </row>
    <row r="24" spans="1:16" ht="15">
      <c r="A24" s="13"/>
      <c r="B24" s="45">
        <v>554</v>
      </c>
      <c r="C24" s="21" t="s">
        <v>35</v>
      </c>
      <c r="D24" s="46">
        <v>62599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62599</v>
      </c>
      <c r="O24" s="47">
        <f t="shared" si="2"/>
        <v>4.179954594017094</v>
      </c>
      <c r="P24" s="9"/>
    </row>
    <row r="25" spans="1:16" ht="15.75">
      <c r="A25" s="28" t="s">
        <v>36</v>
      </c>
      <c r="B25" s="29"/>
      <c r="C25" s="30"/>
      <c r="D25" s="31">
        <f aca="true" t="shared" si="8" ref="D25:M25">SUM(D26:D26)</f>
        <v>57681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57681</v>
      </c>
      <c r="O25" s="43">
        <f t="shared" si="2"/>
        <v>3.8515625</v>
      </c>
      <c r="P25" s="10"/>
    </row>
    <row r="26" spans="1:16" ht="15">
      <c r="A26" s="12"/>
      <c r="B26" s="44">
        <v>569</v>
      </c>
      <c r="C26" s="20" t="s">
        <v>79</v>
      </c>
      <c r="D26" s="46">
        <v>57681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9" ref="N26:N32">SUM(D26:M26)</f>
        <v>57681</v>
      </c>
      <c r="O26" s="47">
        <f t="shared" si="2"/>
        <v>3.8515625</v>
      </c>
      <c r="P26" s="9"/>
    </row>
    <row r="27" spans="1:16" ht="15.75">
      <c r="A27" s="28" t="s">
        <v>38</v>
      </c>
      <c r="B27" s="29"/>
      <c r="C27" s="30"/>
      <c r="D27" s="31">
        <f aca="true" t="shared" si="10" ref="D27:M27">SUM(D28:D29)</f>
        <v>3654393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3654393</v>
      </c>
      <c r="O27" s="43">
        <f t="shared" si="2"/>
        <v>244.01662660256412</v>
      </c>
      <c r="P27" s="9"/>
    </row>
    <row r="28" spans="1:16" ht="15">
      <c r="A28" s="12"/>
      <c r="B28" s="44">
        <v>571</v>
      </c>
      <c r="C28" s="20" t="s">
        <v>39</v>
      </c>
      <c r="D28" s="46">
        <v>1196460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1196460</v>
      </c>
      <c r="O28" s="47">
        <f t="shared" si="2"/>
        <v>79.89182692307692</v>
      </c>
      <c r="P28" s="9"/>
    </row>
    <row r="29" spans="1:16" ht="15">
      <c r="A29" s="12"/>
      <c r="B29" s="44">
        <v>572</v>
      </c>
      <c r="C29" s="20" t="s">
        <v>67</v>
      </c>
      <c r="D29" s="46">
        <v>2457933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2457933</v>
      </c>
      <c r="O29" s="47">
        <f t="shared" si="2"/>
        <v>164.12479967948718</v>
      </c>
      <c r="P29" s="9"/>
    </row>
    <row r="30" spans="1:16" ht="15.75">
      <c r="A30" s="28" t="s">
        <v>68</v>
      </c>
      <c r="B30" s="29"/>
      <c r="C30" s="30"/>
      <c r="D30" s="31">
        <f aca="true" t="shared" si="11" ref="D30:M30">SUM(D31:D31)</f>
        <v>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600000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600000</v>
      </c>
      <c r="O30" s="43">
        <f t="shared" si="2"/>
        <v>40.06410256410256</v>
      </c>
      <c r="P30" s="9"/>
    </row>
    <row r="31" spans="1:16" ht="15.75" thickBot="1">
      <c r="A31" s="12"/>
      <c r="B31" s="44">
        <v>581</v>
      </c>
      <c r="C31" s="20" t="s">
        <v>69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600000</v>
      </c>
      <c r="O31" s="47">
        <f t="shared" si="2"/>
        <v>40.06410256410256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2" ref="D32:M32">SUM(D5,D11,D15,D20,D22,D25,D27,D30)</f>
        <v>14372084</v>
      </c>
      <c r="E32" s="15">
        <f t="shared" si="12"/>
        <v>313593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12507298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2203326</v>
      </c>
      <c r="N32" s="15">
        <f t="shared" si="9"/>
        <v>29396301</v>
      </c>
      <c r="O32" s="37">
        <f t="shared" si="2"/>
        <v>1962.894030448718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89</v>
      </c>
      <c r="M34" s="93"/>
      <c r="N34" s="93"/>
      <c r="O34" s="41">
        <v>14976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4189721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4189721</v>
      </c>
      <c r="O5" s="32">
        <f aca="true" t="shared" si="2" ref="O5:O29">(N5/O$31)</f>
        <v>285.1508201184237</v>
      </c>
      <c r="P5" s="6"/>
    </row>
    <row r="6" spans="1:16" ht="15">
      <c r="A6" s="12"/>
      <c r="B6" s="44">
        <v>512</v>
      </c>
      <c r="C6" s="20" t="s">
        <v>19</v>
      </c>
      <c r="D6" s="46">
        <v>59488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59488</v>
      </c>
      <c r="O6" s="47">
        <f t="shared" si="2"/>
        <v>4.0487306880827605</v>
      </c>
      <c r="P6" s="9"/>
    </row>
    <row r="7" spans="1:16" ht="15">
      <c r="A7" s="12"/>
      <c r="B7" s="44">
        <v>513</v>
      </c>
      <c r="C7" s="20" t="s">
        <v>20</v>
      </c>
      <c r="D7" s="46">
        <v>63324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63324</v>
      </c>
      <c r="O7" s="47">
        <f t="shared" si="2"/>
        <v>4.309807391274757</v>
      </c>
      <c r="P7" s="9"/>
    </row>
    <row r="8" spans="1:16" ht="15">
      <c r="A8" s="12"/>
      <c r="B8" s="44">
        <v>514</v>
      </c>
      <c r="C8" s="20" t="s">
        <v>21</v>
      </c>
      <c r="D8" s="46">
        <v>31563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31563</v>
      </c>
      <c r="O8" s="47">
        <f t="shared" si="2"/>
        <v>2.148165793234874</v>
      </c>
      <c r="P8" s="9"/>
    </row>
    <row r="9" spans="1:16" ht="15">
      <c r="A9" s="12"/>
      <c r="B9" s="44">
        <v>519</v>
      </c>
      <c r="C9" s="20" t="s">
        <v>61</v>
      </c>
      <c r="D9" s="46">
        <v>4035346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4035346</v>
      </c>
      <c r="O9" s="47">
        <f t="shared" si="2"/>
        <v>274.64411624583136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SUM(D11:D13)</f>
        <v>4842628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4842628</v>
      </c>
      <c r="O10" s="43">
        <f t="shared" si="2"/>
        <v>329.587422582182</v>
      </c>
      <c r="P10" s="10"/>
    </row>
    <row r="11" spans="1:16" ht="15">
      <c r="A11" s="12"/>
      <c r="B11" s="44">
        <v>521</v>
      </c>
      <c r="C11" s="20" t="s">
        <v>25</v>
      </c>
      <c r="D11" s="46">
        <v>2760980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2760980</v>
      </c>
      <c r="O11" s="47">
        <f t="shared" si="2"/>
        <v>187.91125025522356</v>
      </c>
      <c r="P11" s="9"/>
    </row>
    <row r="12" spans="1:16" ht="15">
      <c r="A12" s="12"/>
      <c r="B12" s="44">
        <v>522</v>
      </c>
      <c r="C12" s="20" t="s">
        <v>26</v>
      </c>
      <c r="D12" s="46">
        <v>1916230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1916230</v>
      </c>
      <c r="O12" s="47">
        <f t="shared" si="2"/>
        <v>130.41788606819574</v>
      </c>
      <c r="P12" s="9"/>
    </row>
    <row r="13" spans="1:16" ht="15">
      <c r="A13" s="12"/>
      <c r="B13" s="44">
        <v>524</v>
      </c>
      <c r="C13" s="20" t="s">
        <v>27</v>
      </c>
      <c r="D13" s="46">
        <v>165418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165418</v>
      </c>
      <c r="O13" s="47">
        <f t="shared" si="2"/>
        <v>11.258286258762675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11788157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11788157</v>
      </c>
      <c r="O14" s="43">
        <f t="shared" si="2"/>
        <v>802.2974886000136</v>
      </c>
      <c r="P14" s="10"/>
    </row>
    <row r="15" spans="1:16" ht="15">
      <c r="A15" s="12"/>
      <c r="B15" s="44">
        <v>534</v>
      </c>
      <c r="C15" s="20" t="s">
        <v>63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3451152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3451152</v>
      </c>
      <c r="O15" s="47">
        <f t="shared" si="2"/>
        <v>234.88409446675288</v>
      </c>
      <c r="P15" s="9"/>
    </row>
    <row r="16" spans="1:16" ht="15">
      <c r="A16" s="12"/>
      <c r="B16" s="44">
        <v>536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7909848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7909848</v>
      </c>
      <c r="O16" s="47">
        <f t="shared" si="2"/>
        <v>538.3412509358197</v>
      </c>
      <c r="P16" s="9"/>
    </row>
    <row r="17" spans="1:16" ht="15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427157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427157</v>
      </c>
      <c r="O17" s="47">
        <f t="shared" si="2"/>
        <v>29.07214319744096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1381567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1381567</v>
      </c>
      <c r="O18" s="43">
        <f t="shared" si="2"/>
        <v>94.02892533859661</v>
      </c>
      <c r="P18" s="10"/>
    </row>
    <row r="19" spans="1:16" ht="15">
      <c r="A19" s="12"/>
      <c r="B19" s="44">
        <v>541</v>
      </c>
      <c r="C19" s="20" t="s">
        <v>66</v>
      </c>
      <c r="D19" s="46">
        <v>1381567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1381567</v>
      </c>
      <c r="O19" s="47">
        <f t="shared" si="2"/>
        <v>94.02892533859661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154599</v>
      </c>
      <c r="E20" s="31">
        <f t="shared" si="6"/>
        <v>7499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162098</v>
      </c>
      <c r="O20" s="43">
        <f t="shared" si="2"/>
        <v>11.032328319607977</v>
      </c>
      <c r="P20" s="10"/>
    </row>
    <row r="21" spans="1:16" ht="15">
      <c r="A21" s="13"/>
      <c r="B21" s="45">
        <v>552</v>
      </c>
      <c r="C21" s="21" t="s">
        <v>74</v>
      </c>
      <c r="D21" s="46">
        <v>154599</v>
      </c>
      <c r="E21" s="46">
        <v>7499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162098</v>
      </c>
      <c r="O21" s="47">
        <f t="shared" si="2"/>
        <v>11.032328319607977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55998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55998</v>
      </c>
      <c r="O22" s="43">
        <f t="shared" si="2"/>
        <v>3.811202613489417</v>
      </c>
      <c r="P22" s="10"/>
    </row>
    <row r="23" spans="1:16" ht="15">
      <c r="A23" s="12"/>
      <c r="B23" s="44">
        <v>569</v>
      </c>
      <c r="C23" s="20" t="s">
        <v>79</v>
      </c>
      <c r="D23" s="46">
        <v>55998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55998</v>
      </c>
      <c r="O23" s="47">
        <f t="shared" si="2"/>
        <v>3.811202613489417</v>
      </c>
      <c r="P23" s="9"/>
    </row>
    <row r="24" spans="1:16" ht="15.75">
      <c r="A24" s="28" t="s">
        <v>38</v>
      </c>
      <c r="B24" s="29"/>
      <c r="C24" s="30"/>
      <c r="D24" s="31">
        <f aca="true" t="shared" si="8" ref="D24:M24">SUM(D25:D26)</f>
        <v>3259633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3259633</v>
      </c>
      <c r="O24" s="43">
        <f t="shared" si="2"/>
        <v>221.84938406043693</v>
      </c>
      <c r="P24" s="9"/>
    </row>
    <row r="25" spans="1:16" ht="15">
      <c r="A25" s="12"/>
      <c r="B25" s="44">
        <v>571</v>
      </c>
      <c r="C25" s="20" t="s">
        <v>39</v>
      </c>
      <c r="D25" s="46">
        <v>1203703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1203703</v>
      </c>
      <c r="O25" s="47">
        <f t="shared" si="2"/>
        <v>81.92356904648472</v>
      </c>
      <c r="P25" s="9"/>
    </row>
    <row r="26" spans="1:16" ht="15">
      <c r="A26" s="12"/>
      <c r="B26" s="44">
        <v>572</v>
      </c>
      <c r="C26" s="20" t="s">
        <v>67</v>
      </c>
      <c r="D26" s="46">
        <v>2055930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2055930</v>
      </c>
      <c r="O26" s="47">
        <f t="shared" si="2"/>
        <v>139.92581501395222</v>
      </c>
      <c r="P26" s="9"/>
    </row>
    <row r="27" spans="1:16" ht="15.75">
      <c r="A27" s="28" t="s">
        <v>68</v>
      </c>
      <c r="B27" s="29"/>
      <c r="C27" s="30"/>
      <c r="D27" s="31">
        <f aca="true" t="shared" si="9" ref="D27:M27">SUM(D28:D28)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466049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466049</v>
      </c>
      <c r="O27" s="43">
        <f t="shared" si="2"/>
        <v>31.719117947321855</v>
      </c>
      <c r="P27" s="9"/>
    </row>
    <row r="28" spans="1:16" ht="15.75" thickBot="1">
      <c r="A28" s="12"/>
      <c r="B28" s="44">
        <v>581</v>
      </c>
      <c r="C28" s="20" t="s">
        <v>69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466049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466049</v>
      </c>
      <c r="O28" s="47">
        <f t="shared" si="2"/>
        <v>31.719117947321855</v>
      </c>
      <c r="P28" s="9"/>
    </row>
    <row r="29" spans="1:119" ht="16.5" thickBot="1">
      <c r="A29" s="14" t="s">
        <v>10</v>
      </c>
      <c r="B29" s="23"/>
      <c r="C29" s="22"/>
      <c r="D29" s="15">
        <f aca="true" t="shared" si="10" ref="D29:M29">SUM(D5,D10,D14,D18,D20,D22,D24,D27)</f>
        <v>13884146</v>
      </c>
      <c r="E29" s="15">
        <f t="shared" si="10"/>
        <v>7499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12254206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"/>
        <v>26145851</v>
      </c>
      <c r="O29" s="37">
        <f t="shared" si="2"/>
        <v>1779.4766895800722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87</v>
      </c>
      <c r="M31" s="93"/>
      <c r="N31" s="93"/>
      <c r="O31" s="41">
        <v>14693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2602476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2602476</v>
      </c>
      <c r="O5" s="32">
        <f aca="true" t="shared" si="2" ref="O5:O31">(N5/O$33)</f>
        <v>179.3821339950372</v>
      </c>
      <c r="P5" s="6"/>
    </row>
    <row r="6" spans="1:16" ht="15">
      <c r="A6" s="12"/>
      <c r="B6" s="44">
        <v>512</v>
      </c>
      <c r="C6" s="20" t="s">
        <v>19</v>
      </c>
      <c r="D6" s="46">
        <v>56570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56570</v>
      </c>
      <c r="O6" s="47">
        <f t="shared" si="2"/>
        <v>3.899228012131238</v>
      </c>
      <c r="P6" s="9"/>
    </row>
    <row r="7" spans="1:16" ht="15">
      <c r="A7" s="12"/>
      <c r="B7" s="44">
        <v>513</v>
      </c>
      <c r="C7" s="20" t="s">
        <v>20</v>
      </c>
      <c r="D7" s="46">
        <v>62714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62714</v>
      </c>
      <c r="O7" s="47">
        <f t="shared" si="2"/>
        <v>4.322718500137855</v>
      </c>
      <c r="P7" s="9"/>
    </row>
    <row r="8" spans="1:16" ht="15">
      <c r="A8" s="12"/>
      <c r="B8" s="44">
        <v>514</v>
      </c>
      <c r="C8" s="20" t="s">
        <v>21</v>
      </c>
      <c r="D8" s="46">
        <v>34401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34401</v>
      </c>
      <c r="O8" s="47">
        <f t="shared" si="2"/>
        <v>2.371174524400331</v>
      </c>
      <c r="P8" s="9"/>
    </row>
    <row r="9" spans="1:16" ht="15">
      <c r="A9" s="12"/>
      <c r="B9" s="44">
        <v>517</v>
      </c>
      <c r="C9" s="20" t="s">
        <v>82</v>
      </c>
      <c r="D9" s="46">
        <v>39421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39421</v>
      </c>
      <c r="O9" s="47">
        <f t="shared" si="2"/>
        <v>2.717190515577612</v>
      </c>
      <c r="P9" s="9"/>
    </row>
    <row r="10" spans="1:16" ht="15">
      <c r="A10" s="12"/>
      <c r="B10" s="44">
        <v>519</v>
      </c>
      <c r="C10" s="20" t="s">
        <v>61</v>
      </c>
      <c r="D10" s="46">
        <v>2409370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2409370</v>
      </c>
      <c r="O10" s="47">
        <f t="shared" si="2"/>
        <v>166.0718224427902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4555603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4555603</v>
      </c>
      <c r="O11" s="43">
        <f t="shared" si="2"/>
        <v>314.0062724014337</v>
      </c>
      <c r="P11" s="10"/>
    </row>
    <row r="12" spans="1:16" ht="15">
      <c r="A12" s="12"/>
      <c r="B12" s="44">
        <v>521</v>
      </c>
      <c r="C12" s="20" t="s">
        <v>25</v>
      </c>
      <c r="D12" s="46">
        <v>2229322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2229322</v>
      </c>
      <c r="O12" s="47">
        <f t="shared" si="2"/>
        <v>153.66156603253378</v>
      </c>
      <c r="P12" s="9"/>
    </row>
    <row r="13" spans="1:16" ht="15">
      <c r="A13" s="12"/>
      <c r="B13" s="44">
        <v>522</v>
      </c>
      <c r="C13" s="20" t="s">
        <v>26</v>
      </c>
      <c r="D13" s="46">
        <v>1890129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1890129</v>
      </c>
      <c r="O13" s="47">
        <f t="shared" si="2"/>
        <v>130.28184449958644</v>
      </c>
      <c r="P13" s="9"/>
    </row>
    <row r="14" spans="1:16" ht="15">
      <c r="A14" s="12"/>
      <c r="B14" s="44">
        <v>524</v>
      </c>
      <c r="C14" s="20" t="s">
        <v>27</v>
      </c>
      <c r="D14" s="46">
        <v>436152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436152</v>
      </c>
      <c r="O14" s="47">
        <f t="shared" si="2"/>
        <v>30.062861869313483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10511296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10511296</v>
      </c>
      <c r="O15" s="43">
        <f t="shared" si="2"/>
        <v>724.5172318720706</v>
      </c>
      <c r="P15" s="10"/>
    </row>
    <row r="16" spans="1:16" ht="15">
      <c r="A16" s="12"/>
      <c r="B16" s="44">
        <v>534</v>
      </c>
      <c r="C16" s="20" t="s">
        <v>63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3007267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3007267</v>
      </c>
      <c r="O16" s="47">
        <f t="shared" si="2"/>
        <v>207.28336090432865</v>
      </c>
      <c r="P16" s="9"/>
    </row>
    <row r="17" spans="1:16" ht="15">
      <c r="A17" s="12"/>
      <c r="B17" s="44">
        <v>536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7162548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7162548</v>
      </c>
      <c r="O17" s="47">
        <f t="shared" si="2"/>
        <v>493.6964433416046</v>
      </c>
      <c r="P17" s="9"/>
    </row>
    <row r="18" spans="1:16" ht="15">
      <c r="A18" s="12"/>
      <c r="B18" s="44">
        <v>538</v>
      </c>
      <c r="C18" s="20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341481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341481</v>
      </c>
      <c r="O18" s="47">
        <f t="shared" si="2"/>
        <v>23.537427626137305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SUM(D20:D21)</f>
        <v>2069078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4">SUM(D19:M19)</f>
        <v>2069078</v>
      </c>
      <c r="O19" s="43">
        <f t="shared" si="2"/>
        <v>142.61634960022056</v>
      </c>
      <c r="P19" s="10"/>
    </row>
    <row r="20" spans="1:16" ht="15">
      <c r="A20" s="12"/>
      <c r="B20" s="44">
        <v>541</v>
      </c>
      <c r="C20" s="20" t="s">
        <v>66</v>
      </c>
      <c r="D20" s="46">
        <v>1346308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1346308</v>
      </c>
      <c r="O20" s="47">
        <f t="shared" si="2"/>
        <v>92.79762889440309</v>
      </c>
      <c r="P20" s="9"/>
    </row>
    <row r="21" spans="1:16" ht="15">
      <c r="A21" s="12"/>
      <c r="B21" s="44">
        <v>549</v>
      </c>
      <c r="C21" s="20" t="s">
        <v>83</v>
      </c>
      <c r="D21" s="46">
        <v>722770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722770</v>
      </c>
      <c r="O21" s="47">
        <f t="shared" si="2"/>
        <v>49.81872070581748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405888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405888</v>
      </c>
      <c r="O22" s="43">
        <f t="shared" si="2"/>
        <v>27.97684036393714</v>
      </c>
      <c r="P22" s="10"/>
    </row>
    <row r="23" spans="1:16" ht="15">
      <c r="A23" s="13"/>
      <c r="B23" s="45">
        <v>554</v>
      </c>
      <c r="C23" s="21" t="s">
        <v>35</v>
      </c>
      <c r="D23" s="46">
        <v>405888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405888</v>
      </c>
      <c r="O23" s="47">
        <f t="shared" si="2"/>
        <v>27.97684036393714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SUM(D25:D25)</f>
        <v>56000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56000</v>
      </c>
      <c r="O24" s="43">
        <f t="shared" si="2"/>
        <v>3.8599393438103116</v>
      </c>
      <c r="P24" s="10"/>
    </row>
    <row r="25" spans="1:16" ht="15">
      <c r="A25" s="12"/>
      <c r="B25" s="44">
        <v>562</v>
      </c>
      <c r="C25" s="20" t="s">
        <v>84</v>
      </c>
      <c r="D25" s="46">
        <v>56000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9" ref="N25:N31">SUM(D25:M25)</f>
        <v>56000</v>
      </c>
      <c r="O25" s="47">
        <f t="shared" si="2"/>
        <v>3.8599393438103116</v>
      </c>
      <c r="P25" s="9"/>
    </row>
    <row r="26" spans="1:16" ht="15.75">
      <c r="A26" s="28" t="s">
        <v>38</v>
      </c>
      <c r="B26" s="29"/>
      <c r="C26" s="30"/>
      <c r="D26" s="31">
        <f aca="true" t="shared" si="10" ref="D26:M26">SUM(D27:D28)</f>
        <v>3400958</v>
      </c>
      <c r="E26" s="31">
        <f t="shared" si="10"/>
        <v>0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3400958</v>
      </c>
      <c r="O26" s="43">
        <f t="shared" si="2"/>
        <v>234.41949269368624</v>
      </c>
      <c r="P26" s="9"/>
    </row>
    <row r="27" spans="1:16" ht="15">
      <c r="A27" s="12"/>
      <c r="B27" s="44">
        <v>571</v>
      </c>
      <c r="C27" s="20" t="s">
        <v>39</v>
      </c>
      <c r="D27" s="46">
        <v>1193684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1193684</v>
      </c>
      <c r="O27" s="47">
        <f t="shared" si="2"/>
        <v>82.27763992280121</v>
      </c>
      <c r="P27" s="9"/>
    </row>
    <row r="28" spans="1:16" ht="15">
      <c r="A28" s="12"/>
      <c r="B28" s="44">
        <v>572</v>
      </c>
      <c r="C28" s="20" t="s">
        <v>67</v>
      </c>
      <c r="D28" s="46">
        <v>2207274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2207274</v>
      </c>
      <c r="O28" s="47">
        <f t="shared" si="2"/>
        <v>152.14185277088504</v>
      </c>
      <c r="P28" s="9"/>
    </row>
    <row r="29" spans="1:16" ht="15.75">
      <c r="A29" s="28" t="s">
        <v>68</v>
      </c>
      <c r="B29" s="29"/>
      <c r="C29" s="30"/>
      <c r="D29" s="31">
        <f aca="true" t="shared" si="11" ref="D29:M29">SUM(D30:D30)</f>
        <v>0</v>
      </c>
      <c r="E29" s="31">
        <f t="shared" si="11"/>
        <v>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600000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600000</v>
      </c>
      <c r="O29" s="43">
        <f t="shared" si="2"/>
        <v>41.35649296939619</v>
      </c>
      <c r="P29" s="9"/>
    </row>
    <row r="30" spans="1:16" ht="15.75" thickBot="1">
      <c r="A30" s="12"/>
      <c r="B30" s="44">
        <v>581</v>
      </c>
      <c r="C30" s="20" t="s">
        <v>69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600000</v>
      </c>
      <c r="O30" s="47">
        <f t="shared" si="2"/>
        <v>41.35649296939619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2" ref="D31:M31">SUM(D5,D11,D15,D19,D22,D24,D26,D29)</f>
        <v>13090003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11111296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9"/>
        <v>24201299</v>
      </c>
      <c r="O31" s="37">
        <f t="shared" si="2"/>
        <v>1668.1347532395919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85</v>
      </c>
      <c r="M33" s="93"/>
      <c r="N33" s="93"/>
      <c r="O33" s="41">
        <v>14508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3150817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3150817</v>
      </c>
      <c r="O5" s="32">
        <f aca="true" t="shared" si="2" ref="O5:O29">(N5/O$31)</f>
        <v>218.17040576097494</v>
      </c>
      <c r="P5" s="6"/>
    </row>
    <row r="6" spans="1:16" ht="15">
      <c r="A6" s="12"/>
      <c r="B6" s="44">
        <v>511</v>
      </c>
      <c r="C6" s="20" t="s">
        <v>47</v>
      </c>
      <c r="D6" s="46">
        <v>670646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670646</v>
      </c>
      <c r="O6" s="47">
        <f t="shared" si="2"/>
        <v>46.43719706411854</v>
      </c>
      <c r="P6" s="9"/>
    </row>
    <row r="7" spans="1:16" ht="15">
      <c r="A7" s="12"/>
      <c r="B7" s="44">
        <v>512</v>
      </c>
      <c r="C7" s="20" t="s">
        <v>19</v>
      </c>
      <c r="D7" s="46">
        <v>54756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54756</v>
      </c>
      <c r="O7" s="47">
        <f t="shared" si="2"/>
        <v>3.7914416285832986</v>
      </c>
      <c r="P7" s="9"/>
    </row>
    <row r="8" spans="1:16" ht="15">
      <c r="A8" s="12"/>
      <c r="B8" s="44">
        <v>513</v>
      </c>
      <c r="C8" s="20" t="s">
        <v>20</v>
      </c>
      <c r="D8" s="46">
        <v>79561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79561</v>
      </c>
      <c r="O8" s="47">
        <f t="shared" si="2"/>
        <v>5.509001523334718</v>
      </c>
      <c r="P8" s="9"/>
    </row>
    <row r="9" spans="1:16" ht="15">
      <c r="A9" s="12"/>
      <c r="B9" s="44">
        <v>514</v>
      </c>
      <c r="C9" s="20" t="s">
        <v>21</v>
      </c>
      <c r="D9" s="46">
        <v>41420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41420</v>
      </c>
      <c r="O9" s="47">
        <f t="shared" si="2"/>
        <v>2.8680238194155936</v>
      </c>
      <c r="P9" s="9"/>
    </row>
    <row r="10" spans="1:16" ht="15">
      <c r="A10" s="12"/>
      <c r="B10" s="44">
        <v>515</v>
      </c>
      <c r="C10" s="20" t="s">
        <v>22</v>
      </c>
      <c r="D10" s="46">
        <v>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506</v>
      </c>
      <c r="O10" s="47">
        <f t="shared" si="2"/>
        <v>0.03503669851821077</v>
      </c>
      <c r="P10" s="9"/>
    </row>
    <row r="11" spans="1:16" ht="15">
      <c r="A11" s="12"/>
      <c r="B11" s="44">
        <v>519</v>
      </c>
      <c r="C11" s="20" t="s">
        <v>61</v>
      </c>
      <c r="D11" s="46">
        <v>2303928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2303928</v>
      </c>
      <c r="O11" s="47">
        <f t="shared" si="2"/>
        <v>159.52970502700458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3991486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3991486</v>
      </c>
      <c r="O12" s="43">
        <f t="shared" si="2"/>
        <v>276.38041822462264</v>
      </c>
      <c r="P12" s="10"/>
    </row>
    <row r="13" spans="1:16" ht="15">
      <c r="A13" s="12"/>
      <c r="B13" s="44">
        <v>521</v>
      </c>
      <c r="C13" s="20" t="s">
        <v>25</v>
      </c>
      <c r="D13" s="46">
        <v>2178997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2178997</v>
      </c>
      <c r="O13" s="47">
        <f t="shared" si="2"/>
        <v>150.87917185985322</v>
      </c>
      <c r="P13" s="9"/>
    </row>
    <row r="14" spans="1:16" ht="15">
      <c r="A14" s="12"/>
      <c r="B14" s="44">
        <v>522</v>
      </c>
      <c r="C14" s="20" t="s">
        <v>26</v>
      </c>
      <c r="D14" s="46">
        <v>1606383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1606383</v>
      </c>
      <c r="O14" s="47">
        <f t="shared" si="2"/>
        <v>111.22995429995845</v>
      </c>
      <c r="P14" s="9"/>
    </row>
    <row r="15" spans="1:16" ht="15">
      <c r="A15" s="12"/>
      <c r="B15" s="44">
        <v>524</v>
      </c>
      <c r="C15" s="20" t="s">
        <v>27</v>
      </c>
      <c r="D15" s="46">
        <v>206106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206106</v>
      </c>
      <c r="O15" s="47">
        <f t="shared" si="2"/>
        <v>14.271292064810968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9992312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9992312</v>
      </c>
      <c r="O16" s="43">
        <f t="shared" si="2"/>
        <v>691.8925356598809</v>
      </c>
      <c r="P16" s="10"/>
    </row>
    <row r="17" spans="1:16" ht="15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2855930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2855930</v>
      </c>
      <c r="O17" s="47">
        <f t="shared" si="2"/>
        <v>197.75169644093617</v>
      </c>
      <c r="P17" s="9"/>
    </row>
    <row r="18" spans="1:16" ht="15">
      <c r="A18" s="12"/>
      <c r="B18" s="44">
        <v>536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6790575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6790575</v>
      </c>
      <c r="O18" s="47">
        <f t="shared" si="2"/>
        <v>470.19630245118407</v>
      </c>
      <c r="P18" s="9"/>
    </row>
    <row r="19" spans="1:16" ht="15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345807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345807</v>
      </c>
      <c r="O19" s="47">
        <f t="shared" si="2"/>
        <v>23.9445367677607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1050432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1050432</v>
      </c>
      <c r="O20" s="43">
        <f t="shared" si="2"/>
        <v>72.73452430411301</v>
      </c>
      <c r="P20" s="10"/>
    </row>
    <row r="21" spans="1:16" ht="15">
      <c r="A21" s="12"/>
      <c r="B21" s="44">
        <v>541</v>
      </c>
      <c r="C21" s="20" t="s">
        <v>66</v>
      </c>
      <c r="D21" s="46">
        <v>1050432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1050432</v>
      </c>
      <c r="O21" s="47">
        <f t="shared" si="2"/>
        <v>72.73452430411301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56000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56000</v>
      </c>
      <c r="O22" s="43">
        <f t="shared" si="2"/>
        <v>3.8775792826478326</v>
      </c>
      <c r="P22" s="10"/>
    </row>
    <row r="23" spans="1:16" ht="15">
      <c r="A23" s="12"/>
      <c r="B23" s="44">
        <v>569</v>
      </c>
      <c r="C23" s="20" t="s">
        <v>79</v>
      </c>
      <c r="D23" s="46">
        <v>56000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56000</v>
      </c>
      <c r="O23" s="47">
        <f t="shared" si="2"/>
        <v>3.8775792826478326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SUM(D25:D26)</f>
        <v>4253370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4253370</v>
      </c>
      <c r="O24" s="43">
        <f t="shared" si="2"/>
        <v>294.5139177399252</v>
      </c>
      <c r="P24" s="9"/>
    </row>
    <row r="25" spans="1:16" ht="15">
      <c r="A25" s="12"/>
      <c r="B25" s="44">
        <v>571</v>
      </c>
      <c r="C25" s="20" t="s">
        <v>39</v>
      </c>
      <c r="D25" s="46">
        <v>1220836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1220836</v>
      </c>
      <c r="O25" s="47">
        <f t="shared" si="2"/>
        <v>84.5337210912616</v>
      </c>
      <c r="P25" s="9"/>
    </row>
    <row r="26" spans="1:16" ht="15">
      <c r="A26" s="12"/>
      <c r="B26" s="44">
        <v>572</v>
      </c>
      <c r="C26" s="20" t="s">
        <v>67</v>
      </c>
      <c r="D26" s="46">
        <v>3032534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3032534</v>
      </c>
      <c r="O26" s="47">
        <f t="shared" si="2"/>
        <v>209.98019664866362</v>
      </c>
      <c r="P26" s="9"/>
    </row>
    <row r="27" spans="1:16" ht="15.75">
      <c r="A27" s="28" t="s">
        <v>68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600000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600000</v>
      </c>
      <c r="O27" s="43">
        <f t="shared" si="2"/>
        <v>41.54549231408392</v>
      </c>
      <c r="P27" s="9"/>
    </row>
    <row r="28" spans="1:16" ht="15.75" thickBot="1">
      <c r="A28" s="12"/>
      <c r="B28" s="44">
        <v>581</v>
      </c>
      <c r="C28" s="20" t="s">
        <v>69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600000</v>
      </c>
      <c r="O28" s="47">
        <f t="shared" si="2"/>
        <v>41.54549231408392</v>
      </c>
      <c r="P28" s="9"/>
    </row>
    <row r="29" spans="1:119" ht="16.5" thickBot="1">
      <c r="A29" s="14" t="s">
        <v>10</v>
      </c>
      <c r="B29" s="23"/>
      <c r="C29" s="22"/>
      <c r="D29" s="15">
        <f>SUM(D5,D12,D16,D20,D22,D24,D27)</f>
        <v>12502105</v>
      </c>
      <c r="E29" s="15">
        <f aca="true" t="shared" si="9" ref="E29:M29">SUM(E5,E12,E16,E20,E22,E24,E27)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10592312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23094417</v>
      </c>
      <c r="O29" s="37">
        <f t="shared" si="2"/>
        <v>1599.1148732862484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80</v>
      </c>
      <c r="M31" s="93"/>
      <c r="N31" s="93"/>
      <c r="O31" s="41">
        <v>14442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3179293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3179293</v>
      </c>
      <c r="O5" s="32">
        <f aca="true" t="shared" si="2" ref="O5:O28">(N5/O$30)</f>
        <v>225.13050559410848</v>
      </c>
      <c r="P5" s="6"/>
    </row>
    <row r="6" spans="1:16" ht="15">
      <c r="A6" s="12"/>
      <c r="B6" s="44">
        <v>511</v>
      </c>
      <c r="C6" s="20" t="s">
        <v>47</v>
      </c>
      <c r="D6" s="46">
        <v>661958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661958</v>
      </c>
      <c r="O6" s="47">
        <f t="shared" si="2"/>
        <v>46.87423877637728</v>
      </c>
      <c r="P6" s="9"/>
    </row>
    <row r="7" spans="1:16" ht="15">
      <c r="A7" s="12"/>
      <c r="B7" s="44">
        <v>512</v>
      </c>
      <c r="C7" s="20" t="s">
        <v>19</v>
      </c>
      <c r="D7" s="46">
        <v>52980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52980</v>
      </c>
      <c r="O7" s="47">
        <f t="shared" si="2"/>
        <v>3.75159325874522</v>
      </c>
      <c r="P7" s="9"/>
    </row>
    <row r="8" spans="1:16" ht="15">
      <c r="A8" s="12"/>
      <c r="B8" s="44">
        <v>513</v>
      </c>
      <c r="C8" s="20" t="s">
        <v>20</v>
      </c>
      <c r="D8" s="46">
        <v>57468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57468</v>
      </c>
      <c r="O8" s="47">
        <f t="shared" si="2"/>
        <v>4.069395269791814</v>
      </c>
      <c r="P8" s="9"/>
    </row>
    <row r="9" spans="1:16" ht="15">
      <c r="A9" s="12"/>
      <c r="B9" s="44">
        <v>514</v>
      </c>
      <c r="C9" s="20" t="s">
        <v>21</v>
      </c>
      <c r="D9" s="46">
        <v>39959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39959</v>
      </c>
      <c r="O9" s="47">
        <f t="shared" si="2"/>
        <v>2.82955672001133</v>
      </c>
      <c r="P9" s="9"/>
    </row>
    <row r="10" spans="1:16" ht="15">
      <c r="A10" s="12"/>
      <c r="B10" s="44">
        <v>515</v>
      </c>
      <c r="C10" s="20" t="s">
        <v>22</v>
      </c>
      <c r="D10" s="46">
        <v>513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513</v>
      </c>
      <c r="O10" s="47">
        <f t="shared" si="2"/>
        <v>0.036326299391021104</v>
      </c>
      <c r="P10" s="9"/>
    </row>
    <row r="11" spans="1:16" ht="15">
      <c r="A11" s="12"/>
      <c r="B11" s="44">
        <v>519</v>
      </c>
      <c r="C11" s="20" t="s">
        <v>61</v>
      </c>
      <c r="D11" s="46">
        <v>2366415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2366415</v>
      </c>
      <c r="O11" s="47">
        <f t="shared" si="2"/>
        <v>167.5693952697918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SUM(D13:D16)</f>
        <v>4446373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4446373</v>
      </c>
      <c r="O12" s="43">
        <f t="shared" si="2"/>
        <v>314.85434074493696</v>
      </c>
      <c r="P12" s="10"/>
    </row>
    <row r="13" spans="1:16" ht="15">
      <c r="A13" s="12"/>
      <c r="B13" s="44">
        <v>521</v>
      </c>
      <c r="C13" s="20" t="s">
        <v>25</v>
      </c>
      <c r="D13" s="46">
        <v>2010982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2010982</v>
      </c>
      <c r="O13" s="47">
        <f t="shared" si="2"/>
        <v>142.40065146579803</v>
      </c>
      <c r="P13" s="9"/>
    </row>
    <row r="14" spans="1:16" ht="15">
      <c r="A14" s="12"/>
      <c r="B14" s="44">
        <v>522</v>
      </c>
      <c r="C14" s="20" t="s">
        <v>26</v>
      </c>
      <c r="D14" s="46">
        <v>2155765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2155765</v>
      </c>
      <c r="O14" s="47">
        <f t="shared" si="2"/>
        <v>152.65295283954114</v>
      </c>
      <c r="P14" s="9"/>
    </row>
    <row r="15" spans="1:16" ht="15">
      <c r="A15" s="12"/>
      <c r="B15" s="44">
        <v>524</v>
      </c>
      <c r="C15" s="20" t="s">
        <v>27</v>
      </c>
      <c r="D15" s="46">
        <v>223626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223626</v>
      </c>
      <c r="O15" s="47">
        <f t="shared" si="2"/>
        <v>15.835292451494123</v>
      </c>
      <c r="P15" s="9"/>
    </row>
    <row r="16" spans="1:16" ht="15">
      <c r="A16" s="12"/>
      <c r="B16" s="44">
        <v>526</v>
      </c>
      <c r="C16" s="20" t="s">
        <v>62</v>
      </c>
      <c r="D16" s="46">
        <v>56000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56000</v>
      </c>
      <c r="O16" s="47">
        <f t="shared" si="2"/>
        <v>3.965443988103668</v>
      </c>
      <c r="P16" s="9"/>
    </row>
    <row r="17" spans="1:16" ht="15.75">
      <c r="A17" s="28" t="s">
        <v>28</v>
      </c>
      <c r="B17" s="29"/>
      <c r="C17" s="30"/>
      <c r="D17" s="31">
        <f aca="true" t="shared" si="4" ref="D17:M17">SUM(D18:D20)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9599910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2215150</v>
      </c>
      <c r="N17" s="42">
        <f t="shared" si="1"/>
        <v>11815060</v>
      </c>
      <c r="O17" s="43">
        <f t="shared" si="2"/>
        <v>836.6421186800736</v>
      </c>
      <c r="P17" s="10"/>
    </row>
    <row r="18" spans="1:16" ht="15">
      <c r="A18" s="12"/>
      <c r="B18" s="44">
        <v>534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2743219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2743219</v>
      </c>
      <c r="O18" s="47">
        <f t="shared" si="2"/>
        <v>194.25145163574564</v>
      </c>
      <c r="P18" s="9"/>
    </row>
    <row r="19" spans="1:16" ht="15">
      <c r="A19" s="12"/>
      <c r="B19" s="44">
        <v>536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6490173</v>
      </c>
      <c r="J19" s="46">
        <v>0</v>
      </c>
      <c r="K19" s="46">
        <v>0</v>
      </c>
      <c r="L19" s="46">
        <v>0</v>
      </c>
      <c r="M19" s="46">
        <v>2215150</v>
      </c>
      <c r="N19" s="46">
        <f t="shared" si="1"/>
        <v>8705323</v>
      </c>
      <c r="O19" s="47">
        <f t="shared" si="2"/>
        <v>616.4369777651891</v>
      </c>
      <c r="P19" s="9"/>
    </row>
    <row r="20" spans="1:16" ht="15">
      <c r="A20" s="12"/>
      <c r="B20" s="44">
        <v>538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366518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366518</v>
      </c>
      <c r="O20" s="47">
        <f t="shared" si="2"/>
        <v>25.95368927913893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SUM(D22:D22)</f>
        <v>1147740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1147740</v>
      </c>
      <c r="O21" s="43">
        <f t="shared" si="2"/>
        <v>81.27319076618043</v>
      </c>
      <c r="P21" s="10"/>
    </row>
    <row r="22" spans="1:16" ht="15">
      <c r="A22" s="12"/>
      <c r="B22" s="44">
        <v>541</v>
      </c>
      <c r="C22" s="20" t="s">
        <v>66</v>
      </c>
      <c r="D22" s="46">
        <v>1147740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1147740</v>
      </c>
      <c r="O22" s="47">
        <f t="shared" si="2"/>
        <v>81.27319076618043</v>
      </c>
      <c r="P22" s="9"/>
    </row>
    <row r="23" spans="1:16" ht="15.75">
      <c r="A23" s="28" t="s">
        <v>38</v>
      </c>
      <c r="B23" s="29"/>
      <c r="C23" s="30"/>
      <c r="D23" s="31">
        <f aca="true" t="shared" si="6" ref="D23:M23">SUM(D24:D25)</f>
        <v>3105532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3105532</v>
      </c>
      <c r="O23" s="43">
        <f t="shared" si="2"/>
        <v>219.90737855827786</v>
      </c>
      <c r="P23" s="9"/>
    </row>
    <row r="24" spans="1:16" ht="15">
      <c r="A24" s="12"/>
      <c r="B24" s="44">
        <v>571</v>
      </c>
      <c r="C24" s="20" t="s">
        <v>39</v>
      </c>
      <c r="D24" s="46">
        <v>1266776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1266776</v>
      </c>
      <c r="O24" s="47">
        <f t="shared" si="2"/>
        <v>89.70230845489307</v>
      </c>
      <c r="P24" s="9"/>
    </row>
    <row r="25" spans="1:16" ht="15">
      <c r="A25" s="12"/>
      <c r="B25" s="44">
        <v>572</v>
      </c>
      <c r="C25" s="20" t="s">
        <v>67</v>
      </c>
      <c r="D25" s="46">
        <v>1838756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1838756</v>
      </c>
      <c r="O25" s="47">
        <f t="shared" si="2"/>
        <v>130.2050701033848</v>
      </c>
      <c r="P25" s="9"/>
    </row>
    <row r="26" spans="1:16" ht="15.75">
      <c r="A26" s="28" t="s">
        <v>68</v>
      </c>
      <c r="B26" s="29"/>
      <c r="C26" s="30"/>
      <c r="D26" s="31">
        <f aca="true" t="shared" si="7" ref="D26:M26">SUM(D27:D27)</f>
        <v>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590000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590000</v>
      </c>
      <c r="O26" s="43">
        <f t="shared" si="2"/>
        <v>41.77878487466364</v>
      </c>
      <c r="P26" s="9"/>
    </row>
    <row r="27" spans="1:16" ht="15.75" thickBot="1">
      <c r="A27" s="12"/>
      <c r="B27" s="44">
        <v>581</v>
      </c>
      <c r="C27" s="20" t="s">
        <v>69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590000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590000</v>
      </c>
      <c r="O27" s="47">
        <f t="shared" si="2"/>
        <v>41.77878487466364</v>
      </c>
      <c r="P27" s="9"/>
    </row>
    <row r="28" spans="1:119" ht="16.5" thickBot="1">
      <c r="A28" s="14" t="s">
        <v>10</v>
      </c>
      <c r="B28" s="23"/>
      <c r="C28" s="22"/>
      <c r="D28" s="15">
        <f>SUM(D5,D12,D17,D21,D23,D26)</f>
        <v>11878938</v>
      </c>
      <c r="E28" s="15">
        <f aca="true" t="shared" si="8" ref="E28:M28">SUM(E5,E12,E17,E21,E23,E26)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10189910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2215150</v>
      </c>
      <c r="N28" s="15">
        <f t="shared" si="1"/>
        <v>24283998</v>
      </c>
      <c r="O28" s="37">
        <f t="shared" si="2"/>
        <v>1719.586319218241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77</v>
      </c>
      <c r="M30" s="93"/>
      <c r="N30" s="93"/>
      <c r="O30" s="41">
        <v>14122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3107096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3107096</v>
      </c>
      <c r="O5" s="32">
        <f aca="true" t="shared" si="2" ref="O5:O30">(N5/O$32)</f>
        <v>225.57688398431827</v>
      </c>
      <c r="P5" s="6"/>
    </row>
    <row r="6" spans="1:16" ht="15">
      <c r="A6" s="12"/>
      <c r="B6" s="44">
        <v>511</v>
      </c>
      <c r="C6" s="20" t="s">
        <v>47</v>
      </c>
      <c r="D6" s="46">
        <v>652649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652649</v>
      </c>
      <c r="O6" s="47">
        <f t="shared" si="2"/>
        <v>47.38267750834906</v>
      </c>
      <c r="P6" s="9"/>
    </row>
    <row r="7" spans="1:16" ht="15">
      <c r="A7" s="12"/>
      <c r="B7" s="44">
        <v>512</v>
      </c>
      <c r="C7" s="20" t="s">
        <v>19</v>
      </c>
      <c r="D7" s="46">
        <v>51890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51890</v>
      </c>
      <c r="O7" s="47">
        <f t="shared" si="2"/>
        <v>3.767242631043996</v>
      </c>
      <c r="P7" s="9"/>
    </row>
    <row r="8" spans="1:16" ht="15">
      <c r="A8" s="12"/>
      <c r="B8" s="44">
        <v>513</v>
      </c>
      <c r="C8" s="20" t="s">
        <v>20</v>
      </c>
      <c r="D8" s="46">
        <v>58391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58391</v>
      </c>
      <c r="O8" s="47">
        <f t="shared" si="2"/>
        <v>4.2392188180630175</v>
      </c>
      <c r="P8" s="9"/>
    </row>
    <row r="9" spans="1:16" ht="15">
      <c r="A9" s="12"/>
      <c r="B9" s="44">
        <v>514</v>
      </c>
      <c r="C9" s="20" t="s">
        <v>21</v>
      </c>
      <c r="D9" s="46">
        <v>42402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42402</v>
      </c>
      <c r="O9" s="47">
        <f t="shared" si="2"/>
        <v>3.0784085959053287</v>
      </c>
      <c r="P9" s="9"/>
    </row>
    <row r="10" spans="1:16" ht="15">
      <c r="A10" s="12"/>
      <c r="B10" s="44">
        <v>519</v>
      </c>
      <c r="C10" s="20" t="s">
        <v>61</v>
      </c>
      <c r="D10" s="46">
        <v>2301764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2301764</v>
      </c>
      <c r="O10" s="47">
        <f t="shared" si="2"/>
        <v>167.1093364309569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SUM(D12:D15)</f>
        <v>3488454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3488454</v>
      </c>
      <c r="O11" s="43">
        <f t="shared" si="2"/>
        <v>253.26368520400754</v>
      </c>
      <c r="P11" s="10"/>
    </row>
    <row r="12" spans="1:16" ht="15">
      <c r="A12" s="12"/>
      <c r="B12" s="44">
        <v>521</v>
      </c>
      <c r="C12" s="20" t="s">
        <v>25</v>
      </c>
      <c r="D12" s="46">
        <v>1988187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1988187</v>
      </c>
      <c r="O12" s="47">
        <f t="shared" si="2"/>
        <v>144.3434732103964</v>
      </c>
      <c r="P12" s="9"/>
    </row>
    <row r="13" spans="1:16" ht="15">
      <c r="A13" s="12"/>
      <c r="B13" s="44">
        <v>522</v>
      </c>
      <c r="C13" s="20" t="s">
        <v>26</v>
      </c>
      <c r="D13" s="46">
        <v>1242254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1242254</v>
      </c>
      <c r="O13" s="47">
        <f t="shared" si="2"/>
        <v>90.18832583127632</v>
      </c>
      <c r="P13" s="9"/>
    </row>
    <row r="14" spans="1:16" ht="15">
      <c r="A14" s="12"/>
      <c r="B14" s="44">
        <v>524</v>
      </c>
      <c r="C14" s="20" t="s">
        <v>27</v>
      </c>
      <c r="D14" s="46">
        <v>202013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202013</v>
      </c>
      <c r="O14" s="47">
        <f t="shared" si="2"/>
        <v>14.666255263540004</v>
      </c>
      <c r="P14" s="9"/>
    </row>
    <row r="15" spans="1:16" ht="15">
      <c r="A15" s="12"/>
      <c r="B15" s="44">
        <v>526</v>
      </c>
      <c r="C15" s="20" t="s">
        <v>62</v>
      </c>
      <c r="D15" s="46">
        <v>56000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56000</v>
      </c>
      <c r="O15" s="47">
        <f t="shared" si="2"/>
        <v>4.065630898794831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9214977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2091837</v>
      </c>
      <c r="N16" s="42">
        <f t="shared" si="1"/>
        <v>11306814</v>
      </c>
      <c r="O16" s="43">
        <f t="shared" si="2"/>
        <v>820.8809350951067</v>
      </c>
      <c r="P16" s="10"/>
    </row>
    <row r="17" spans="1:16" ht="15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2597089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2597089</v>
      </c>
      <c r="O17" s="47">
        <f t="shared" si="2"/>
        <v>188.5500943807173</v>
      </c>
      <c r="P17" s="9"/>
    </row>
    <row r="18" spans="1:16" ht="15">
      <c r="A18" s="12"/>
      <c r="B18" s="44">
        <v>535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2091837</v>
      </c>
      <c r="N18" s="46">
        <f t="shared" si="1"/>
        <v>2091837</v>
      </c>
      <c r="O18" s="47">
        <f t="shared" si="2"/>
        <v>151.86852040075505</v>
      </c>
      <c r="P18" s="9"/>
    </row>
    <row r="19" spans="1:16" ht="15">
      <c r="A19" s="12"/>
      <c r="B19" s="44">
        <v>536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6319111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6319111</v>
      </c>
      <c r="O19" s="47">
        <f t="shared" si="2"/>
        <v>458.770945259184</v>
      </c>
      <c r="P19" s="9"/>
    </row>
    <row r="20" spans="1:16" ht="15">
      <c r="A20" s="12"/>
      <c r="B20" s="44">
        <v>538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298777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298777</v>
      </c>
      <c r="O20" s="47">
        <f t="shared" si="2"/>
        <v>21.691375054450415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SUM(D22:D22)</f>
        <v>958130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958130</v>
      </c>
      <c r="O21" s="43">
        <f t="shared" si="2"/>
        <v>69.56076666182663</v>
      </c>
      <c r="P21" s="10"/>
    </row>
    <row r="22" spans="1:16" ht="15">
      <c r="A22" s="12"/>
      <c r="B22" s="44">
        <v>541</v>
      </c>
      <c r="C22" s="20" t="s">
        <v>66</v>
      </c>
      <c r="D22" s="46">
        <v>958130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958130</v>
      </c>
      <c r="O22" s="47">
        <f t="shared" si="2"/>
        <v>69.56076666182663</v>
      </c>
      <c r="P22" s="9"/>
    </row>
    <row r="23" spans="1:16" ht="15.75">
      <c r="A23" s="28" t="s">
        <v>34</v>
      </c>
      <c r="B23" s="29"/>
      <c r="C23" s="30"/>
      <c r="D23" s="31">
        <f aca="true" t="shared" si="6" ref="D23:M23">SUM(D24:D24)</f>
        <v>0</v>
      </c>
      <c r="E23" s="31">
        <f t="shared" si="6"/>
        <v>26207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26207</v>
      </c>
      <c r="O23" s="43">
        <f t="shared" si="2"/>
        <v>1.9026426600842166</v>
      </c>
      <c r="P23" s="10"/>
    </row>
    <row r="24" spans="1:16" ht="15">
      <c r="A24" s="13"/>
      <c r="B24" s="45">
        <v>552</v>
      </c>
      <c r="C24" s="21" t="s">
        <v>74</v>
      </c>
      <c r="D24" s="46">
        <v>0</v>
      </c>
      <c r="E24" s="46">
        <v>26207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26207</v>
      </c>
      <c r="O24" s="47">
        <f t="shared" si="2"/>
        <v>1.9026426600842166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2438690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2438690</v>
      </c>
      <c r="O25" s="43">
        <f t="shared" si="2"/>
        <v>177.05023958182082</v>
      </c>
      <c r="P25" s="9"/>
    </row>
    <row r="26" spans="1:16" ht="15">
      <c r="A26" s="12"/>
      <c r="B26" s="44">
        <v>571</v>
      </c>
      <c r="C26" s="20" t="s">
        <v>39</v>
      </c>
      <c r="D26" s="46">
        <v>1174970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1174970</v>
      </c>
      <c r="O26" s="47">
        <f t="shared" si="2"/>
        <v>85.30347030637432</v>
      </c>
      <c r="P26" s="9"/>
    </row>
    <row r="27" spans="1:16" ht="15">
      <c r="A27" s="12"/>
      <c r="B27" s="44">
        <v>572</v>
      </c>
      <c r="C27" s="20" t="s">
        <v>67</v>
      </c>
      <c r="D27" s="46">
        <v>1263720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1263720</v>
      </c>
      <c r="O27" s="47">
        <f t="shared" si="2"/>
        <v>91.7467692754465</v>
      </c>
      <c r="P27" s="9"/>
    </row>
    <row r="28" spans="1:16" ht="15.75">
      <c r="A28" s="28" t="s">
        <v>68</v>
      </c>
      <c r="B28" s="29"/>
      <c r="C28" s="30"/>
      <c r="D28" s="31">
        <f aca="true" t="shared" si="8" ref="D28:M2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260000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260000</v>
      </c>
      <c r="O28" s="43">
        <f t="shared" si="2"/>
        <v>18.876143458690287</v>
      </c>
      <c r="P28" s="9"/>
    </row>
    <row r="29" spans="1:16" ht="15.75" thickBot="1">
      <c r="A29" s="12"/>
      <c r="B29" s="44">
        <v>581</v>
      </c>
      <c r="C29" s="20" t="s">
        <v>69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260000</v>
      </c>
      <c r="O29" s="47">
        <f t="shared" si="2"/>
        <v>18.876143458690287</v>
      </c>
      <c r="P29" s="9"/>
    </row>
    <row r="30" spans="1:119" ht="16.5" thickBot="1">
      <c r="A30" s="14" t="s">
        <v>10</v>
      </c>
      <c r="B30" s="23"/>
      <c r="C30" s="22"/>
      <c r="D30" s="15">
        <f>SUM(D5,D11,D16,D21,D23,D25,D28)</f>
        <v>9992370</v>
      </c>
      <c r="E30" s="15">
        <f aca="true" t="shared" si="9" ref="E30:M30">SUM(E5,E11,E16,E21,E23,E25,E28)</f>
        <v>26207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9474977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2091837</v>
      </c>
      <c r="N30" s="15">
        <f t="shared" si="1"/>
        <v>21585391</v>
      </c>
      <c r="O30" s="37">
        <f t="shared" si="2"/>
        <v>1567.1112966458545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75</v>
      </c>
      <c r="M32" s="93"/>
      <c r="N32" s="93"/>
      <c r="O32" s="41">
        <v>13774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SUM(D6:D10)</f>
        <v>4916478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8">SUM(D5:M5)</f>
        <v>4916478</v>
      </c>
      <c r="O5" s="61">
        <f aca="true" t="shared" si="2" ref="O5:O28">(N5/O$30)</f>
        <v>359.4442169907881</v>
      </c>
      <c r="P5" s="62"/>
    </row>
    <row r="6" spans="1:16" ht="15">
      <c r="A6" s="64"/>
      <c r="B6" s="65">
        <v>511</v>
      </c>
      <c r="C6" s="66" t="s">
        <v>47</v>
      </c>
      <c r="D6" s="67">
        <v>634454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634454</v>
      </c>
      <c r="O6" s="68">
        <f t="shared" si="2"/>
        <v>46.38499780669689</v>
      </c>
      <c r="P6" s="69"/>
    </row>
    <row r="7" spans="1:16" ht="15">
      <c r="A7" s="64"/>
      <c r="B7" s="65">
        <v>512</v>
      </c>
      <c r="C7" s="66" t="s">
        <v>19</v>
      </c>
      <c r="D7" s="67">
        <v>51021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51021</v>
      </c>
      <c r="O7" s="68">
        <f t="shared" si="2"/>
        <v>3.7301506068138615</v>
      </c>
      <c r="P7" s="69"/>
    </row>
    <row r="8" spans="1:16" ht="15">
      <c r="A8" s="64"/>
      <c r="B8" s="65">
        <v>513</v>
      </c>
      <c r="C8" s="66" t="s">
        <v>20</v>
      </c>
      <c r="D8" s="67">
        <v>67232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67232</v>
      </c>
      <c r="O8" s="68">
        <f t="shared" si="2"/>
        <v>4.9153384997806695</v>
      </c>
      <c r="P8" s="69"/>
    </row>
    <row r="9" spans="1:16" ht="15">
      <c r="A9" s="64"/>
      <c r="B9" s="65">
        <v>514</v>
      </c>
      <c r="C9" s="66" t="s">
        <v>21</v>
      </c>
      <c r="D9" s="67">
        <v>32557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32557</v>
      </c>
      <c r="O9" s="68">
        <f t="shared" si="2"/>
        <v>2.3802456499488227</v>
      </c>
      <c r="P9" s="69"/>
    </row>
    <row r="10" spans="1:16" ht="15">
      <c r="A10" s="64"/>
      <c r="B10" s="65">
        <v>519</v>
      </c>
      <c r="C10" s="66" t="s">
        <v>61</v>
      </c>
      <c r="D10" s="67">
        <v>4131214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4131214</v>
      </c>
      <c r="O10" s="68">
        <f t="shared" si="2"/>
        <v>302.0334844275479</v>
      </c>
      <c r="P10" s="69"/>
    </row>
    <row r="11" spans="1:16" ht="15.75">
      <c r="A11" s="70" t="s">
        <v>24</v>
      </c>
      <c r="B11" s="71"/>
      <c r="C11" s="72"/>
      <c r="D11" s="73">
        <f aca="true" t="shared" si="3" ref="D11:M11">SUM(D12:D15)</f>
        <v>3265881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3265881</v>
      </c>
      <c r="O11" s="75">
        <f t="shared" si="2"/>
        <v>238.76889896183653</v>
      </c>
      <c r="P11" s="76"/>
    </row>
    <row r="12" spans="1:16" ht="15">
      <c r="A12" s="64"/>
      <c r="B12" s="65">
        <v>521</v>
      </c>
      <c r="C12" s="66" t="s">
        <v>25</v>
      </c>
      <c r="D12" s="67">
        <v>1835930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1835930</v>
      </c>
      <c r="O12" s="68">
        <f t="shared" si="2"/>
        <v>134.2250328995467</v>
      </c>
      <c r="P12" s="69"/>
    </row>
    <row r="13" spans="1:16" ht="15">
      <c r="A13" s="64"/>
      <c r="B13" s="65">
        <v>522</v>
      </c>
      <c r="C13" s="66" t="s">
        <v>26</v>
      </c>
      <c r="D13" s="67">
        <v>1178499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1178499</v>
      </c>
      <c r="O13" s="68">
        <f t="shared" si="2"/>
        <v>86.16018423746162</v>
      </c>
      <c r="P13" s="69"/>
    </row>
    <row r="14" spans="1:16" ht="15">
      <c r="A14" s="64"/>
      <c r="B14" s="65">
        <v>524</v>
      </c>
      <c r="C14" s="66" t="s">
        <v>27</v>
      </c>
      <c r="D14" s="67">
        <v>195452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195452</v>
      </c>
      <c r="O14" s="68">
        <f t="shared" si="2"/>
        <v>14.289516011112736</v>
      </c>
      <c r="P14" s="69"/>
    </row>
    <row r="15" spans="1:16" ht="15">
      <c r="A15" s="64"/>
      <c r="B15" s="65">
        <v>526</v>
      </c>
      <c r="C15" s="66" t="s">
        <v>62</v>
      </c>
      <c r="D15" s="67">
        <v>56000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56000</v>
      </c>
      <c r="O15" s="68">
        <f t="shared" si="2"/>
        <v>4.094165813715455</v>
      </c>
      <c r="P15" s="69"/>
    </row>
    <row r="16" spans="1:16" ht="15.75">
      <c r="A16" s="70" t="s">
        <v>28</v>
      </c>
      <c r="B16" s="71"/>
      <c r="C16" s="72"/>
      <c r="D16" s="73">
        <f aca="true" t="shared" si="4" ref="D16:M16">SUM(D17:D20)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9077468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1772274</v>
      </c>
      <c r="N16" s="74">
        <f t="shared" si="1"/>
        <v>10849742</v>
      </c>
      <c r="O16" s="75">
        <f t="shared" si="2"/>
        <v>793.2257640005848</v>
      </c>
      <c r="P16" s="76"/>
    </row>
    <row r="17" spans="1:16" ht="15">
      <c r="A17" s="64"/>
      <c r="B17" s="65">
        <v>534</v>
      </c>
      <c r="C17" s="66" t="s">
        <v>63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2583986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2583986</v>
      </c>
      <c r="O17" s="68">
        <f t="shared" si="2"/>
        <v>188.9154847199883</v>
      </c>
      <c r="P17" s="69"/>
    </row>
    <row r="18" spans="1:16" ht="15">
      <c r="A18" s="64"/>
      <c r="B18" s="65">
        <v>535</v>
      </c>
      <c r="C18" s="66" t="s">
        <v>54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1772274</v>
      </c>
      <c r="N18" s="67">
        <f t="shared" si="1"/>
        <v>1772274</v>
      </c>
      <c r="O18" s="68">
        <f t="shared" si="2"/>
        <v>129.5711361310133</v>
      </c>
      <c r="P18" s="69"/>
    </row>
    <row r="19" spans="1:16" ht="15">
      <c r="A19" s="64"/>
      <c r="B19" s="65">
        <v>536</v>
      </c>
      <c r="C19" s="66" t="s">
        <v>64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6209802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6209802</v>
      </c>
      <c r="O19" s="68">
        <f t="shared" si="2"/>
        <v>453.9992688989618</v>
      </c>
      <c r="P19" s="69"/>
    </row>
    <row r="20" spans="1:16" ht="15">
      <c r="A20" s="64"/>
      <c r="B20" s="65">
        <v>538</v>
      </c>
      <c r="C20" s="66" t="s">
        <v>65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283680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283680</v>
      </c>
      <c r="O20" s="68">
        <f t="shared" si="2"/>
        <v>20.739874250621437</v>
      </c>
      <c r="P20" s="69"/>
    </row>
    <row r="21" spans="1:16" ht="15.75">
      <c r="A21" s="70" t="s">
        <v>32</v>
      </c>
      <c r="B21" s="71"/>
      <c r="C21" s="72"/>
      <c r="D21" s="73">
        <f aca="true" t="shared" si="5" ref="D21:M21">SUM(D22:D22)</f>
        <v>980838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980838</v>
      </c>
      <c r="O21" s="75">
        <f t="shared" si="2"/>
        <v>71.70916800701858</v>
      </c>
      <c r="P21" s="76"/>
    </row>
    <row r="22" spans="1:16" ht="15">
      <c r="A22" s="64"/>
      <c r="B22" s="65">
        <v>541</v>
      </c>
      <c r="C22" s="66" t="s">
        <v>66</v>
      </c>
      <c r="D22" s="67">
        <v>980838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980838</v>
      </c>
      <c r="O22" s="68">
        <f t="shared" si="2"/>
        <v>71.70916800701858</v>
      </c>
      <c r="P22" s="69"/>
    </row>
    <row r="23" spans="1:16" ht="15.75">
      <c r="A23" s="70" t="s">
        <v>38</v>
      </c>
      <c r="B23" s="71"/>
      <c r="C23" s="72"/>
      <c r="D23" s="73">
        <f aca="true" t="shared" si="6" ref="D23:M23">SUM(D24:D25)</f>
        <v>2292477</v>
      </c>
      <c r="E23" s="73">
        <f t="shared" si="6"/>
        <v>0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2292477</v>
      </c>
      <c r="O23" s="75">
        <f t="shared" si="2"/>
        <v>167.60323146658868</v>
      </c>
      <c r="P23" s="69"/>
    </row>
    <row r="24" spans="1:16" ht="15">
      <c r="A24" s="64"/>
      <c r="B24" s="65">
        <v>571</v>
      </c>
      <c r="C24" s="66" t="s">
        <v>39</v>
      </c>
      <c r="D24" s="67">
        <v>1126604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1126604</v>
      </c>
      <c r="O24" s="68">
        <f t="shared" si="2"/>
        <v>82.36613539991227</v>
      </c>
      <c r="P24" s="69"/>
    </row>
    <row r="25" spans="1:16" ht="15">
      <c r="A25" s="64"/>
      <c r="B25" s="65">
        <v>572</v>
      </c>
      <c r="C25" s="66" t="s">
        <v>67</v>
      </c>
      <c r="D25" s="67">
        <v>1165873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1165873</v>
      </c>
      <c r="O25" s="68">
        <f t="shared" si="2"/>
        <v>85.23709606667641</v>
      </c>
      <c r="P25" s="69"/>
    </row>
    <row r="26" spans="1:16" ht="15.75">
      <c r="A26" s="70" t="s">
        <v>68</v>
      </c>
      <c r="B26" s="71"/>
      <c r="C26" s="72"/>
      <c r="D26" s="73">
        <f aca="true" t="shared" si="7" ref="D26:M26">SUM(D27:D27)</f>
        <v>0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440000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1"/>
        <v>440000</v>
      </c>
      <c r="O26" s="75">
        <f t="shared" si="2"/>
        <v>32.168445679192864</v>
      </c>
      <c r="P26" s="69"/>
    </row>
    <row r="27" spans="1:16" ht="15.75" thickBot="1">
      <c r="A27" s="64"/>
      <c r="B27" s="65">
        <v>581</v>
      </c>
      <c r="C27" s="66" t="s">
        <v>69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440000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440000</v>
      </c>
      <c r="O27" s="68">
        <f t="shared" si="2"/>
        <v>32.168445679192864</v>
      </c>
      <c r="P27" s="69"/>
    </row>
    <row r="28" spans="1:119" ht="16.5" thickBot="1">
      <c r="A28" s="77" t="s">
        <v>10</v>
      </c>
      <c r="B28" s="78"/>
      <c r="C28" s="79"/>
      <c r="D28" s="80">
        <f>SUM(D5,D11,D16,D21,D23,D26)</f>
        <v>11455674</v>
      </c>
      <c r="E28" s="80">
        <f aca="true" t="shared" si="8" ref="E28:M28">SUM(E5,E11,E16,E21,E23,E26)</f>
        <v>0</v>
      </c>
      <c r="F28" s="80">
        <f t="shared" si="8"/>
        <v>0</v>
      </c>
      <c r="G28" s="80">
        <f t="shared" si="8"/>
        <v>0</v>
      </c>
      <c r="H28" s="80">
        <f t="shared" si="8"/>
        <v>0</v>
      </c>
      <c r="I28" s="80">
        <f t="shared" si="8"/>
        <v>9517468</v>
      </c>
      <c r="J28" s="80">
        <f t="shared" si="8"/>
        <v>0</v>
      </c>
      <c r="K28" s="80">
        <f t="shared" si="8"/>
        <v>0</v>
      </c>
      <c r="L28" s="80">
        <f t="shared" si="8"/>
        <v>0</v>
      </c>
      <c r="M28" s="80">
        <f t="shared" si="8"/>
        <v>1772274</v>
      </c>
      <c r="N28" s="80">
        <f t="shared" si="1"/>
        <v>22745416</v>
      </c>
      <c r="O28" s="81">
        <f t="shared" si="2"/>
        <v>1662.9197251060098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5" ht="15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ht="15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70</v>
      </c>
      <c r="M30" s="117"/>
      <c r="N30" s="117"/>
      <c r="O30" s="91">
        <v>13678</v>
      </c>
    </row>
    <row r="31" spans="1:15" ht="15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5" ht="15.75" customHeight="1" thickBot="1">
      <c r="A32" s="121" t="s">
        <v>49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2848603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2848603</v>
      </c>
      <c r="O5" s="32">
        <f aca="true" t="shared" si="2" ref="O5:O29">(N5/O$31)</f>
        <v>212.99558845521162</v>
      </c>
      <c r="P5" s="6"/>
    </row>
    <row r="6" spans="1:16" ht="15">
      <c r="A6" s="12"/>
      <c r="B6" s="44">
        <v>511</v>
      </c>
      <c r="C6" s="20" t="s">
        <v>47</v>
      </c>
      <c r="D6" s="46">
        <v>723821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723821</v>
      </c>
      <c r="O6" s="47">
        <f t="shared" si="2"/>
        <v>54.12150441154479</v>
      </c>
      <c r="P6" s="9"/>
    </row>
    <row r="7" spans="1:16" ht="15">
      <c r="A7" s="12"/>
      <c r="B7" s="44">
        <v>512</v>
      </c>
      <c r="C7" s="20" t="s">
        <v>19</v>
      </c>
      <c r="D7" s="46">
        <v>48088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48088</v>
      </c>
      <c r="O7" s="47">
        <f t="shared" si="2"/>
        <v>3.5956333183789444</v>
      </c>
      <c r="P7" s="9"/>
    </row>
    <row r="8" spans="1:16" ht="15">
      <c r="A8" s="12"/>
      <c r="B8" s="44">
        <v>513</v>
      </c>
      <c r="C8" s="20" t="s">
        <v>20</v>
      </c>
      <c r="D8" s="46">
        <v>57867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57867</v>
      </c>
      <c r="O8" s="47">
        <f t="shared" si="2"/>
        <v>4.32682817406909</v>
      </c>
      <c r="P8" s="9"/>
    </row>
    <row r="9" spans="1:16" ht="15">
      <c r="A9" s="12"/>
      <c r="B9" s="44">
        <v>514</v>
      </c>
      <c r="C9" s="20" t="s">
        <v>21</v>
      </c>
      <c r="D9" s="46">
        <v>31240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31240</v>
      </c>
      <c r="O9" s="47">
        <f t="shared" si="2"/>
        <v>2.335875579482578</v>
      </c>
      <c r="P9" s="9"/>
    </row>
    <row r="10" spans="1:16" ht="15">
      <c r="A10" s="12"/>
      <c r="B10" s="44">
        <v>519</v>
      </c>
      <c r="C10" s="20" t="s">
        <v>23</v>
      </c>
      <c r="D10" s="46">
        <v>1987587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1987587</v>
      </c>
      <c r="O10" s="47">
        <f t="shared" si="2"/>
        <v>148.6157469717362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3306159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3306159</v>
      </c>
      <c r="O11" s="43">
        <f t="shared" si="2"/>
        <v>247.2079407806191</v>
      </c>
      <c r="P11" s="10"/>
    </row>
    <row r="12" spans="1:16" ht="15">
      <c r="A12" s="12"/>
      <c r="B12" s="44">
        <v>521</v>
      </c>
      <c r="C12" s="20" t="s">
        <v>25</v>
      </c>
      <c r="D12" s="46">
        <v>1839365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1839365</v>
      </c>
      <c r="O12" s="47">
        <f t="shared" si="2"/>
        <v>137.53289965604904</v>
      </c>
      <c r="P12" s="9"/>
    </row>
    <row r="13" spans="1:16" ht="15">
      <c r="A13" s="12"/>
      <c r="B13" s="44">
        <v>522</v>
      </c>
      <c r="C13" s="20" t="s">
        <v>26</v>
      </c>
      <c r="D13" s="46">
        <v>1264786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1264786</v>
      </c>
      <c r="O13" s="47">
        <f t="shared" si="2"/>
        <v>94.57050994466876</v>
      </c>
      <c r="P13" s="9"/>
    </row>
    <row r="14" spans="1:16" ht="15">
      <c r="A14" s="12"/>
      <c r="B14" s="44">
        <v>524</v>
      </c>
      <c r="C14" s="20" t="s">
        <v>27</v>
      </c>
      <c r="D14" s="46">
        <v>202008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202008</v>
      </c>
      <c r="O14" s="47">
        <f t="shared" si="2"/>
        <v>15.1045311799013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8983688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1614148</v>
      </c>
      <c r="N15" s="42">
        <f t="shared" si="1"/>
        <v>10597836</v>
      </c>
      <c r="O15" s="43">
        <f t="shared" si="2"/>
        <v>792.4208165096455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2697627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2697627</v>
      </c>
      <c r="O16" s="47">
        <f t="shared" si="2"/>
        <v>201.70681920143562</v>
      </c>
      <c r="P16" s="9"/>
    </row>
    <row r="17" spans="1:16" ht="15">
      <c r="A17" s="12"/>
      <c r="B17" s="44">
        <v>535</v>
      </c>
      <c r="C17" s="20" t="s">
        <v>54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1614148</v>
      </c>
      <c r="N17" s="46">
        <f t="shared" si="1"/>
        <v>1614148</v>
      </c>
      <c r="O17" s="47">
        <f t="shared" si="2"/>
        <v>120.69298639150591</v>
      </c>
      <c r="P17" s="9"/>
    </row>
    <row r="18" spans="1:16" ht="15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6032848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6032848</v>
      </c>
      <c r="O18" s="47">
        <f t="shared" si="2"/>
        <v>451.0877822640945</v>
      </c>
      <c r="P18" s="9"/>
    </row>
    <row r="19" spans="1:16" ht="15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253213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253213</v>
      </c>
      <c r="O19" s="47">
        <f t="shared" si="2"/>
        <v>18.93322865260954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1230429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1230429</v>
      </c>
      <c r="O20" s="43">
        <f t="shared" si="2"/>
        <v>92.00157021085688</v>
      </c>
      <c r="P20" s="10"/>
    </row>
    <row r="21" spans="1:16" ht="15">
      <c r="A21" s="12"/>
      <c r="B21" s="44">
        <v>541</v>
      </c>
      <c r="C21" s="20" t="s">
        <v>33</v>
      </c>
      <c r="D21" s="46">
        <v>1230429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1230429</v>
      </c>
      <c r="O21" s="47">
        <f t="shared" si="2"/>
        <v>92.00157021085688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50315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50315</v>
      </c>
      <c r="O22" s="43">
        <f t="shared" si="2"/>
        <v>3.762150441154479</v>
      </c>
      <c r="P22" s="10"/>
    </row>
    <row r="23" spans="1:16" ht="15">
      <c r="A23" s="12"/>
      <c r="B23" s="44">
        <v>562</v>
      </c>
      <c r="C23" s="20" t="s">
        <v>37</v>
      </c>
      <c r="D23" s="46">
        <v>50315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50315</v>
      </c>
      <c r="O23" s="47">
        <f t="shared" si="2"/>
        <v>3.762150441154479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SUM(D25:D26)</f>
        <v>2301168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2301168</v>
      </c>
      <c r="O24" s="43">
        <f t="shared" si="2"/>
        <v>172.06280843427547</v>
      </c>
      <c r="P24" s="9"/>
    </row>
    <row r="25" spans="1:16" ht="15">
      <c r="A25" s="12"/>
      <c r="B25" s="44">
        <v>571</v>
      </c>
      <c r="C25" s="20" t="s">
        <v>39</v>
      </c>
      <c r="D25" s="46">
        <v>1151818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1151818</v>
      </c>
      <c r="O25" s="47">
        <f t="shared" si="2"/>
        <v>86.12367279796621</v>
      </c>
      <c r="P25" s="9"/>
    </row>
    <row r="26" spans="1:16" ht="15">
      <c r="A26" s="12"/>
      <c r="B26" s="44">
        <v>572</v>
      </c>
      <c r="C26" s="20" t="s">
        <v>40</v>
      </c>
      <c r="D26" s="46">
        <v>1149350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1149350</v>
      </c>
      <c r="O26" s="47">
        <f t="shared" si="2"/>
        <v>85.93913563630926</v>
      </c>
      <c r="P26" s="9"/>
    </row>
    <row r="27" spans="1:16" ht="15.75">
      <c r="A27" s="28" t="s">
        <v>43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440000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440000</v>
      </c>
      <c r="O27" s="43">
        <f t="shared" si="2"/>
        <v>32.8996560490504</v>
      </c>
      <c r="P27" s="9"/>
    </row>
    <row r="28" spans="1:16" ht="15.75" thickBot="1">
      <c r="A28" s="12"/>
      <c r="B28" s="44">
        <v>581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440000</v>
      </c>
      <c r="O28" s="47">
        <f t="shared" si="2"/>
        <v>32.8996560490504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SUM(D5,D11,D15,D20,D22,D24,D27)</f>
        <v>9736674</v>
      </c>
      <c r="E29" s="15">
        <f aca="true" t="shared" si="9" ref="E29:M29">SUM(E5,E11,E15,E20,E22,E24,E27)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9423688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1614148</v>
      </c>
      <c r="N29" s="15">
        <f t="shared" si="1"/>
        <v>20774510</v>
      </c>
      <c r="O29" s="37">
        <f t="shared" si="2"/>
        <v>1553.3505308808135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59</v>
      </c>
      <c r="M31" s="93"/>
      <c r="N31" s="93"/>
      <c r="O31" s="41">
        <v>13374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2022-04-06T19:06:29Z</cp:lastPrinted>
  <dcterms:created xsi:type="dcterms:W3CDTF">2000-08-31T21:26:31Z</dcterms:created>
  <dcterms:modified xsi:type="dcterms:W3CDTF">2022-04-06T19:06:36Z</dcterms:modified>
  <cp:category/>
  <cp:version/>
  <cp:contentType/>
  <cp:contentStatus/>
</cp:coreProperties>
</file>