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'2007'!$A$1:$O$41</definedName>
    <definedName name="_xlnm.Print_Area" localSheetId="14">'2008'!$A$1:$O$44</definedName>
    <definedName name="_xlnm.Print_Area" localSheetId="13">'2009'!$A$1:$O$41</definedName>
    <definedName name="_xlnm.Print_Area" localSheetId="12">'2010'!$A$1:$O$41</definedName>
    <definedName name="_xlnm.Print_Area" localSheetId="11">'2011'!$A$1:$O$40</definedName>
    <definedName name="_xlnm.Print_Area" localSheetId="10">'2012'!$A$1:$O$36</definedName>
    <definedName name="_xlnm.Print_Area" localSheetId="9">'2013'!$A$1:$O$36</definedName>
    <definedName name="_xlnm.Print_Area" localSheetId="8">'2014'!$A$1:$O$36</definedName>
    <definedName name="_xlnm.Print_Area" localSheetId="7">'2015'!$A$1:$O$38</definedName>
    <definedName name="_xlnm.Print_Area" localSheetId="6">'2016'!$A$1:$O$37</definedName>
    <definedName name="_xlnm.Print_Area" localSheetId="5">'2017'!$A$1:$O$37</definedName>
    <definedName name="_xlnm.Print_Area" localSheetId="4">'2018'!$A$1:$O$31</definedName>
    <definedName name="_xlnm.Print_Area" localSheetId="3">'2019'!$A$1:$O$36</definedName>
    <definedName name="_xlnm.Print_Area" localSheetId="2">'2020'!$A$1:$O$34</definedName>
    <definedName name="_xlnm.Print_Area" localSheetId="1">'2021'!$A$1:$P$34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16" i="48"/>
  <c r="P16" i="48" s="1"/>
  <c r="O32" i="48" l="1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1" i="48" l="1"/>
  <c r="P31" i="48" s="1"/>
  <c r="O28" i="48"/>
  <c r="P28" i="48" s="1"/>
  <c r="O24" i="48"/>
  <c r="P24" i="48" s="1"/>
  <c r="O18" i="48"/>
  <c r="P18" i="48" s="1"/>
  <c r="O13" i="48"/>
  <c r="P13" i="48" s="1"/>
  <c r="O5" i="48"/>
  <c r="P5" i="48" s="1"/>
  <c r="D30" i="47"/>
  <c r="O29" i="47"/>
  <c r="P29" i="47"/>
  <c r="O28" i="47"/>
  <c r="P28" i="47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E30" i="47" s="1"/>
  <c r="D27" i="47"/>
  <c r="O26" i="47"/>
  <c r="P26" i="47" s="1"/>
  <c r="O25" i="47"/>
  <c r="P25" i="47" s="1"/>
  <c r="N24" i="47"/>
  <c r="M24" i="47"/>
  <c r="L24" i="47"/>
  <c r="K24" i="47"/>
  <c r="J24" i="47"/>
  <c r="O24" i="47" s="1"/>
  <c r="P24" i="47" s="1"/>
  <c r="I24" i="47"/>
  <c r="H24" i="47"/>
  <c r="G24" i="47"/>
  <c r="F24" i="47"/>
  <c r="E24" i="47"/>
  <c r="D24" i="47"/>
  <c r="O23" i="47"/>
  <c r="P23" i="47" s="1"/>
  <c r="O22" i="47"/>
  <c r="P22" i="47" s="1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P18" i="47" s="1"/>
  <c r="O17" i="47"/>
  <c r="P17" i="47"/>
  <c r="O16" i="47"/>
  <c r="P16" i="47"/>
  <c r="O15" i="47"/>
  <c r="P15" i="47" s="1"/>
  <c r="O14" i="47"/>
  <c r="P14" i="47" s="1"/>
  <c r="N13" i="47"/>
  <c r="M13" i="47"/>
  <c r="L13" i="47"/>
  <c r="K13" i="47"/>
  <c r="O13" i="47" s="1"/>
  <c r="P13" i="47" s="1"/>
  <c r="J13" i="47"/>
  <c r="I13" i="47"/>
  <c r="H13" i="47"/>
  <c r="G13" i="47"/>
  <c r="G30" i="47" s="1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/>
  <c r="O6" i="47"/>
  <c r="P6" i="47"/>
  <c r="N5" i="47"/>
  <c r="N30" i="47" s="1"/>
  <c r="M5" i="47"/>
  <c r="M30" i="47" s="1"/>
  <c r="L5" i="47"/>
  <c r="O5" i="47" s="1"/>
  <c r="P5" i="47" s="1"/>
  <c r="K5" i="47"/>
  <c r="K30" i="47" s="1"/>
  <c r="J5" i="47"/>
  <c r="J30" i="47" s="1"/>
  <c r="I5" i="47"/>
  <c r="I30" i="47" s="1"/>
  <c r="H5" i="47"/>
  <c r="H30" i="47" s="1"/>
  <c r="G5" i="47"/>
  <c r="F5" i="47"/>
  <c r="F30" i="47" s="1"/>
  <c r="E5" i="47"/>
  <c r="D5" i="47"/>
  <c r="H30" i="46"/>
  <c r="I30" i="46"/>
  <c r="N29" i="46"/>
  <c r="O29" i="46" s="1"/>
  <c r="N28" i="46"/>
  <c r="O28" i="46" s="1"/>
  <c r="M27" i="46"/>
  <c r="L27" i="46"/>
  <c r="N27" i="46" s="1"/>
  <c r="O27" i="46" s="1"/>
  <c r="K27" i="46"/>
  <c r="J27" i="46"/>
  <c r="I27" i="46"/>
  <c r="H27" i="46"/>
  <c r="G27" i="46"/>
  <c r="F27" i="46"/>
  <c r="E27" i="46"/>
  <c r="D27" i="46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/>
  <c r="N16" i="46"/>
  <c r="O16" i="46" s="1"/>
  <c r="N15" i="46"/>
  <c r="O15" i="46" s="1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/>
  <c r="N9" i="46"/>
  <c r="O9" i="46"/>
  <c r="N8" i="46"/>
  <c r="O8" i="46" s="1"/>
  <c r="N7" i="46"/>
  <c r="O7" i="46" s="1"/>
  <c r="N6" i="46"/>
  <c r="O6" i="46" s="1"/>
  <c r="M5" i="46"/>
  <c r="M30" i="46" s="1"/>
  <c r="L5" i="46"/>
  <c r="L30" i="46" s="1"/>
  <c r="K5" i="46"/>
  <c r="K30" i="46" s="1"/>
  <c r="J5" i="46"/>
  <c r="J30" i="46" s="1"/>
  <c r="I5" i="46"/>
  <c r="H5" i="46"/>
  <c r="G5" i="46"/>
  <c r="G30" i="46" s="1"/>
  <c r="F5" i="46"/>
  <c r="F30" i="46" s="1"/>
  <c r="E5" i="46"/>
  <c r="E30" i="46" s="1"/>
  <c r="D5" i="46"/>
  <c r="D30" i="46" s="1"/>
  <c r="H32" i="45"/>
  <c r="N31" i="45"/>
  <c r="O31" i="45" s="1"/>
  <c r="M30" i="45"/>
  <c r="L30" i="45"/>
  <c r="K30" i="45"/>
  <c r="J30" i="45"/>
  <c r="N30" i="45" s="1"/>
  <c r="O30" i="45" s="1"/>
  <c r="I30" i="45"/>
  <c r="H30" i="45"/>
  <c r="G30" i="45"/>
  <c r="F30" i="45"/>
  <c r="E30" i="45"/>
  <c r="D30" i="45"/>
  <c r="N29" i="45"/>
  <c r="O29" i="45" s="1"/>
  <c r="N28" i="45"/>
  <c r="O28" i="45" s="1"/>
  <c r="M27" i="45"/>
  <c r="L27" i="45"/>
  <c r="N27" i="45" s="1"/>
  <c r="O27" i="45" s="1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N25" i="45" s="1"/>
  <c r="O25" i="45" s="1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N18" i="45" s="1"/>
  <c r="O18" i="45" s="1"/>
  <c r="E18" i="45"/>
  <c r="D18" i="45"/>
  <c r="N17" i="45"/>
  <c r="O17" i="45"/>
  <c r="N16" i="45"/>
  <c r="O16" i="45" s="1"/>
  <c r="N15" i="45"/>
  <c r="O15" i="45" s="1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N10" i="45"/>
  <c r="O10" i="45"/>
  <c r="N9" i="45"/>
  <c r="O9" i="45"/>
  <c r="N8" i="45"/>
  <c r="O8" i="45" s="1"/>
  <c r="N7" i="45"/>
  <c r="O7" i="45" s="1"/>
  <c r="N6" i="45"/>
  <c r="O6" i="45" s="1"/>
  <c r="M5" i="45"/>
  <c r="M32" i="45" s="1"/>
  <c r="L5" i="45"/>
  <c r="L32" i="45" s="1"/>
  <c r="K5" i="45"/>
  <c r="K32" i="45" s="1"/>
  <c r="J5" i="45"/>
  <c r="J32" i="45" s="1"/>
  <c r="I5" i="45"/>
  <c r="I32" i="45" s="1"/>
  <c r="H5" i="45"/>
  <c r="G5" i="45"/>
  <c r="G32" i="45" s="1"/>
  <c r="F5" i="45"/>
  <c r="F32" i="45" s="1"/>
  <c r="E5" i="45"/>
  <c r="E32" i="45" s="1"/>
  <c r="D5" i="45"/>
  <c r="D32" i="45" s="1"/>
  <c r="N26" i="44"/>
  <c r="O26" i="44" s="1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 s="1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 s="1"/>
  <c r="M21" i="44"/>
  <c r="L21" i="44"/>
  <c r="N21" i="44" s="1"/>
  <c r="O21" i="44" s="1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/>
  <c r="N14" i="44"/>
  <c r="O14" i="44" s="1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/>
  <c r="M8" i="44"/>
  <c r="L8" i="44"/>
  <c r="K8" i="44"/>
  <c r="J8" i="44"/>
  <c r="J27" i="44" s="1"/>
  <c r="I8" i="44"/>
  <c r="H8" i="44"/>
  <c r="G8" i="44"/>
  <c r="F8" i="44"/>
  <c r="E8" i="44"/>
  <c r="D8" i="44"/>
  <c r="N7" i="44"/>
  <c r="O7" i="44"/>
  <c r="N6" i="44"/>
  <c r="O6" i="44"/>
  <c r="M5" i="44"/>
  <c r="M27" i="44" s="1"/>
  <c r="L5" i="44"/>
  <c r="L27" i="44" s="1"/>
  <c r="K5" i="44"/>
  <c r="K27" i="44" s="1"/>
  <c r="J5" i="44"/>
  <c r="I5" i="44"/>
  <c r="I27" i="44" s="1"/>
  <c r="H5" i="44"/>
  <c r="G5" i="44"/>
  <c r="G27" i="44" s="1"/>
  <c r="F5" i="44"/>
  <c r="F27" i="44" s="1"/>
  <c r="E5" i="44"/>
  <c r="E27" i="44" s="1"/>
  <c r="D5" i="44"/>
  <c r="D27" i="44" s="1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/>
  <c r="M28" i="43"/>
  <c r="L28" i="43"/>
  <c r="K28" i="43"/>
  <c r="J28" i="43"/>
  <c r="I28" i="43"/>
  <c r="H28" i="43"/>
  <c r="G28" i="43"/>
  <c r="F28" i="43"/>
  <c r="E28" i="43"/>
  <c r="D28" i="43"/>
  <c r="N28" i="43" s="1"/>
  <c r="O28" i="43" s="1"/>
  <c r="N27" i="43"/>
  <c r="O27" i="43"/>
  <c r="N26" i="43"/>
  <c r="O26" i="43"/>
  <c r="N25" i="43"/>
  <c r="O25" i="43" s="1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8" i="43" s="1"/>
  <c r="O18" i="43" s="1"/>
  <c r="N17" i="43"/>
  <c r="O17" i="43"/>
  <c r="N16" i="43"/>
  <c r="O16" i="43"/>
  <c r="N15" i="43"/>
  <c r="O15" i="43" s="1"/>
  <c r="N14" i="43"/>
  <c r="O14" i="43" s="1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/>
  <c r="N8" i="43"/>
  <c r="O8" i="43"/>
  <c r="N7" i="43"/>
  <c r="O7" i="43" s="1"/>
  <c r="N6" i="43"/>
  <c r="O6" i="43" s="1"/>
  <c r="M5" i="43"/>
  <c r="M33" i="43" s="1"/>
  <c r="L5" i="43"/>
  <c r="L33" i="43" s="1"/>
  <c r="K5" i="43"/>
  <c r="K33" i="43" s="1"/>
  <c r="J5" i="43"/>
  <c r="N5" i="43" s="1"/>
  <c r="O5" i="43" s="1"/>
  <c r="I5" i="43"/>
  <c r="I33" i="43" s="1"/>
  <c r="H5" i="43"/>
  <c r="H33" i="43" s="1"/>
  <c r="G5" i="43"/>
  <c r="G33" i="43" s="1"/>
  <c r="F5" i="43"/>
  <c r="F33" i="43" s="1"/>
  <c r="E5" i="43"/>
  <c r="E33" i="43" s="1"/>
  <c r="D5" i="43"/>
  <c r="D33" i="43" s="1"/>
  <c r="N32" i="42"/>
  <c r="O32" i="42" s="1"/>
  <c r="M31" i="42"/>
  <c r="L31" i="42"/>
  <c r="K31" i="42"/>
  <c r="J31" i="42"/>
  <c r="I31" i="42"/>
  <c r="H31" i="42"/>
  <c r="N31" i="42" s="1"/>
  <c r="O31" i="42" s="1"/>
  <c r="G31" i="42"/>
  <c r="F31" i="42"/>
  <c r="E31" i="42"/>
  <c r="D31" i="42"/>
  <c r="N30" i="42"/>
  <c r="O30" i="42" s="1"/>
  <c r="N29" i="42"/>
  <c r="O29" i="42" s="1"/>
  <c r="M28" i="42"/>
  <c r="L28" i="42"/>
  <c r="K28" i="42"/>
  <c r="J28" i="42"/>
  <c r="N28" i="42" s="1"/>
  <c r="O28" i="42" s="1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 s="1"/>
  <c r="N19" i="42"/>
  <c r="O19" i="42" s="1"/>
  <c r="M18" i="42"/>
  <c r="L18" i="42"/>
  <c r="K18" i="42"/>
  <c r="J18" i="42"/>
  <c r="J33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3" i="42" s="1"/>
  <c r="O13" i="42" s="1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M33" i="42" s="1"/>
  <c r="L5" i="42"/>
  <c r="L33" i="42" s="1"/>
  <c r="K5" i="42"/>
  <c r="K33" i="42" s="1"/>
  <c r="J5" i="42"/>
  <c r="I5" i="42"/>
  <c r="I33" i="42" s="1"/>
  <c r="H5" i="42"/>
  <c r="H33" i="42" s="1"/>
  <c r="G5" i="42"/>
  <c r="G33" i="42" s="1"/>
  <c r="F5" i="42"/>
  <c r="F33" i="42" s="1"/>
  <c r="E5" i="42"/>
  <c r="E33" i="42" s="1"/>
  <c r="D5" i="42"/>
  <c r="N5" i="42" s="1"/>
  <c r="O5" i="42" s="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/>
  <c r="N29" i="41"/>
  <c r="O29" i="41"/>
  <c r="M28" i="41"/>
  <c r="L28" i="41"/>
  <c r="K28" i="41"/>
  <c r="J28" i="41"/>
  <c r="I28" i="41"/>
  <c r="H28" i="41"/>
  <c r="G28" i="41"/>
  <c r="F28" i="41"/>
  <c r="N28" i="41" s="1"/>
  <c r="O28" i="41" s="1"/>
  <c r="E28" i="41"/>
  <c r="D28" i="41"/>
  <c r="N27" i="41"/>
  <c r="O27" i="41"/>
  <c r="N26" i="41"/>
  <c r="O26" i="41" s="1"/>
  <c r="N25" i="41"/>
  <c r="O25" i="41" s="1"/>
  <c r="M24" i="41"/>
  <c r="L24" i="41"/>
  <c r="K24" i="41"/>
  <c r="J24" i="41"/>
  <c r="N24" i="41" s="1"/>
  <c r="O24" i="41" s="1"/>
  <c r="I24" i="41"/>
  <c r="H24" i="41"/>
  <c r="G24" i="41"/>
  <c r="F24" i="41"/>
  <c r="E24" i="41"/>
  <c r="D24" i="41"/>
  <c r="N23" i="41"/>
  <c r="O23" i="41" s="1"/>
  <c r="N22" i="41"/>
  <c r="O22" i="41" s="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F34" i="41" s="1"/>
  <c r="E18" i="41"/>
  <c r="D18" i="41"/>
  <c r="N17" i="41"/>
  <c r="O17" i="41"/>
  <c r="N16" i="41"/>
  <c r="O16" i="41" s="1"/>
  <c r="N15" i="41"/>
  <c r="O15" i="41" s="1"/>
  <c r="N14" i="41"/>
  <c r="O14" i="41" s="1"/>
  <c r="M13" i="41"/>
  <c r="L13" i="41"/>
  <c r="N13" i="41" s="1"/>
  <c r="O13" i="41" s="1"/>
  <c r="K13" i="4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/>
  <c r="N8" i="41"/>
  <c r="O8" i="41" s="1"/>
  <c r="N7" i="41"/>
  <c r="O7" i="41" s="1"/>
  <c r="N6" i="41"/>
  <c r="O6" i="41" s="1"/>
  <c r="M5" i="41"/>
  <c r="M34" i="41" s="1"/>
  <c r="L5" i="41"/>
  <c r="L34" i="41" s="1"/>
  <c r="K5" i="41"/>
  <c r="K34" i="41" s="1"/>
  <c r="J5" i="41"/>
  <c r="J34" i="41" s="1"/>
  <c r="I5" i="41"/>
  <c r="I34" i="41" s="1"/>
  <c r="H5" i="41"/>
  <c r="H34" i="41" s="1"/>
  <c r="G5" i="41"/>
  <c r="G34" i="41" s="1"/>
  <c r="F5" i="41"/>
  <c r="E5" i="41"/>
  <c r="E34" i="41" s="1"/>
  <c r="D5" i="41"/>
  <c r="D34" i="41" s="1"/>
  <c r="N36" i="40"/>
  <c r="O36" i="40" s="1"/>
  <c r="M35" i="40"/>
  <c r="L35" i="40"/>
  <c r="N35" i="40" s="1"/>
  <c r="O35" i="40" s="1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/>
  <c r="N27" i="40"/>
  <c r="O27" i="40"/>
  <c r="N26" i="40"/>
  <c r="O26" i="40" s="1"/>
  <c r="M25" i="40"/>
  <c r="L25" i="40"/>
  <c r="K25" i="40"/>
  <c r="J25" i="40"/>
  <c r="I25" i="40"/>
  <c r="H25" i="40"/>
  <c r="N25" i="40" s="1"/>
  <c r="O25" i="40" s="1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F18" i="40"/>
  <c r="F37" i="40" s="1"/>
  <c r="E18" i="40"/>
  <c r="D18" i="40"/>
  <c r="N17" i="40"/>
  <c r="O17" i="40"/>
  <c r="N16" i="40"/>
  <c r="O16" i="40" s="1"/>
  <c r="N15" i="40"/>
  <c r="O15" i="40" s="1"/>
  <c r="N14" i="40"/>
  <c r="O14" i="40" s="1"/>
  <c r="M13" i="40"/>
  <c r="L13" i="40"/>
  <c r="L37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/>
  <c r="N9" i="40"/>
  <c r="O9" i="40"/>
  <c r="N8" i="40"/>
  <c r="O8" i="40" s="1"/>
  <c r="N7" i="40"/>
  <c r="O7" i="40" s="1"/>
  <c r="N6" i="40"/>
  <c r="O6" i="40" s="1"/>
  <c r="M5" i="40"/>
  <c r="M37" i="40"/>
  <c r="L5" i="40"/>
  <c r="K5" i="40"/>
  <c r="K37" i="40"/>
  <c r="J5" i="40"/>
  <c r="J37" i="40" s="1"/>
  <c r="I5" i="40"/>
  <c r="I37" i="40" s="1"/>
  <c r="H5" i="40"/>
  <c r="H37" i="40" s="1"/>
  <c r="G5" i="40"/>
  <c r="G37" i="40"/>
  <c r="F5" i="40"/>
  <c r="E5" i="40"/>
  <c r="E37" i="40"/>
  <c r="D5" i="40"/>
  <c r="D37" i="40" s="1"/>
  <c r="N31" i="39"/>
  <c r="O31" i="39" s="1"/>
  <c r="M30" i="39"/>
  <c r="L30" i="39"/>
  <c r="N30" i="39" s="1"/>
  <c r="O30" i="39" s="1"/>
  <c r="K30" i="39"/>
  <c r="J30" i="39"/>
  <c r="I30" i="39"/>
  <c r="H30" i="39"/>
  <c r="G30" i="39"/>
  <c r="F30" i="39"/>
  <c r="E30" i="39"/>
  <c r="D30" i="39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N22" i="39"/>
  <c r="O22" i="39"/>
  <c r="N21" i="39"/>
  <c r="O21" i="39" s="1"/>
  <c r="N20" i="39"/>
  <c r="O20" i="39" s="1"/>
  <c r="N19" i="39"/>
  <c r="O19" i="39" s="1"/>
  <c r="M18" i="39"/>
  <c r="L18" i="39"/>
  <c r="N18" i="39" s="1"/>
  <c r="O18" i="39" s="1"/>
  <c r="K18" i="39"/>
  <c r="K32" i="39"/>
  <c r="J18" i="39"/>
  <c r="I18" i="39"/>
  <c r="H18" i="39"/>
  <c r="G18" i="39"/>
  <c r="F18" i="39"/>
  <c r="E18" i="39"/>
  <c r="D18" i="39"/>
  <c r="N17" i="39"/>
  <c r="O17" i="39"/>
  <c r="N16" i="39"/>
  <c r="O16" i="39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/>
  <c r="N8" i="39"/>
  <c r="O8" i="39"/>
  <c r="N7" i="39"/>
  <c r="O7" i="39"/>
  <c r="N6" i="39"/>
  <c r="O6" i="39" s="1"/>
  <c r="M5" i="39"/>
  <c r="M32" i="39" s="1"/>
  <c r="L5" i="39"/>
  <c r="L32" i="39" s="1"/>
  <c r="K5" i="39"/>
  <c r="J5" i="39"/>
  <c r="N5" i="39" s="1"/>
  <c r="O5" i="39" s="1"/>
  <c r="I5" i="39"/>
  <c r="I32" i="39" s="1"/>
  <c r="H5" i="39"/>
  <c r="H32" i="39" s="1"/>
  <c r="G5" i="39"/>
  <c r="G32" i="39" s="1"/>
  <c r="F5" i="39"/>
  <c r="F32" i="39" s="1"/>
  <c r="E5" i="39"/>
  <c r="E32" i="39" s="1"/>
  <c r="D5" i="39"/>
  <c r="D32" i="39"/>
  <c r="N31" i="38"/>
  <c r="O31" i="38"/>
  <c r="M30" i="38"/>
  <c r="L30" i="38"/>
  <c r="K30" i="38"/>
  <c r="J30" i="38"/>
  <c r="I30" i="38"/>
  <c r="H30" i="38"/>
  <c r="G30" i="38"/>
  <c r="F30" i="38"/>
  <c r="E30" i="38"/>
  <c r="N30" i="38"/>
  <c r="O30" i="38" s="1"/>
  <c r="D30" i="38"/>
  <c r="N29" i="38"/>
  <c r="O29" i="38"/>
  <c r="N28" i="38"/>
  <c r="O28" i="38" s="1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 s="1"/>
  <c r="N22" i="38"/>
  <c r="O22" i="38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N18" i="38" s="1"/>
  <c r="O18" i="38" s="1"/>
  <c r="G18" i="38"/>
  <c r="F18" i="38"/>
  <c r="E18" i="38"/>
  <c r="D18" i="38"/>
  <c r="N17" i="38"/>
  <c r="O17" i="38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 s="1"/>
  <c r="N9" i="38"/>
  <c r="O9" i="38" s="1"/>
  <c r="N8" i="38"/>
  <c r="O8" i="38" s="1"/>
  <c r="N7" i="38"/>
  <c r="O7" i="38"/>
  <c r="N6" i="38"/>
  <c r="O6" i="38" s="1"/>
  <c r="M5" i="38"/>
  <c r="L5" i="38"/>
  <c r="L32" i="38"/>
  <c r="K5" i="38"/>
  <c r="J5" i="38"/>
  <c r="J32" i="38" s="1"/>
  <c r="I5" i="38"/>
  <c r="I32" i="38" s="1"/>
  <c r="H5" i="38"/>
  <c r="H32" i="38"/>
  <c r="G5" i="38"/>
  <c r="G32" i="38" s="1"/>
  <c r="F5" i="38"/>
  <c r="F32" i="38" s="1"/>
  <c r="E5" i="38"/>
  <c r="D5" i="38"/>
  <c r="N5" i="38"/>
  <c r="O5" i="38" s="1"/>
  <c r="N39" i="37"/>
  <c r="O39" i="37" s="1"/>
  <c r="M38" i="37"/>
  <c r="L38" i="37"/>
  <c r="K38" i="37"/>
  <c r="J38" i="37"/>
  <c r="I38" i="37"/>
  <c r="H38" i="37"/>
  <c r="G38" i="37"/>
  <c r="F38" i="37"/>
  <c r="N38" i="37" s="1"/>
  <c r="O38" i="37" s="1"/>
  <c r="E38" i="37"/>
  <c r="D38" i="37"/>
  <c r="N37" i="37"/>
  <c r="O37" i="37" s="1"/>
  <c r="N36" i="37"/>
  <c r="O36" i="37" s="1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M32" i="37"/>
  <c r="L32" i="37"/>
  <c r="K32" i="37"/>
  <c r="J32" i="37"/>
  <c r="I32" i="37"/>
  <c r="H32" i="37"/>
  <c r="G32" i="37"/>
  <c r="F32" i="37"/>
  <c r="E32" i="37"/>
  <c r="N32" i="37" s="1"/>
  <c r="O32" i="37" s="1"/>
  <c r="D32" i="37"/>
  <c r="N31" i="37"/>
  <c r="O31" i="37" s="1"/>
  <c r="M30" i="37"/>
  <c r="L30" i="37"/>
  <c r="K30" i="37"/>
  <c r="J30" i="37"/>
  <c r="I30" i="37"/>
  <c r="H30" i="37"/>
  <c r="G30" i="37"/>
  <c r="F30" i="37"/>
  <c r="E30" i="37"/>
  <c r="N30" i="37" s="1"/>
  <c r="O30" i="37" s="1"/>
  <c r="D30" i="37"/>
  <c r="N29" i="37"/>
  <c r="O29" i="37" s="1"/>
  <c r="N28" i="37"/>
  <c r="O28" i="37" s="1"/>
  <c r="N27" i="37"/>
  <c r="O27" i="37" s="1"/>
  <c r="M26" i="37"/>
  <c r="L26" i="37"/>
  <c r="K26" i="37"/>
  <c r="J26" i="37"/>
  <c r="I26" i="37"/>
  <c r="I40" i="37" s="1"/>
  <c r="H26" i="37"/>
  <c r="G26" i="37"/>
  <c r="F26" i="37"/>
  <c r="E26" i="37"/>
  <c r="D26" i="37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 s="1"/>
  <c r="M19" i="37"/>
  <c r="L19" i="37"/>
  <c r="K19" i="37"/>
  <c r="J19" i="37"/>
  <c r="I19" i="37"/>
  <c r="H19" i="37"/>
  <c r="N19" i="37" s="1"/>
  <c r="O19" i="37" s="1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K40" i="37" s="1"/>
  <c r="J5" i="37"/>
  <c r="J40" i="37" s="1"/>
  <c r="I5" i="37"/>
  <c r="H5" i="37"/>
  <c r="H40" i="37" s="1"/>
  <c r="G5" i="37"/>
  <c r="G40" i="37"/>
  <c r="F5" i="37"/>
  <c r="E5" i="37"/>
  <c r="D5" i="37"/>
  <c r="N5" i="37" s="1"/>
  <c r="O5" i="37" s="1"/>
  <c r="N31" i="36"/>
  <c r="O31" i="36" s="1"/>
  <c r="M30" i="36"/>
  <c r="L30" i="36"/>
  <c r="K30" i="36"/>
  <c r="J30" i="36"/>
  <c r="I30" i="36"/>
  <c r="H30" i="36"/>
  <c r="H32" i="36" s="1"/>
  <c r="G30" i="36"/>
  <c r="F30" i="36"/>
  <c r="E30" i="36"/>
  <c r="D30" i="36"/>
  <c r="N29" i="36"/>
  <c r="O29" i="36" s="1"/>
  <c r="N28" i="36"/>
  <c r="O28" i="36" s="1"/>
  <c r="M27" i="36"/>
  <c r="L27" i="36"/>
  <c r="L32" i="36" s="1"/>
  <c r="K27" i="36"/>
  <c r="J27" i="36"/>
  <c r="I27" i="36"/>
  <c r="H27" i="36"/>
  <c r="G27" i="36"/>
  <c r="F27" i="36"/>
  <c r="E27" i="36"/>
  <c r="D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D24" i="36"/>
  <c r="N23" i="36"/>
  <c r="O23" i="36"/>
  <c r="N22" i="36"/>
  <c r="O22" i="36" s="1"/>
  <c r="N21" i="36"/>
  <c r="O21" i="36" s="1"/>
  <c r="N20" i="36"/>
  <c r="O20" i="36" s="1"/>
  <c r="N19" i="36"/>
  <c r="O19" i="36" s="1"/>
  <c r="M18" i="36"/>
  <c r="L18" i="36"/>
  <c r="K18" i="36"/>
  <c r="J18" i="36"/>
  <c r="N18" i="36" s="1"/>
  <c r="O18" i="36" s="1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 s="1"/>
  <c r="M5" i="36"/>
  <c r="M32" i="36"/>
  <c r="L5" i="36"/>
  <c r="K5" i="36"/>
  <c r="K32" i="36"/>
  <c r="J5" i="36"/>
  <c r="J32" i="36" s="1"/>
  <c r="I5" i="36"/>
  <c r="I32" i="36"/>
  <c r="H5" i="36"/>
  <c r="G5" i="36"/>
  <c r="G32" i="36"/>
  <c r="F5" i="36"/>
  <c r="F32" i="36" s="1"/>
  <c r="E5" i="36"/>
  <c r="E32" i="36" s="1"/>
  <c r="D5" i="36"/>
  <c r="N35" i="35"/>
  <c r="O35" i="35"/>
  <c r="M34" i="35"/>
  <c r="N34" i="35" s="1"/>
  <c r="O34" i="35" s="1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 s="1"/>
  <c r="N26" i="35"/>
  <c r="O26" i="35" s="1"/>
  <c r="M25" i="35"/>
  <c r="L25" i="35"/>
  <c r="K25" i="35"/>
  <c r="N25" i="35" s="1"/>
  <c r="O25" i="35" s="1"/>
  <c r="J25" i="35"/>
  <c r="I25" i="35"/>
  <c r="H25" i="35"/>
  <c r="G25" i="35"/>
  <c r="F25" i="35"/>
  <c r="E25" i="35"/>
  <c r="D25" i="35"/>
  <c r="N24" i="35"/>
  <c r="O24" i="35"/>
  <c r="N23" i="35"/>
  <c r="O23" i="35"/>
  <c r="N22" i="35"/>
  <c r="O22" i="35" s="1"/>
  <c r="N21" i="35"/>
  <c r="O21" i="35" s="1"/>
  <c r="N20" i="35"/>
  <c r="O20" i="35"/>
  <c r="N19" i="35"/>
  <c r="O19" i="35" s="1"/>
  <c r="M18" i="35"/>
  <c r="L18" i="35"/>
  <c r="K18" i="35"/>
  <c r="J18" i="35"/>
  <c r="J36" i="35" s="1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F36" i="35" s="1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36" i="35" s="1"/>
  <c r="L5" i="35"/>
  <c r="L36" i="35" s="1"/>
  <c r="K5" i="35"/>
  <c r="K36" i="35" s="1"/>
  <c r="J5" i="35"/>
  <c r="I5" i="35"/>
  <c r="I36" i="35"/>
  <c r="H5" i="35"/>
  <c r="N5" i="35" s="1"/>
  <c r="O5" i="35" s="1"/>
  <c r="G5" i="35"/>
  <c r="F5" i="35"/>
  <c r="E5" i="35"/>
  <c r="E36" i="35" s="1"/>
  <c r="D5" i="35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/>
  <c r="N33" i="34"/>
  <c r="O33" i="34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N30" i="34"/>
  <c r="O30" i="34" s="1"/>
  <c r="M29" i="34"/>
  <c r="L29" i="34"/>
  <c r="K29" i="34"/>
  <c r="J29" i="34"/>
  <c r="I29" i="34"/>
  <c r="H29" i="34"/>
  <c r="G29" i="34"/>
  <c r="F29" i="34"/>
  <c r="E29" i="34"/>
  <c r="E37" i="34" s="1"/>
  <c r="D29" i="34"/>
  <c r="N28" i="34"/>
  <c r="O28" i="34"/>
  <c r="N27" i="34"/>
  <c r="O27" i="34"/>
  <c r="N26" i="34"/>
  <c r="O26" i="34" s="1"/>
  <c r="M25" i="34"/>
  <c r="L25" i="34"/>
  <c r="K25" i="34"/>
  <c r="J25" i="34"/>
  <c r="I25" i="34"/>
  <c r="N25" i="34" s="1"/>
  <c r="O25" i="34" s="1"/>
  <c r="H25" i="34"/>
  <c r="G25" i="34"/>
  <c r="F25" i="34"/>
  <c r="E25" i="34"/>
  <c r="D25" i="34"/>
  <c r="N24" i="34"/>
  <c r="O24" i="34"/>
  <c r="N23" i="34"/>
  <c r="O23" i="34"/>
  <c r="N22" i="34"/>
  <c r="O22" i="34" s="1"/>
  <c r="N21" i="34"/>
  <c r="O21" i="34"/>
  <c r="N20" i="34"/>
  <c r="O20" i="34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N13" i="34" s="1"/>
  <c r="O13" i="34" s="1"/>
  <c r="F13" i="34"/>
  <c r="E13" i="34"/>
  <c r="D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 s="1"/>
  <c r="N6" i="34"/>
  <c r="O6" i="34"/>
  <c r="M5" i="34"/>
  <c r="M37" i="34" s="1"/>
  <c r="L5" i="34"/>
  <c r="L37" i="34"/>
  <c r="K5" i="34"/>
  <c r="N5" i="34" s="1"/>
  <c r="O5" i="34" s="1"/>
  <c r="J5" i="34"/>
  <c r="J37" i="34" s="1"/>
  <c r="I5" i="34"/>
  <c r="I37" i="34"/>
  <c r="H5" i="34"/>
  <c r="H37" i="34"/>
  <c r="G5" i="34"/>
  <c r="F5" i="34"/>
  <c r="E5" i="34"/>
  <c r="D5" i="34"/>
  <c r="E35" i="33"/>
  <c r="F35" i="33"/>
  <c r="G35" i="33"/>
  <c r="H35" i="33"/>
  <c r="N35" i="33" s="1"/>
  <c r="O35" i="33" s="1"/>
  <c r="I35" i="33"/>
  <c r="J35" i="33"/>
  <c r="K35" i="33"/>
  <c r="L35" i="33"/>
  <c r="M35" i="33"/>
  <c r="D35" i="33"/>
  <c r="E31" i="33"/>
  <c r="F31" i="33"/>
  <c r="G31" i="33"/>
  <c r="H31" i="33"/>
  <c r="I31" i="33"/>
  <c r="J31" i="33"/>
  <c r="J37" i="33" s="1"/>
  <c r="K31" i="33"/>
  <c r="L31" i="33"/>
  <c r="M31" i="33"/>
  <c r="E29" i="33"/>
  <c r="F29" i="33"/>
  <c r="G29" i="33"/>
  <c r="H29" i="33"/>
  <c r="I29" i="33"/>
  <c r="J29" i="33"/>
  <c r="K29" i="33"/>
  <c r="L29" i="33"/>
  <c r="M29" i="33"/>
  <c r="N29" i="33" s="1"/>
  <c r="O29" i="33" s="1"/>
  <c r="E25" i="33"/>
  <c r="F25" i="33"/>
  <c r="G25" i="33"/>
  <c r="H25" i="33"/>
  <c r="I25" i="33"/>
  <c r="J25" i="33"/>
  <c r="K25" i="33"/>
  <c r="L25" i="33"/>
  <c r="M25" i="33"/>
  <c r="E18" i="33"/>
  <c r="F18" i="33"/>
  <c r="G18" i="33"/>
  <c r="H18" i="33"/>
  <c r="I18" i="33"/>
  <c r="J18" i="33"/>
  <c r="K18" i="33"/>
  <c r="L18" i="33"/>
  <c r="M18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E37" i="33" s="1"/>
  <c r="F5" i="33"/>
  <c r="G5" i="33"/>
  <c r="H5" i="33"/>
  <c r="H37" i="33"/>
  <c r="I5" i="33"/>
  <c r="I37" i="33"/>
  <c r="J5" i="33"/>
  <c r="K5" i="33"/>
  <c r="K37" i="33" s="1"/>
  <c r="L5" i="33"/>
  <c r="M5" i="33"/>
  <c r="M37" i="33" s="1"/>
  <c r="D31" i="33"/>
  <c r="D25" i="33"/>
  <c r="N25" i="33" s="1"/>
  <c r="O25" i="33" s="1"/>
  <c r="D18" i="33"/>
  <c r="D37" i="33" s="1"/>
  <c r="N37" i="33" s="1"/>
  <c r="O37" i="33" s="1"/>
  <c r="D13" i="33"/>
  <c r="D5" i="33"/>
  <c r="N36" i="33"/>
  <c r="O36" i="33" s="1"/>
  <c r="N32" i="33"/>
  <c r="O32" i="33" s="1"/>
  <c r="N33" i="33"/>
  <c r="O33" i="33" s="1"/>
  <c r="N34" i="33"/>
  <c r="O34" i="33"/>
  <c r="D29" i="33"/>
  <c r="N30" i="33"/>
  <c r="O30" i="33" s="1"/>
  <c r="N27" i="33"/>
  <c r="O27" i="33" s="1"/>
  <c r="N28" i="33"/>
  <c r="O28" i="33"/>
  <c r="N26" i="33"/>
  <c r="O26" i="33"/>
  <c r="N15" i="33"/>
  <c r="O15" i="33" s="1"/>
  <c r="N16" i="33"/>
  <c r="O16" i="33" s="1"/>
  <c r="N17" i="33"/>
  <c r="O17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6" i="33"/>
  <c r="O6" i="33" s="1"/>
  <c r="N20" i="33"/>
  <c r="O20" i="33"/>
  <c r="N21" i="33"/>
  <c r="O21" i="33"/>
  <c r="N22" i="33"/>
  <c r="O22" i="33" s="1"/>
  <c r="N23" i="33"/>
  <c r="O23" i="33" s="1"/>
  <c r="N24" i="33"/>
  <c r="O24" i="33" s="1"/>
  <c r="N19" i="33"/>
  <c r="O19" i="33" s="1"/>
  <c r="N14" i="33"/>
  <c r="O14" i="33"/>
  <c r="G37" i="33"/>
  <c r="L40" i="37"/>
  <c r="F40" i="37"/>
  <c r="M40" i="37"/>
  <c r="N14" i="37"/>
  <c r="O14" i="37"/>
  <c r="D40" i="37"/>
  <c r="E32" i="38"/>
  <c r="N34" i="37"/>
  <c r="O34" i="37" s="1"/>
  <c r="F37" i="33"/>
  <c r="D37" i="34"/>
  <c r="N5" i="36"/>
  <c r="O5" i="36" s="1"/>
  <c r="L37" i="33"/>
  <c r="N13" i="39"/>
  <c r="O13" i="39" s="1"/>
  <c r="N27" i="39"/>
  <c r="O27" i="39" s="1"/>
  <c r="N30" i="40"/>
  <c r="O30" i="40"/>
  <c r="N32" i="40"/>
  <c r="O32" i="40" s="1"/>
  <c r="N5" i="40"/>
  <c r="O5" i="40"/>
  <c r="D32" i="38"/>
  <c r="G36" i="35"/>
  <c r="N24" i="36"/>
  <c r="O24" i="36" s="1"/>
  <c r="K32" i="38"/>
  <c r="N5" i="33"/>
  <c r="O5" i="33"/>
  <c r="K37" i="34"/>
  <c r="N31" i="34"/>
  <c r="O31" i="34" s="1"/>
  <c r="D36" i="35"/>
  <c r="N29" i="35"/>
  <c r="O29" i="35" s="1"/>
  <c r="D32" i="36"/>
  <c r="F37" i="34"/>
  <c r="M32" i="38"/>
  <c r="N24" i="42"/>
  <c r="O24" i="42" s="1"/>
  <c r="N31" i="43"/>
  <c r="O31" i="43" s="1"/>
  <c r="N8" i="44"/>
  <c r="O8" i="44" s="1"/>
  <c r="N24" i="46"/>
  <c r="O24" i="46" s="1"/>
  <c r="O20" i="47"/>
  <c r="P20" i="47"/>
  <c r="O33" i="48" l="1"/>
  <c r="P33" i="48" s="1"/>
  <c r="N37" i="40"/>
  <c r="O37" i="40" s="1"/>
  <c r="N34" i="41"/>
  <c r="O34" i="41" s="1"/>
  <c r="N32" i="45"/>
  <c r="O32" i="45" s="1"/>
  <c r="N30" i="46"/>
  <c r="O30" i="46" s="1"/>
  <c r="N36" i="35"/>
  <c r="O36" i="35" s="1"/>
  <c r="N27" i="44"/>
  <c r="O27" i="44" s="1"/>
  <c r="N32" i="38"/>
  <c r="O32" i="38" s="1"/>
  <c r="N33" i="43"/>
  <c r="O33" i="43" s="1"/>
  <c r="N32" i="36"/>
  <c r="O32" i="36" s="1"/>
  <c r="H27" i="44"/>
  <c r="N5" i="46"/>
  <c r="O5" i="46" s="1"/>
  <c r="N5" i="41"/>
  <c r="O5" i="41" s="1"/>
  <c r="G37" i="34"/>
  <c r="N37" i="34" s="1"/>
  <c r="O37" i="34" s="1"/>
  <c r="N18" i="33"/>
  <c r="O18" i="33" s="1"/>
  <c r="J32" i="39"/>
  <c r="N32" i="39" s="1"/>
  <c r="O32" i="39" s="1"/>
  <c r="N5" i="45"/>
  <c r="O5" i="45" s="1"/>
  <c r="N18" i="42"/>
  <c r="O18" i="42" s="1"/>
  <c r="N5" i="44"/>
  <c r="O5" i="44" s="1"/>
  <c r="N18" i="41"/>
  <c r="O18" i="41" s="1"/>
  <c r="E40" i="37"/>
  <c r="N40" i="37" s="1"/>
  <c r="O40" i="37" s="1"/>
  <c r="N31" i="33"/>
  <c r="O31" i="33" s="1"/>
  <c r="N29" i="34"/>
  <c r="O29" i="34" s="1"/>
  <c r="L30" i="47"/>
  <c r="O30" i="47" s="1"/>
  <c r="P30" i="47" s="1"/>
  <c r="H36" i="35"/>
  <c r="N27" i="36"/>
  <c r="O27" i="36" s="1"/>
  <c r="N13" i="40"/>
  <c r="O13" i="40" s="1"/>
  <c r="N26" i="37"/>
  <c r="O26" i="37" s="1"/>
  <c r="J33" i="43"/>
  <c r="N13" i="35"/>
  <c r="O13" i="35" s="1"/>
  <c r="N30" i="36"/>
  <c r="O30" i="36" s="1"/>
  <c r="N18" i="40"/>
  <c r="O18" i="40" s="1"/>
  <c r="D33" i="42"/>
  <c r="N33" i="42" s="1"/>
  <c r="O33" i="42" s="1"/>
</calcChain>
</file>

<file path=xl/sharedStrings.xml><?xml version="1.0" encoding="utf-8"?>
<sst xmlns="http://schemas.openxmlformats.org/spreadsheetml/2006/main" count="793" uniqueCount="106">
  <si>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</si>
  <si>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</si>
  <si>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</si>
  <si>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</si>
  <si>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</si>
  <si>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</si>
  <si>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</si>
  <si>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</si>
  <si>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</si>
  <si>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</si>
  <si>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</si>
  <si>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</si>
  <si>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</si>
  <si>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</si>
  <si>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</si>
  <si>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</si>
  <si>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</si>
  <si>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</si>
  <si>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</si>
  <si>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</si>
  <si>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</si>
  <si>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</si>
  <si>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</si>
  <si>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</si>
  <si>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</si>
  <si>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</si>
  <si>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</si>
  <si>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</si>
  <si>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</si>
  <si>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</si>
  <si>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</si>
  <si>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</si>
  <si>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</si>
  <si>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</si>
  <si>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</si>
  <si>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</si>
  <si>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</si>
  <si>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</si>
  <si>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</si>
  <si>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</si>
  <si>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</si>
  <si>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</si>
  <si>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Economic Environment</t>
  </si>
  <si>
    <t>Other Economic Environment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</si>
  <si>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</si>
  <si>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</si>
  <si>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</si>
  <si>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</si>
  <si>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</si>
  <si>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</si>
  <si>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</si>
  <si>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New Smyrna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</si>
  <si>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</si>
  <si>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</si>
  <si>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</si>
  <si>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</si>
  <si>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</si>
  <si>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</si>
  <si>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</si>
  <si>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</si>
  <si>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Pension Benefits</t>
  </si>
  <si>
    <t>Human Services</t>
  </si>
  <si>
    <t>Other Human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</si>
  <si>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</si>
  <si>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</si>
  <si>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</si>
  <si>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</si>
  <si>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</si>
  <si>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</si>
  <si>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</si>
  <si>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</si>
  <si>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</si>
  <si>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</si>
  <si>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</si>
  <si>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</si>
  <si>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</si>
  <si>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</si>
  <si>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Other Transportation Systems / Services</t>
  </si>
  <si>
    <t>2007 Municipal Population:</t>
  </si>
  <si>
    <t>Local Fiscal Year Ended September 30, 2015</t>
  </si>
  <si>
    <t>Parking Facilities</t>
  </si>
  <si>
    <t>Other Non-Operating Disbursements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</si>
  <si>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</si>
  <si>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</si>
  <si>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</si>
  <si>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</si>
  <si>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</si>
  <si>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</si>
  <si>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Other Public Safety</t>
  </si>
  <si>
    <t>Conservation / Resource Management</t>
  </si>
  <si>
    <t>Other Transportation</t>
  </si>
  <si>
    <t>2018 Municipal Population:</t>
  </si>
  <si>
    <t>Local Fiscal Year Ended September 30, 2019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</si>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</sst>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8737274</v>
      </c>
      <c r="E5" s="26">
        <f>SUM(E6:E12)</f>
        <v>1571655</v>
      </c>
      <c r="F5" s="26">
        <f>SUM(F6:F12)</f>
        <v>3667954</v>
      </c>
      <c r="G5" s="26">
        <f>SUM(G6:G12)</f>
        <v>1602195</v>
      </c>
      <c r="H5" s="26">
        <f>SUM(H6:H12)</f>
        <v>0</v>
      </c>
      <c r="I5" s="26">
        <f>SUM(I6:I12)</f>
        <v>0</v>
      </c>
      <c r="J5" s="26">
        <f>SUM(J6:J12)</f>
        <v>1436368</v>
      </c>
      <c r="K5" s="26">
        <f>SUM(K6:K12)</f>
        <v>0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17015446</v>
      </c>
      <c r="P5" s="32">
        <f>(O5/P$35)</f>
        <v>542.23855959209686</v>
      </c>
      <c r="Q5" s="6"/>
    </row>
    <row r="6" spans="1:134">
      <c r="A6" s="12"/>
      <c r="B6" s="44">
        <v>511</v>
      </c>
      <c r="C6" s="20" t="s">
        <v>19</v>
      </c>
      <c r="D6" s="46">
        <v>298930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298930</v>
      </c>
      <c r="P6" s="47">
        <f>(O6/P$35)</f>
        <v>9.5261312938177181</v>
      </c>
      <c r="Q6" s="9"/>
    </row>
    <row r="7" spans="1:134">
      <c r="A7" s="12"/>
      <c r="B7" s="44">
        <v>512</v>
      </c>
      <c r="C7" s="20" t="s">
        <v>20</v>
      </c>
      <c r="D7" s="46">
        <v>1355855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1355855</v>
      </c>
      <c r="P7" s="47">
        <f>(O7/P$35)</f>
        <v>43.20761631612492</v>
      </c>
      <c r="Q7" s="9"/>
    </row>
    <row r="8" spans="1:134">
      <c r="A8" s="12"/>
      <c r="B8" s="44">
        <v>513</v>
      </c>
      <c r="C8" s="20" t="s">
        <v>21</v>
      </c>
      <c r="D8" s="46">
        <v>2211923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2211923</v>
      </c>
      <c r="P8" s="47">
        <f>(O8/P$35)</f>
        <v>70.488304652644999</v>
      </c>
      <c r="Q8" s="9"/>
    </row>
    <row r="9" spans="1:134">
      <c r="A9" s="12"/>
      <c r="B9" s="44">
        <v>514</v>
      </c>
      <c r="C9" s="20" t="s">
        <v>22</v>
      </c>
      <c r="D9" s="46">
        <v>445684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445684</v>
      </c>
      <c r="P9" s="47">
        <f>(O9/P$35)</f>
        <v>14.202804333970683</v>
      </c>
      <c r="Q9" s="9"/>
    </row>
    <row r="10" spans="1:134">
      <c r="A10" s="12"/>
      <c r="B10" s="44">
        <v>515</v>
      </c>
      <c r="C10" s="20" t="s">
        <v>23</v>
      </c>
      <c r="D10" s="46">
        <v>776071</v>
      </c>
      <c r="E10" s="46">
        <v>566197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1342268</v>
      </c>
      <c r="P10" s="47">
        <f>(O10/P$35)</f>
        <v>42.774633524537926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3667954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3667954</v>
      </c>
      <c r="P11" s="47">
        <f>(O11/P$35)</f>
        <v>116.88827278521352</v>
      </c>
      <c r="Q11" s="9"/>
    </row>
    <row r="12" spans="1:134">
      <c r="A12" s="12"/>
      <c r="B12" s="44">
        <v>519</v>
      </c>
      <c r="C12" s="20" t="s">
        <v>25</v>
      </c>
      <c r="D12" s="46">
        <v>3648811</v>
      </c>
      <c r="E12" s="46">
        <v>1005458</v>
      </c>
      <c r="F12" s="46">
        <v>0</v>
      </c>
      <c r="G12" s="46">
        <v>1602195</v>
      </c>
      <c r="H12" s="46">
        <v>0</v>
      </c>
      <c r="I12" s="46">
        <v>0</v>
      </c>
      <c r="J12" s="46">
        <v>1436368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7692832</v>
      </c>
      <c r="P12" s="47">
        <f>(O12/P$35)</f>
        <v>245.15079668578713</v>
      </c>
      <c r="Q12" s="9"/>
    </row>
    <row r="13" spans="1:134" ht="15.75">
      <c r="A13" s="28" t="s">
        <v>26</v>
      </c>
      <c r="B13" s="29"/>
      <c r="C13" s="30"/>
      <c r="D13" s="31">
        <f>SUM(D14:D17)</f>
        <v>14075926</v>
      </c>
      <c r="E13" s="31">
        <f>SUM(E14:E17)</f>
        <v>3489061</v>
      </c>
      <c r="F13" s="31">
        <f>SUM(F14:F17)</f>
        <v>0</v>
      </c>
      <c r="G13" s="31">
        <f>SUM(G14:G17)</f>
        <v>132943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4165470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21863400</v>
      </c>
      <c r="P13" s="43">
        <f>(O13/P$35)</f>
        <v>696.73040152963677</v>
      </c>
      <c r="Q13" s="10"/>
    </row>
    <row r="14" spans="1:134">
      <c r="A14" s="12"/>
      <c r="B14" s="44">
        <v>521</v>
      </c>
      <c r="C14" s="20" t="s">
        <v>27</v>
      </c>
      <c r="D14" s="46">
        <v>7500605</v>
      </c>
      <c r="E14" s="46">
        <v>0</v>
      </c>
      <c r="F14" s="46">
        <v>0</v>
      </c>
      <c r="G14" s="46">
        <v>127943</v>
      </c>
      <c r="H14" s="46">
        <v>0</v>
      </c>
      <c r="I14" s="46">
        <v>0</v>
      </c>
      <c r="J14" s="46">
        <v>0</v>
      </c>
      <c r="K14" s="46">
        <v>1816122</v>
      </c>
      <c r="L14" s="46">
        <v>0</v>
      </c>
      <c r="M14" s="46">
        <v>0</v>
      </c>
      <c r="N14" s="46">
        <v>0</v>
      </c>
      <c r="O14" s="46">
        <f>SUM(D14:N14)</f>
        <v>9444670</v>
      </c>
      <c r="P14" s="47">
        <f>(O14/P$35)</f>
        <v>300.97737412364563</v>
      </c>
      <c r="Q14" s="9"/>
    </row>
    <row r="15" spans="1:134">
      <c r="A15" s="12"/>
      <c r="B15" s="44">
        <v>522</v>
      </c>
      <c r="C15" s="20" t="s">
        <v>28</v>
      </c>
      <c r="D15" s="46">
        <v>6556437</v>
      </c>
      <c r="E15" s="46">
        <v>0</v>
      </c>
      <c r="F15" s="46">
        <v>0</v>
      </c>
      <c r="G15" s="46">
        <v>5000</v>
      </c>
      <c r="H15" s="46">
        <v>0</v>
      </c>
      <c r="I15" s="46">
        <v>0</v>
      </c>
      <c r="J15" s="46">
        <v>0</v>
      </c>
      <c r="K15" s="46">
        <v>2349348</v>
      </c>
      <c r="L15" s="46">
        <v>0</v>
      </c>
      <c r="M15" s="46">
        <v>0</v>
      </c>
      <c r="N15" s="46">
        <v>0</v>
      </c>
      <c r="O15" s="46">
        <f t="shared" ref="O15:O17" si="1">SUM(D15:N15)</f>
        <v>8910785</v>
      </c>
      <c r="P15" s="47">
        <f>(O15/P$35)</f>
        <v>283.96383046526449</v>
      </c>
      <c r="Q15" s="9"/>
    </row>
    <row r="16" spans="1:134">
      <c r="A16" s="12"/>
      <c r="B16" s="44">
        <v>524</v>
      </c>
      <c r="C16" s="20" t="s">
        <v>29</v>
      </c>
      <c r="D16" s="46">
        <v>0</v>
      </c>
      <c r="E16" s="46">
        <v>3489061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3489061</v>
      </c>
      <c r="P16" s="47">
        <f>(O16/P$35)</f>
        <v>111.18741236456341</v>
      </c>
      <c r="Q16" s="9"/>
    </row>
    <row r="17" spans="1:17">
      <c r="A17" s="12"/>
      <c r="B17" s="44">
        <v>525</v>
      </c>
      <c r="C17" s="20" t="s">
        <v>30</v>
      </c>
      <c r="D17" s="46">
        <v>18884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18884</v>
      </c>
      <c r="P17" s="47">
        <f>(O17/P$35)</f>
        <v>0.60178457616316128</v>
      </c>
      <c r="Q17" s="9"/>
    </row>
    <row r="18" spans="1:17" ht="15.75">
      <c r="A18" s="28" t="s">
        <v>31</v>
      </c>
      <c r="B18" s="29"/>
      <c r="C18" s="30"/>
      <c r="D18" s="31">
        <f>SUM(D19:D23)</f>
        <v>372852</v>
      </c>
      <c r="E18" s="31">
        <f>SUM(E19:E23)</f>
        <v>0</v>
      </c>
      <c r="F18" s="31">
        <f>SUM(F19:F23)</f>
        <v>0</v>
      </c>
      <c r="G18" s="31">
        <f>SUM(G19:G23)</f>
        <v>0</v>
      </c>
      <c r="H18" s="31">
        <f>SUM(H19:H23)</f>
        <v>0</v>
      </c>
      <c r="I18" s="31">
        <f>SUM(I19:I23)</f>
        <v>7694461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80163576</v>
      </c>
      <c r="O18" s="42">
        <f>SUM(D18:N18)</f>
        <v>88230889</v>
      </c>
      <c r="P18" s="43">
        <f>(O18/P$35)</f>
        <v>2811.6918100701082</v>
      </c>
      <c r="Q18" s="10"/>
    </row>
    <row r="19" spans="1:17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56103464</v>
      </c>
      <c r="O19" s="46">
        <f>SUM(D19:N19)</f>
        <v>56103464</v>
      </c>
      <c r="P19" s="47">
        <f>(O19/P$35)</f>
        <v>1787.8732950924154</v>
      </c>
      <c r="Q19" s="9"/>
    </row>
    <row r="20" spans="1:17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11333249</v>
      </c>
      <c r="O20" s="46">
        <f t="shared" ref="O20:O30" si="2">SUM(D20:N20)</f>
        <v>11333249</v>
      </c>
      <c r="P20" s="47">
        <f>(O20/P$35)</f>
        <v>361.16153601019755</v>
      </c>
      <c r="Q20" s="9"/>
    </row>
    <row r="21" spans="1:17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7694461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7694461</v>
      </c>
      <c r="P21" s="47">
        <f>(O21/P$35)</f>
        <v>245.20270873167624</v>
      </c>
      <c r="Q21" s="9"/>
    </row>
    <row r="22" spans="1:17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12726863</v>
      </c>
      <c r="O22" s="46">
        <f t="shared" si="2"/>
        <v>12726863</v>
      </c>
      <c r="P22" s="47">
        <f>(O22/P$35)</f>
        <v>405.57243467176545</v>
      </c>
      <c r="Q22" s="9"/>
    </row>
    <row r="23" spans="1:17">
      <c r="A23" s="12"/>
      <c r="B23" s="44">
        <v>539</v>
      </c>
      <c r="C23" s="20" t="s">
        <v>37</v>
      </c>
      <c r="D23" s="46">
        <v>372852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372852</v>
      </c>
      <c r="P23" s="47">
        <f>(O23/P$35)</f>
        <v>11.881835564053537</v>
      </c>
      <c r="Q23" s="9"/>
    </row>
    <row r="24" spans="1:17" ht="15.75">
      <c r="A24" s="28" t="s">
        <v>38</v>
      </c>
      <c r="B24" s="29"/>
      <c r="C24" s="30"/>
      <c r="D24" s="31">
        <f>SUM(D25:D27)</f>
        <v>1716724</v>
      </c>
      <c r="E24" s="31">
        <f>SUM(E25:E27)</f>
        <v>9618777</v>
      </c>
      <c r="F24" s="31">
        <f>SUM(F25:F27)</f>
        <v>0</v>
      </c>
      <c r="G24" s="31">
        <f>SUM(G25:G27)</f>
        <v>2028880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t="shared" si="2"/>
        <v>13364381</v>
      </c>
      <c r="P24" s="43">
        <f>(O24/P$35)</f>
        <v>425.88849585723392</v>
      </c>
      <c r="Q24" s="10"/>
    </row>
    <row r="25" spans="1:17">
      <c r="A25" s="12"/>
      <c r="B25" s="44">
        <v>541</v>
      </c>
      <c r="C25" s="20" t="s">
        <v>39</v>
      </c>
      <c r="D25" s="46">
        <v>1716724</v>
      </c>
      <c r="E25" s="46">
        <v>1350654</v>
      </c>
      <c r="F25" s="46">
        <v>0</v>
      </c>
      <c r="G25" s="46">
        <v>2028880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5096258</v>
      </c>
      <c r="P25" s="47">
        <f>(O25/P$35)</f>
        <v>162.40465264499682</v>
      </c>
      <c r="Q25" s="9"/>
    </row>
    <row r="26" spans="1:17">
      <c r="A26" s="12"/>
      <c r="B26" s="44">
        <v>542</v>
      </c>
      <c r="C26" s="20" t="s">
        <v>40</v>
      </c>
      <c r="D26" s="46">
        <v>0</v>
      </c>
      <c r="E26" s="46">
        <v>7618992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7618992</v>
      </c>
      <c r="P26" s="47">
        <f>(O26/P$35)</f>
        <v>242.79770554493308</v>
      </c>
      <c r="Q26" s="9"/>
    </row>
    <row r="27" spans="1:17">
      <c r="A27" s="12"/>
      <c r="B27" s="44">
        <v>545</v>
      </c>
      <c r="C27" s="20" t="s">
        <v>80</v>
      </c>
      <c r="D27" s="46">
        <v>0</v>
      </c>
      <c r="E27" s="46">
        <v>649131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649131</v>
      </c>
      <c r="P27" s="47">
        <f>(O27/P$35)</f>
        <v>20.686137667304017</v>
      </c>
      <c r="Q27" s="9"/>
    </row>
    <row r="28" spans="1:17" ht="15.75">
      <c r="A28" s="28" t="s">
        <v>44</v>
      </c>
      <c r="B28" s="29"/>
      <c r="C28" s="30"/>
      <c r="D28" s="31">
        <f>SUM(D29:D30)</f>
        <v>5965659</v>
      </c>
      <c r="E28" s="31">
        <f>SUM(E29:E30)</f>
        <v>0</v>
      </c>
      <c r="F28" s="31">
        <f>SUM(F29:F30)</f>
        <v>0</v>
      </c>
      <c r="G28" s="31">
        <f>SUM(G29:G30)</f>
        <v>281233</v>
      </c>
      <c r="H28" s="31">
        <f>SUM(H29:H30)</f>
        <v>0</v>
      </c>
      <c r="I28" s="31">
        <f>SUM(I29:I30)</f>
        <v>333928</v>
      </c>
      <c r="J28" s="31">
        <f>SUM(J29:J30)</f>
        <v>0</v>
      </c>
      <c r="K28" s="31">
        <f>SUM(K29:K30)</f>
        <v>0</v>
      </c>
      <c r="L28" s="31">
        <f>SUM(L29:L30)</f>
        <v>0</v>
      </c>
      <c r="M28" s="31">
        <f>SUM(M29:M30)</f>
        <v>0</v>
      </c>
      <c r="N28" s="31">
        <f>SUM(N29:N30)</f>
        <v>0</v>
      </c>
      <c r="O28" s="31">
        <f>SUM(D28:N28)</f>
        <v>6580820</v>
      </c>
      <c r="P28" s="43">
        <f>(O28/P$35)</f>
        <v>209.71383046526449</v>
      </c>
      <c r="Q28" s="9"/>
    </row>
    <row r="29" spans="1:17">
      <c r="A29" s="12"/>
      <c r="B29" s="44">
        <v>572</v>
      </c>
      <c r="C29" s="20" t="s">
        <v>45</v>
      </c>
      <c r="D29" s="46">
        <v>5176177</v>
      </c>
      <c r="E29" s="46">
        <v>0</v>
      </c>
      <c r="F29" s="46">
        <v>0</v>
      </c>
      <c r="G29" s="46">
        <v>281233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5457410</v>
      </c>
      <c r="P29" s="47">
        <f>(O29/P$35)</f>
        <v>173.91363926067558</v>
      </c>
      <c r="Q29" s="9"/>
    </row>
    <row r="30" spans="1:17">
      <c r="A30" s="12"/>
      <c r="B30" s="44">
        <v>575</v>
      </c>
      <c r="C30" s="20" t="s">
        <v>46</v>
      </c>
      <c r="D30" s="46">
        <v>789482</v>
      </c>
      <c r="E30" s="46">
        <v>0</v>
      </c>
      <c r="F30" s="46">
        <v>0</v>
      </c>
      <c r="G30" s="46">
        <v>0</v>
      </c>
      <c r="H30" s="46">
        <v>0</v>
      </c>
      <c r="I30" s="46">
        <v>333928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1123410</v>
      </c>
      <c r="P30" s="47">
        <f>(O30/P$35)</f>
        <v>35.800191204588913</v>
      </c>
      <c r="Q30" s="9"/>
    </row>
    <row r="31" spans="1:17" ht="15.75">
      <c r="A31" s="28" t="s">
        <v>49</v>
      </c>
      <c r="B31" s="29"/>
      <c r="C31" s="30"/>
      <c r="D31" s="31">
        <f>SUM(D32:D32)</f>
        <v>6318801</v>
      </c>
      <c r="E31" s="31">
        <f>SUM(E32:E32)</f>
        <v>2758638</v>
      </c>
      <c r="F31" s="31">
        <f>SUM(F32:F32)</f>
        <v>6278770</v>
      </c>
      <c r="G31" s="31">
        <f>SUM(G32:G32)</f>
        <v>736965</v>
      </c>
      <c r="H31" s="31">
        <f>SUM(H32:H32)</f>
        <v>0</v>
      </c>
      <c r="I31" s="31">
        <f>SUM(I32:I32)</f>
        <v>0</v>
      </c>
      <c r="J31" s="31">
        <f>SUM(J32:J32)</f>
        <v>0</v>
      </c>
      <c r="K31" s="31">
        <f>SUM(K32:K32)</f>
        <v>0</v>
      </c>
      <c r="L31" s="31">
        <f>SUM(L32:L32)</f>
        <v>0</v>
      </c>
      <c r="M31" s="31">
        <f>SUM(M32:M32)</f>
        <v>0</v>
      </c>
      <c r="N31" s="31">
        <f>SUM(N32:N32)</f>
        <v>0</v>
      </c>
      <c r="O31" s="31">
        <f>SUM(D31:N31)</f>
        <v>16093174</v>
      </c>
      <c r="P31" s="43">
        <f>(O31/P$35)</f>
        <v>512.84811982154235</v>
      </c>
      <c r="Q31" s="9"/>
    </row>
    <row r="32" spans="1:17" ht="15.75" thickBot="1">
      <c r="A32" s="12"/>
      <c r="B32" s="44">
        <v>581</v>
      </c>
      <c r="C32" s="20" t="s">
        <v>101</v>
      </c>
      <c r="D32" s="46">
        <v>6318801</v>
      </c>
      <c r="E32" s="46">
        <v>2758638</v>
      </c>
      <c r="F32" s="46">
        <v>6278770</v>
      </c>
      <c r="G32" s="46">
        <v>736965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16093174</v>
      </c>
      <c r="P32" s="47">
        <f>(O32/P$35)</f>
        <v>512.84811982154235</v>
      </c>
      <c r="Q32" s="9"/>
    </row>
    <row r="33" spans="1:120" ht="16.5" thickBot="1">
      <c r="A33" s="14" t="s">
        <v>10</v>
      </c>
      <c r="B33" s="23"/>
      <c r="C33" s="22"/>
      <c r="D33" s="15">
        <f>SUM(D5,D13,D18,D24,D28,D31)</f>
        <v>37187236</v>
      </c>
      <c r="E33" s="15">
        <f t="shared" ref="E33:N33" si="3">SUM(E5,E13,E18,E24,E28,E31)</f>
        <v>17438131</v>
      </c>
      <c r="F33" s="15">
        <f t="shared" si="3"/>
        <v>9946724</v>
      </c>
      <c r="G33" s="15">
        <f t="shared" si="3"/>
        <v>4782216</v>
      </c>
      <c r="H33" s="15">
        <f t="shared" si="3"/>
        <v>0</v>
      </c>
      <c r="I33" s="15">
        <f t="shared" si="3"/>
        <v>8028389</v>
      </c>
      <c r="J33" s="15">
        <f t="shared" si="3"/>
        <v>1436368</v>
      </c>
      <c r="K33" s="15">
        <f t="shared" si="3"/>
        <v>4165470</v>
      </c>
      <c r="L33" s="15">
        <f t="shared" si="3"/>
        <v>0</v>
      </c>
      <c r="M33" s="15">
        <f t="shared" si="3"/>
        <v>0</v>
      </c>
      <c r="N33" s="15">
        <f t="shared" si="3"/>
        <v>80163576</v>
      </c>
      <c r="O33" s="15">
        <f>SUM(D33:N33)</f>
        <v>163148110</v>
      </c>
      <c r="P33" s="37">
        <f>(O33/P$35)</f>
        <v>5199.1112173358824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105</v>
      </c>
      <c r="N35" s="93"/>
      <c r="O35" s="93"/>
      <c r="P35" s="41">
        <v>31380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4099672</v>
      </c>
      <c r="E5" s="26">
        <f t="shared" si="0"/>
        <v>5534863</v>
      </c>
      <c r="F5" s="26">
        <f t="shared" si="0"/>
        <v>2620047</v>
      </c>
      <c r="G5" s="26">
        <f t="shared" si="0"/>
        <v>0</v>
      </c>
      <c r="H5" s="26">
        <f t="shared" si="0"/>
        <v>0</v>
      </c>
      <c r="I5" s="26">
        <f t="shared" si="0"/>
        <v>1623</v>
      </c>
      <c r="J5" s="26">
        <f t="shared" si="0"/>
        <v>1088873</v>
      </c>
      <c r="K5" s="26">
        <f t="shared" si="0"/>
        <v>3008525</v>
      </c>
      <c r="L5" s="26">
        <f t="shared" si="0"/>
        <v>0</v>
      </c>
      <c r="M5" s="26">
        <f t="shared" si="0"/>
        <v>0</v>
      </c>
      <c r="N5" s="27">
        <f>SUM(D5:M5)</f>
        <v>16353603</v>
      </c>
      <c r="O5" s="32">
        <f t="shared" ref="O5:O32" si="1">(N5/O$34)</f>
        <v>707.36636532722002</v>
      </c>
      <c r="P5" s="6"/>
    </row>
    <row r="6" spans="1:133">
      <c r="A6" s="12"/>
      <c r="B6" s="44">
        <v>511</v>
      </c>
      <c r="C6" s="20" t="s">
        <v>19</v>
      </c>
      <c r="D6" s="46">
        <v>214762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214762</v>
      </c>
      <c r="O6" s="47">
        <f t="shared" si="1"/>
        <v>9.2894156321640207</v>
      </c>
      <c r="P6" s="9"/>
    </row>
    <row r="7" spans="1:133">
      <c r="A7" s="12"/>
      <c r="B7" s="44">
        <v>512</v>
      </c>
      <c r="C7" s="20" t="s">
        <v>20</v>
      </c>
      <c r="D7" s="46">
        <v>653938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653938</v>
      </c>
      <c r="O7" s="47">
        <f t="shared" si="1"/>
        <v>28.285739002552013</v>
      </c>
      <c r="P7" s="9"/>
    </row>
    <row r="8" spans="1:133">
      <c r="A8" s="12"/>
      <c r="B8" s="44">
        <v>513</v>
      </c>
      <c r="C8" s="20" t="s">
        <v>21</v>
      </c>
      <c r="D8" s="46">
        <v>1022084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1022084</v>
      </c>
      <c r="O8" s="47">
        <f t="shared" si="1"/>
        <v>44.209697651282497</v>
      </c>
      <c r="P8" s="9"/>
    </row>
    <row r="9" spans="1:133">
      <c r="A9" s="12"/>
      <c r="B9" s="44">
        <v>514</v>
      </c>
      <c r="C9" s="20" t="s">
        <v>22</v>
      </c>
      <c r="D9" s="46">
        <v>423652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423652</v>
      </c>
      <c r="O9" s="47">
        <f t="shared" si="1"/>
        <v>18.324841039837363</v>
      </c>
      <c r="P9" s="9"/>
    </row>
    <row r="10" spans="1:133">
      <c r="A10" s="12"/>
      <c r="B10" s="44">
        <v>515</v>
      </c>
      <c r="C10" s="20" t="s">
        <v>23</v>
      </c>
      <c r="D10" s="46">
        <v>537276</v>
      </c>
      <c r="E10" s="46">
        <v>5534863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6072139</v>
      </c>
      <c r="O10" s="47">
        <f t="shared" si="1"/>
        <v>262.64713006617933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2620047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2620047</v>
      </c>
      <c r="O11" s="47">
        <f t="shared" si="1"/>
        <v>113.32873394177949</v>
      </c>
      <c r="P11" s="9"/>
    </row>
    <row r="12" spans="1:133">
      <c r="A12" s="12"/>
      <c r="B12" s="44">
        <v>519</v>
      </c>
      <c r="C12" s="20" t="s">
        <v>25</v>
      </c>
      <c r="D12" s="46">
        <v>1247960</v>
      </c>
      <c r="E12" s="46">
        <v>0</v>
      </c>
      <c r="F12" s="46">
        <v>0</v>
      </c>
      <c r="G12" s="46">
        <v>0</v>
      </c>
      <c r="H12" s="46">
        <v>0</v>
      </c>
      <c r="I12" s="46">
        <v>1623</v>
      </c>
      <c r="J12" s="46">
        <v>1088873</v>
      </c>
      <c r="K12" s="46">
        <v>3008525</v>
      </c>
      <c r="L12" s="46">
        <v>0</v>
      </c>
      <c r="M12" s="46">
        <v>0</v>
      </c>
      <c r="N12" s="46">
        <f t="shared" si="2"/>
        <v>5346981</v>
      </c>
      <c r="O12" s="47">
        <f t="shared" si="1"/>
        <v>231.28080799342533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10476958</v>
      </c>
      <c r="E13" s="31">
        <f t="shared" si="3"/>
        <v>795623</v>
      </c>
      <c r="F13" s="31">
        <f t="shared" si="3"/>
        <v>0</v>
      </c>
      <c r="G13" s="31">
        <f t="shared" si="3"/>
        <v>844497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12117078</v>
      </c>
      <c r="O13" s="43">
        <f t="shared" si="1"/>
        <v>524.11773865651628</v>
      </c>
      <c r="P13" s="10"/>
    </row>
    <row r="14" spans="1:133">
      <c r="A14" s="12"/>
      <c r="B14" s="44">
        <v>521</v>
      </c>
      <c r="C14" s="20" t="s">
        <v>27</v>
      </c>
      <c r="D14" s="46">
        <v>5202492</v>
      </c>
      <c r="E14" s="46">
        <v>56152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5258644</v>
      </c>
      <c r="O14" s="47">
        <f t="shared" si="1"/>
        <v>227.45983822829706</v>
      </c>
      <c r="P14" s="9"/>
    </row>
    <row r="15" spans="1:133">
      <c r="A15" s="12"/>
      <c r="B15" s="44">
        <v>522</v>
      </c>
      <c r="C15" s="20" t="s">
        <v>28</v>
      </c>
      <c r="D15" s="46">
        <v>5256233</v>
      </c>
      <c r="E15" s="46">
        <v>0</v>
      </c>
      <c r="F15" s="46">
        <v>0</v>
      </c>
      <c r="G15" s="46">
        <v>844497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6100730</v>
      </c>
      <c r="O15" s="47">
        <f t="shared" si="1"/>
        <v>263.88381850426055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739471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739471</v>
      </c>
      <c r="O16" s="47">
        <f t="shared" si="1"/>
        <v>31.985423244950042</v>
      </c>
      <c r="P16" s="9"/>
    </row>
    <row r="17" spans="1:119">
      <c r="A17" s="12"/>
      <c r="B17" s="44">
        <v>525</v>
      </c>
      <c r="C17" s="20" t="s">
        <v>30</v>
      </c>
      <c r="D17" s="46">
        <v>18233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18233</v>
      </c>
      <c r="O17" s="47">
        <f t="shared" si="1"/>
        <v>0.78865867900860764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413832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4975471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56848657</v>
      </c>
      <c r="N18" s="42">
        <f t="shared" si="4"/>
        <v>62237960</v>
      </c>
      <c r="O18" s="43">
        <f t="shared" si="1"/>
        <v>2692.06972619923</v>
      </c>
      <c r="P18" s="10"/>
    </row>
    <row r="19" spans="1:119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42186484</v>
      </c>
      <c r="N19" s="46">
        <f t="shared" si="4"/>
        <v>42186484</v>
      </c>
      <c r="O19" s="47">
        <f t="shared" si="1"/>
        <v>1824.7538388338596</v>
      </c>
      <c r="P19" s="9"/>
    </row>
    <row r="20" spans="1:119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7249737</v>
      </c>
      <c r="N20" s="46">
        <f t="shared" si="4"/>
        <v>7249737</v>
      </c>
      <c r="O20" s="47">
        <f t="shared" si="1"/>
        <v>313.58350274665861</v>
      </c>
      <c r="P20" s="9"/>
    </row>
    <row r="21" spans="1:119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4975471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4975471</v>
      </c>
      <c r="O21" s="47">
        <f t="shared" si="1"/>
        <v>215.21134132099138</v>
      </c>
      <c r="P21" s="9"/>
    </row>
    <row r="22" spans="1:119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7412436</v>
      </c>
      <c r="N22" s="46">
        <f t="shared" si="4"/>
        <v>7412436</v>
      </c>
      <c r="O22" s="47">
        <f t="shared" si="1"/>
        <v>320.62096111423506</v>
      </c>
      <c r="P22" s="9"/>
    </row>
    <row r="23" spans="1:119">
      <c r="A23" s="12"/>
      <c r="B23" s="44">
        <v>539</v>
      </c>
      <c r="C23" s="20" t="s">
        <v>37</v>
      </c>
      <c r="D23" s="46">
        <v>413832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413832</v>
      </c>
      <c r="O23" s="47">
        <f t="shared" si="1"/>
        <v>17.900082183485445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SUM(D25:D26)</f>
        <v>1609215</v>
      </c>
      <c r="E24" s="31">
        <f t="shared" si="6"/>
        <v>3894172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5503387</v>
      </c>
      <c r="O24" s="43">
        <f t="shared" si="1"/>
        <v>238.04606600631516</v>
      </c>
      <c r="P24" s="10"/>
    </row>
    <row r="25" spans="1:119">
      <c r="A25" s="12"/>
      <c r="B25" s="44">
        <v>541</v>
      </c>
      <c r="C25" s="20" t="s">
        <v>39</v>
      </c>
      <c r="D25" s="46">
        <v>1609215</v>
      </c>
      <c r="E25" s="46">
        <v>900393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2509608</v>
      </c>
      <c r="O25" s="47">
        <f t="shared" si="1"/>
        <v>108.55175396859725</v>
      </c>
      <c r="P25" s="9"/>
    </row>
    <row r="26" spans="1:119">
      <c r="A26" s="12"/>
      <c r="B26" s="44">
        <v>542</v>
      </c>
      <c r="C26" s="20" t="s">
        <v>40</v>
      </c>
      <c r="D26" s="46">
        <v>0</v>
      </c>
      <c r="E26" s="46">
        <v>2993779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2993779</v>
      </c>
      <c r="O26" s="47">
        <f t="shared" si="1"/>
        <v>129.49431203771789</v>
      </c>
      <c r="P26" s="9"/>
    </row>
    <row r="27" spans="1:119" ht="15.75">
      <c r="A27" s="28" t="s">
        <v>44</v>
      </c>
      <c r="B27" s="29"/>
      <c r="C27" s="30"/>
      <c r="D27" s="31">
        <f t="shared" ref="D27:M27" si="7">SUM(D28:D29)</f>
        <v>2549454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1286283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3835737</v>
      </c>
      <c r="O27" s="43">
        <f t="shared" si="1"/>
        <v>165.91275574203036</v>
      </c>
      <c r="P27" s="9"/>
    </row>
    <row r="28" spans="1:119">
      <c r="A28" s="12"/>
      <c r="B28" s="44">
        <v>572</v>
      </c>
      <c r="C28" s="20" t="s">
        <v>45</v>
      </c>
      <c r="D28" s="46">
        <v>1636252</v>
      </c>
      <c r="E28" s="46">
        <v>0</v>
      </c>
      <c r="F28" s="46">
        <v>0</v>
      </c>
      <c r="G28" s="46">
        <v>0</v>
      </c>
      <c r="H28" s="46">
        <v>0</v>
      </c>
      <c r="I28" s="46">
        <v>1112526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2748778</v>
      </c>
      <c r="O28" s="47">
        <f t="shared" si="1"/>
        <v>118.89692460746572</v>
      </c>
      <c r="P28" s="9"/>
    </row>
    <row r="29" spans="1:119">
      <c r="A29" s="12"/>
      <c r="B29" s="44">
        <v>575</v>
      </c>
      <c r="C29" s="20" t="s">
        <v>46</v>
      </c>
      <c r="D29" s="46">
        <v>913202</v>
      </c>
      <c r="E29" s="46">
        <v>0</v>
      </c>
      <c r="F29" s="46">
        <v>0</v>
      </c>
      <c r="G29" s="46">
        <v>0</v>
      </c>
      <c r="H29" s="46">
        <v>0</v>
      </c>
      <c r="I29" s="46">
        <v>173757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1086959</v>
      </c>
      <c r="O29" s="47">
        <f t="shared" si="1"/>
        <v>47.015831134564642</v>
      </c>
      <c r="P29" s="9"/>
    </row>
    <row r="30" spans="1:119" ht="15.75">
      <c r="A30" s="28" t="s">
        <v>49</v>
      </c>
      <c r="B30" s="29"/>
      <c r="C30" s="30"/>
      <c r="D30" s="31">
        <f t="shared" ref="D30:M30" si="8">SUM(D31:D31)</f>
        <v>608791</v>
      </c>
      <c r="E30" s="31">
        <f t="shared" si="8"/>
        <v>814393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1042706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2465890</v>
      </c>
      <c r="O30" s="43">
        <f t="shared" si="1"/>
        <v>106.66075522297677</v>
      </c>
      <c r="P30" s="9"/>
    </row>
    <row r="31" spans="1:119" ht="15.75" thickBot="1">
      <c r="A31" s="12"/>
      <c r="B31" s="44">
        <v>581</v>
      </c>
      <c r="C31" s="20" t="s">
        <v>48</v>
      </c>
      <c r="D31" s="46">
        <v>608791</v>
      </c>
      <c r="E31" s="46">
        <v>814393</v>
      </c>
      <c r="F31" s="46">
        <v>0</v>
      </c>
      <c r="G31" s="46">
        <v>0</v>
      </c>
      <c r="H31" s="46">
        <v>0</v>
      </c>
      <c r="I31" s="46">
        <v>1042706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2465890</v>
      </c>
      <c r="O31" s="47">
        <f t="shared" si="1"/>
        <v>106.66075522297677</v>
      </c>
      <c r="P31" s="9"/>
    </row>
    <row r="32" spans="1:119" ht="16.5" thickBot="1">
      <c r="A32" s="14" t="s">
        <v>10</v>
      </c>
      <c r="B32" s="23"/>
      <c r="C32" s="22"/>
      <c r="D32" s="15">
        <f>SUM(D5,D13,D18,D24,D27,D30)</f>
        <v>19757922</v>
      </c>
      <c r="E32" s="15">
        <f t="shared" ref="E32:M32" si="9">SUM(E5,E13,E18,E24,E27,E30)</f>
        <v>11039051</v>
      </c>
      <c r="F32" s="15">
        <f t="shared" si="9"/>
        <v>2620047</v>
      </c>
      <c r="G32" s="15">
        <f t="shared" si="9"/>
        <v>844497</v>
      </c>
      <c r="H32" s="15">
        <f t="shared" si="9"/>
        <v>0</v>
      </c>
      <c r="I32" s="15">
        <f t="shared" si="9"/>
        <v>7306083</v>
      </c>
      <c r="J32" s="15">
        <f t="shared" si="9"/>
        <v>1088873</v>
      </c>
      <c r="K32" s="15">
        <f t="shared" si="9"/>
        <v>3008525</v>
      </c>
      <c r="L32" s="15">
        <f t="shared" si="9"/>
        <v>0</v>
      </c>
      <c r="M32" s="15">
        <f t="shared" si="9"/>
        <v>56848657</v>
      </c>
      <c r="N32" s="15">
        <f t="shared" si="4"/>
        <v>102513655</v>
      </c>
      <c r="O32" s="37">
        <f t="shared" si="1"/>
        <v>4434.1734071542887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65</v>
      </c>
      <c r="M34" s="93"/>
      <c r="N34" s="93"/>
      <c r="O34" s="41">
        <v>23119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5095908</v>
      </c>
      <c r="E5" s="26">
        <f t="shared" si="0"/>
        <v>5057301</v>
      </c>
      <c r="F5" s="26">
        <f t="shared" si="0"/>
        <v>2618823</v>
      </c>
      <c r="G5" s="26">
        <f t="shared" si="0"/>
        <v>0</v>
      </c>
      <c r="H5" s="26">
        <f t="shared" si="0"/>
        <v>0</v>
      </c>
      <c r="I5" s="26">
        <f t="shared" si="0"/>
        <v>2176</v>
      </c>
      <c r="J5" s="26">
        <f t="shared" si="0"/>
        <v>983120</v>
      </c>
      <c r="K5" s="26">
        <f t="shared" si="0"/>
        <v>2325919</v>
      </c>
      <c r="L5" s="26">
        <f t="shared" si="0"/>
        <v>0</v>
      </c>
      <c r="M5" s="26">
        <f t="shared" si="0"/>
        <v>0</v>
      </c>
      <c r="N5" s="27">
        <f>SUM(D5:M5)</f>
        <v>16083247</v>
      </c>
      <c r="O5" s="32">
        <f t="shared" ref="O5:O32" si="1">(N5/O$34)</f>
        <v>705.65316777816781</v>
      </c>
      <c r="P5" s="6"/>
    </row>
    <row r="6" spans="1:133">
      <c r="A6" s="12"/>
      <c r="B6" s="44">
        <v>511</v>
      </c>
      <c r="C6" s="20" t="s">
        <v>19</v>
      </c>
      <c r="D6" s="46">
        <v>193915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193915</v>
      </c>
      <c r="O6" s="47">
        <f t="shared" si="1"/>
        <v>8.5080291330291331</v>
      </c>
      <c r="P6" s="9"/>
    </row>
    <row r="7" spans="1:133">
      <c r="A7" s="12"/>
      <c r="B7" s="44">
        <v>512</v>
      </c>
      <c r="C7" s="20" t="s">
        <v>20</v>
      </c>
      <c r="D7" s="46">
        <v>575950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575950</v>
      </c>
      <c r="O7" s="47">
        <f t="shared" si="1"/>
        <v>25.26983151983152</v>
      </c>
      <c r="P7" s="9"/>
    </row>
    <row r="8" spans="1:133">
      <c r="A8" s="12"/>
      <c r="B8" s="44">
        <v>513</v>
      </c>
      <c r="C8" s="20" t="s">
        <v>21</v>
      </c>
      <c r="D8" s="46">
        <v>810018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810018</v>
      </c>
      <c r="O8" s="47">
        <f t="shared" si="1"/>
        <v>35.539575289575289</v>
      </c>
      <c r="P8" s="9"/>
    </row>
    <row r="9" spans="1:133">
      <c r="A9" s="12"/>
      <c r="B9" s="44">
        <v>514</v>
      </c>
      <c r="C9" s="20" t="s">
        <v>22</v>
      </c>
      <c r="D9" s="46">
        <v>394443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394443</v>
      </c>
      <c r="O9" s="47">
        <f t="shared" si="1"/>
        <v>17.306203931203932</v>
      </c>
      <c r="P9" s="9"/>
    </row>
    <row r="10" spans="1:133">
      <c r="A10" s="12"/>
      <c r="B10" s="44">
        <v>515</v>
      </c>
      <c r="C10" s="20" t="s">
        <v>23</v>
      </c>
      <c r="D10" s="46">
        <v>468265</v>
      </c>
      <c r="E10" s="46">
        <v>5057301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5525566</v>
      </c>
      <c r="O10" s="47">
        <f t="shared" si="1"/>
        <v>242.4344506844507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2618823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2618823</v>
      </c>
      <c r="O11" s="47">
        <f t="shared" si="1"/>
        <v>114.90097402597402</v>
      </c>
      <c r="P11" s="9"/>
    </row>
    <row r="12" spans="1:133">
      <c r="A12" s="12"/>
      <c r="B12" s="44">
        <v>519</v>
      </c>
      <c r="C12" s="20" t="s">
        <v>25</v>
      </c>
      <c r="D12" s="46">
        <v>2653317</v>
      </c>
      <c r="E12" s="46">
        <v>0</v>
      </c>
      <c r="F12" s="46">
        <v>0</v>
      </c>
      <c r="G12" s="46">
        <v>0</v>
      </c>
      <c r="H12" s="46">
        <v>0</v>
      </c>
      <c r="I12" s="46">
        <v>2176</v>
      </c>
      <c r="J12" s="46">
        <v>983120</v>
      </c>
      <c r="K12" s="46">
        <v>2325919</v>
      </c>
      <c r="L12" s="46">
        <v>0</v>
      </c>
      <c r="M12" s="46">
        <v>0</v>
      </c>
      <c r="N12" s="46">
        <f t="shared" si="2"/>
        <v>5964532</v>
      </c>
      <c r="O12" s="47">
        <f t="shared" si="1"/>
        <v>261.69410319410321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10670065</v>
      </c>
      <c r="E13" s="31">
        <f t="shared" si="3"/>
        <v>732274</v>
      </c>
      <c r="F13" s="31">
        <f t="shared" si="3"/>
        <v>0</v>
      </c>
      <c r="G13" s="31">
        <f t="shared" si="3"/>
        <v>153777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11556116</v>
      </c>
      <c r="O13" s="43">
        <f t="shared" si="1"/>
        <v>507.0250965250965</v>
      </c>
      <c r="P13" s="10"/>
    </row>
    <row r="14" spans="1:133">
      <c r="A14" s="12"/>
      <c r="B14" s="44">
        <v>521</v>
      </c>
      <c r="C14" s="20" t="s">
        <v>27</v>
      </c>
      <c r="D14" s="46">
        <v>5358528</v>
      </c>
      <c r="E14" s="46">
        <v>44781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5403309</v>
      </c>
      <c r="O14" s="47">
        <f t="shared" si="1"/>
        <v>237.07041944541945</v>
      </c>
      <c r="P14" s="9"/>
    </row>
    <row r="15" spans="1:133">
      <c r="A15" s="12"/>
      <c r="B15" s="44">
        <v>522</v>
      </c>
      <c r="C15" s="20" t="s">
        <v>28</v>
      </c>
      <c r="D15" s="46">
        <v>5291504</v>
      </c>
      <c r="E15" s="46">
        <v>7500</v>
      </c>
      <c r="F15" s="46">
        <v>0</v>
      </c>
      <c r="G15" s="46">
        <v>153777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5452781</v>
      </c>
      <c r="O15" s="47">
        <f t="shared" si="1"/>
        <v>239.24100561600562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679993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679993</v>
      </c>
      <c r="O16" s="47">
        <f t="shared" si="1"/>
        <v>29.834722709722708</v>
      </c>
      <c r="P16" s="9"/>
    </row>
    <row r="17" spans="1:119">
      <c r="A17" s="12"/>
      <c r="B17" s="44">
        <v>525</v>
      </c>
      <c r="C17" s="20" t="s">
        <v>30</v>
      </c>
      <c r="D17" s="46">
        <v>20033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20033</v>
      </c>
      <c r="O17" s="47">
        <f t="shared" si="1"/>
        <v>0.87894875394875394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SUM(D19:D23)</f>
        <v>333432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4903866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54156527</v>
      </c>
      <c r="N18" s="42">
        <f t="shared" si="4"/>
        <v>59393825</v>
      </c>
      <c r="O18" s="43">
        <f t="shared" si="1"/>
        <v>2605.9066777816779</v>
      </c>
      <c r="P18" s="10"/>
    </row>
    <row r="19" spans="1:119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39451887</v>
      </c>
      <c r="N19" s="46">
        <f t="shared" si="4"/>
        <v>39451887</v>
      </c>
      <c r="O19" s="47">
        <f t="shared" si="1"/>
        <v>1730.953273078273</v>
      </c>
      <c r="P19" s="9"/>
    </row>
    <row r="20" spans="1:119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7412224</v>
      </c>
      <c r="N20" s="46">
        <f t="shared" si="4"/>
        <v>7412224</v>
      </c>
      <c r="O20" s="47">
        <f t="shared" si="1"/>
        <v>325.21165321165319</v>
      </c>
      <c r="P20" s="9"/>
    </row>
    <row r="21" spans="1:119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4903866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4903866</v>
      </c>
      <c r="O21" s="47">
        <f t="shared" si="1"/>
        <v>215.15733590733592</v>
      </c>
      <c r="P21" s="9"/>
    </row>
    <row r="22" spans="1:119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7200555</v>
      </c>
      <c r="N22" s="46">
        <f t="shared" si="4"/>
        <v>7200555</v>
      </c>
      <c r="O22" s="47">
        <f t="shared" si="1"/>
        <v>315.92466654966654</v>
      </c>
      <c r="P22" s="9"/>
    </row>
    <row r="23" spans="1:119">
      <c r="A23" s="12"/>
      <c r="B23" s="44">
        <v>539</v>
      </c>
      <c r="C23" s="20" t="s">
        <v>37</v>
      </c>
      <c r="D23" s="46">
        <v>333432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91861</v>
      </c>
      <c r="N23" s="46">
        <f t="shared" si="4"/>
        <v>425293</v>
      </c>
      <c r="O23" s="47">
        <f t="shared" si="1"/>
        <v>18.659749034749034</v>
      </c>
      <c r="P23" s="9"/>
    </row>
    <row r="24" spans="1:119" ht="15.75">
      <c r="A24" s="28" t="s">
        <v>38</v>
      </c>
      <c r="B24" s="29"/>
      <c r="C24" s="30"/>
      <c r="D24" s="31">
        <f t="shared" ref="D24:M24" si="6">SUM(D25:D26)</f>
        <v>1283134</v>
      </c>
      <c r="E24" s="31">
        <f t="shared" si="6"/>
        <v>4203275</v>
      </c>
      <c r="F24" s="31">
        <f t="shared" si="6"/>
        <v>0</v>
      </c>
      <c r="G24" s="31">
        <f t="shared" si="6"/>
        <v>64031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5550440</v>
      </c>
      <c r="O24" s="43">
        <f t="shared" si="1"/>
        <v>243.52579852579854</v>
      </c>
      <c r="P24" s="10"/>
    </row>
    <row r="25" spans="1:119">
      <c r="A25" s="12"/>
      <c r="B25" s="44">
        <v>541</v>
      </c>
      <c r="C25" s="20" t="s">
        <v>39</v>
      </c>
      <c r="D25" s="46">
        <v>1283134</v>
      </c>
      <c r="E25" s="46">
        <v>250942</v>
      </c>
      <c r="F25" s="46">
        <v>0</v>
      </c>
      <c r="G25" s="46">
        <v>64031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1598107</v>
      </c>
      <c r="O25" s="47">
        <f t="shared" si="1"/>
        <v>70.117014742014746</v>
      </c>
      <c r="P25" s="9"/>
    </row>
    <row r="26" spans="1:119">
      <c r="A26" s="12"/>
      <c r="B26" s="44">
        <v>542</v>
      </c>
      <c r="C26" s="20" t="s">
        <v>40</v>
      </c>
      <c r="D26" s="46">
        <v>0</v>
      </c>
      <c r="E26" s="46">
        <v>3952333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3952333</v>
      </c>
      <c r="O26" s="47">
        <f t="shared" si="1"/>
        <v>173.40878378378378</v>
      </c>
      <c r="P26" s="9"/>
    </row>
    <row r="27" spans="1:119" ht="15.75">
      <c r="A27" s="28" t="s">
        <v>44</v>
      </c>
      <c r="B27" s="29"/>
      <c r="C27" s="30"/>
      <c r="D27" s="31">
        <f t="shared" ref="D27:M27" si="7">SUM(D28:D29)</f>
        <v>2466120</v>
      </c>
      <c r="E27" s="31">
        <f t="shared" si="7"/>
        <v>21936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1280243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3768299</v>
      </c>
      <c r="O27" s="43">
        <f t="shared" si="1"/>
        <v>165.33428395928397</v>
      </c>
      <c r="P27" s="9"/>
    </row>
    <row r="28" spans="1:119">
      <c r="A28" s="12"/>
      <c r="B28" s="44">
        <v>572</v>
      </c>
      <c r="C28" s="20" t="s">
        <v>45</v>
      </c>
      <c r="D28" s="46">
        <v>1926476</v>
      </c>
      <c r="E28" s="46">
        <v>21462</v>
      </c>
      <c r="F28" s="46">
        <v>0</v>
      </c>
      <c r="G28" s="46">
        <v>0</v>
      </c>
      <c r="H28" s="46">
        <v>0</v>
      </c>
      <c r="I28" s="46">
        <v>1096996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3044934</v>
      </c>
      <c r="O28" s="47">
        <f t="shared" si="1"/>
        <v>133.59661284661286</v>
      </c>
      <c r="P28" s="9"/>
    </row>
    <row r="29" spans="1:119">
      <c r="A29" s="12"/>
      <c r="B29" s="44">
        <v>575</v>
      </c>
      <c r="C29" s="20" t="s">
        <v>46</v>
      </c>
      <c r="D29" s="46">
        <v>539644</v>
      </c>
      <c r="E29" s="46">
        <v>474</v>
      </c>
      <c r="F29" s="46">
        <v>0</v>
      </c>
      <c r="G29" s="46">
        <v>0</v>
      </c>
      <c r="H29" s="46">
        <v>0</v>
      </c>
      <c r="I29" s="46">
        <v>183247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723365</v>
      </c>
      <c r="O29" s="47">
        <f t="shared" si="1"/>
        <v>31.737671112671112</v>
      </c>
      <c r="P29" s="9"/>
    </row>
    <row r="30" spans="1:119" ht="15.75">
      <c r="A30" s="28" t="s">
        <v>49</v>
      </c>
      <c r="B30" s="29"/>
      <c r="C30" s="30"/>
      <c r="D30" s="31">
        <f t="shared" ref="D30:M30" si="8">SUM(D31:D31)</f>
        <v>610588</v>
      </c>
      <c r="E30" s="31">
        <f t="shared" si="8"/>
        <v>731801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30700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1373089</v>
      </c>
      <c r="O30" s="43">
        <f t="shared" si="1"/>
        <v>60.244340119340116</v>
      </c>
      <c r="P30" s="9"/>
    </row>
    <row r="31" spans="1:119" ht="15.75" thickBot="1">
      <c r="A31" s="12"/>
      <c r="B31" s="44">
        <v>581</v>
      </c>
      <c r="C31" s="20" t="s">
        <v>48</v>
      </c>
      <c r="D31" s="46">
        <v>610588</v>
      </c>
      <c r="E31" s="46">
        <v>731801</v>
      </c>
      <c r="F31" s="46">
        <v>0</v>
      </c>
      <c r="G31" s="46">
        <v>0</v>
      </c>
      <c r="H31" s="46">
        <v>0</v>
      </c>
      <c r="I31" s="46">
        <v>30700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1373089</v>
      </c>
      <c r="O31" s="47">
        <f t="shared" si="1"/>
        <v>60.244340119340116</v>
      </c>
      <c r="P31" s="9"/>
    </row>
    <row r="32" spans="1:119" ht="16.5" thickBot="1">
      <c r="A32" s="14" t="s">
        <v>10</v>
      </c>
      <c r="B32" s="23"/>
      <c r="C32" s="22"/>
      <c r="D32" s="15">
        <f>SUM(D5,D13,D18,D24,D27,D30)</f>
        <v>20459247</v>
      </c>
      <c r="E32" s="15">
        <f t="shared" ref="E32:M32" si="9">SUM(E5,E13,E18,E24,E27,E30)</f>
        <v>10746587</v>
      </c>
      <c r="F32" s="15">
        <f t="shared" si="9"/>
        <v>2618823</v>
      </c>
      <c r="G32" s="15">
        <f t="shared" si="9"/>
        <v>217808</v>
      </c>
      <c r="H32" s="15">
        <f t="shared" si="9"/>
        <v>0</v>
      </c>
      <c r="I32" s="15">
        <f t="shared" si="9"/>
        <v>6216985</v>
      </c>
      <c r="J32" s="15">
        <f t="shared" si="9"/>
        <v>983120</v>
      </c>
      <c r="K32" s="15">
        <f t="shared" si="9"/>
        <v>2325919</v>
      </c>
      <c r="L32" s="15">
        <f t="shared" si="9"/>
        <v>0</v>
      </c>
      <c r="M32" s="15">
        <f t="shared" si="9"/>
        <v>54156527</v>
      </c>
      <c r="N32" s="15">
        <f t="shared" si="4"/>
        <v>97725016</v>
      </c>
      <c r="O32" s="37">
        <f t="shared" si="1"/>
        <v>4287.689364689365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58</v>
      </c>
      <c r="M34" s="93"/>
      <c r="N34" s="93"/>
      <c r="O34" s="41">
        <v>22792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3391585</v>
      </c>
      <c r="E5" s="26">
        <f t="shared" si="0"/>
        <v>0</v>
      </c>
      <c r="F5" s="26">
        <f t="shared" si="0"/>
        <v>2624338</v>
      </c>
      <c r="G5" s="26">
        <f t="shared" si="0"/>
        <v>0</v>
      </c>
      <c r="H5" s="26">
        <f t="shared" si="0"/>
        <v>0</v>
      </c>
      <c r="I5" s="26">
        <f t="shared" si="0"/>
        <v>5201</v>
      </c>
      <c r="J5" s="26">
        <f t="shared" si="0"/>
        <v>868906</v>
      </c>
      <c r="K5" s="26">
        <f t="shared" si="0"/>
        <v>2533824</v>
      </c>
      <c r="L5" s="26">
        <f t="shared" si="0"/>
        <v>0</v>
      </c>
      <c r="M5" s="26">
        <f t="shared" si="0"/>
        <v>0</v>
      </c>
      <c r="N5" s="27">
        <f>SUM(D5:M5)</f>
        <v>9423854</v>
      </c>
      <c r="O5" s="32">
        <f t="shared" ref="O5:O36" si="1">(N5/O$38)</f>
        <v>415.73380977589551</v>
      </c>
      <c r="P5" s="6"/>
    </row>
    <row r="6" spans="1:133">
      <c r="A6" s="12"/>
      <c r="B6" s="44">
        <v>511</v>
      </c>
      <c r="C6" s="20" t="s">
        <v>19</v>
      </c>
      <c r="D6" s="46">
        <v>186290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186290</v>
      </c>
      <c r="O6" s="47">
        <f t="shared" si="1"/>
        <v>8.2181930474677962</v>
      </c>
      <c r="P6" s="9"/>
    </row>
    <row r="7" spans="1:133">
      <c r="A7" s="12"/>
      <c r="B7" s="44">
        <v>512</v>
      </c>
      <c r="C7" s="20" t="s">
        <v>20</v>
      </c>
      <c r="D7" s="46">
        <v>577781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577781</v>
      </c>
      <c r="O7" s="47">
        <f t="shared" si="1"/>
        <v>25.488838891829893</v>
      </c>
      <c r="P7" s="9"/>
    </row>
    <row r="8" spans="1:133">
      <c r="A8" s="12"/>
      <c r="B8" s="44">
        <v>513</v>
      </c>
      <c r="C8" s="20" t="s">
        <v>21</v>
      </c>
      <c r="D8" s="46">
        <v>775430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775430</v>
      </c>
      <c r="O8" s="47">
        <f t="shared" si="1"/>
        <v>34.208134815599081</v>
      </c>
      <c r="P8" s="9"/>
    </row>
    <row r="9" spans="1:133">
      <c r="A9" s="12"/>
      <c r="B9" s="44">
        <v>514</v>
      </c>
      <c r="C9" s="20" t="s">
        <v>22</v>
      </c>
      <c r="D9" s="46">
        <v>400951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400951</v>
      </c>
      <c r="O9" s="47">
        <f t="shared" si="1"/>
        <v>17.687974236809598</v>
      </c>
      <c r="P9" s="9"/>
    </row>
    <row r="10" spans="1:133">
      <c r="A10" s="12"/>
      <c r="B10" s="44">
        <v>515</v>
      </c>
      <c r="C10" s="20" t="s">
        <v>23</v>
      </c>
      <c r="D10" s="46">
        <v>475672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475672</v>
      </c>
      <c r="O10" s="47">
        <f t="shared" si="1"/>
        <v>20.984295041468148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2624338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2624338</v>
      </c>
      <c r="O11" s="47">
        <f t="shared" si="1"/>
        <v>115.77280748191284</v>
      </c>
      <c r="P11" s="9"/>
    </row>
    <row r="12" spans="1:133">
      <c r="A12" s="12"/>
      <c r="B12" s="44">
        <v>519</v>
      </c>
      <c r="C12" s="20" t="s">
        <v>25</v>
      </c>
      <c r="D12" s="46">
        <v>975461</v>
      </c>
      <c r="E12" s="46">
        <v>0</v>
      </c>
      <c r="F12" s="46">
        <v>0</v>
      </c>
      <c r="G12" s="46">
        <v>0</v>
      </c>
      <c r="H12" s="46">
        <v>0</v>
      </c>
      <c r="I12" s="46">
        <v>5201</v>
      </c>
      <c r="J12" s="46">
        <v>868906</v>
      </c>
      <c r="K12" s="46">
        <v>2533824</v>
      </c>
      <c r="L12" s="46">
        <v>0</v>
      </c>
      <c r="M12" s="46">
        <v>0</v>
      </c>
      <c r="N12" s="46">
        <f t="shared" si="2"/>
        <v>4383392</v>
      </c>
      <c r="O12" s="47">
        <f t="shared" si="1"/>
        <v>193.37356626080819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11377416</v>
      </c>
      <c r="E13" s="31">
        <f t="shared" si="3"/>
        <v>895685</v>
      </c>
      <c r="F13" s="31">
        <f t="shared" si="3"/>
        <v>0</v>
      </c>
      <c r="G13" s="31">
        <f t="shared" si="3"/>
        <v>770137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13043238</v>
      </c>
      <c r="O13" s="43">
        <f t="shared" si="1"/>
        <v>575.40312334568557</v>
      </c>
      <c r="P13" s="10"/>
    </row>
    <row r="14" spans="1:133">
      <c r="A14" s="12"/>
      <c r="B14" s="44">
        <v>521</v>
      </c>
      <c r="C14" s="20" t="s">
        <v>27</v>
      </c>
      <c r="D14" s="46">
        <v>5988207</v>
      </c>
      <c r="E14" s="46">
        <v>170189</v>
      </c>
      <c r="F14" s="46">
        <v>0</v>
      </c>
      <c r="G14" s="46">
        <v>510139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6668535</v>
      </c>
      <c r="O14" s="47">
        <f t="shared" si="1"/>
        <v>294.18276866066702</v>
      </c>
      <c r="P14" s="9"/>
    </row>
    <row r="15" spans="1:133">
      <c r="A15" s="12"/>
      <c r="B15" s="44">
        <v>522</v>
      </c>
      <c r="C15" s="20" t="s">
        <v>28</v>
      </c>
      <c r="D15" s="46">
        <v>5362881</v>
      </c>
      <c r="E15" s="46">
        <v>0</v>
      </c>
      <c r="F15" s="46">
        <v>0</v>
      </c>
      <c r="G15" s="46">
        <v>259998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5622879</v>
      </c>
      <c r="O15" s="47">
        <f t="shared" si="1"/>
        <v>248.05359978824774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725496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725496</v>
      </c>
      <c r="O16" s="47">
        <f t="shared" si="1"/>
        <v>32.005293806246691</v>
      </c>
      <c r="P16" s="9"/>
    </row>
    <row r="17" spans="1:16">
      <c r="A17" s="12"/>
      <c r="B17" s="44">
        <v>525</v>
      </c>
      <c r="C17" s="20" t="s">
        <v>30</v>
      </c>
      <c r="D17" s="46">
        <v>26328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26328</v>
      </c>
      <c r="O17" s="47">
        <f t="shared" si="1"/>
        <v>1.1614610905240867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SUM(D19:D24)</f>
        <v>337611</v>
      </c>
      <c r="E18" s="31">
        <f t="shared" si="5"/>
        <v>1063977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5122572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56832348</v>
      </c>
      <c r="N18" s="42">
        <f t="shared" si="4"/>
        <v>63356508</v>
      </c>
      <c r="O18" s="43">
        <f t="shared" si="1"/>
        <v>2794.975648491265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41925760</v>
      </c>
      <c r="N19" s="46">
        <f t="shared" si="4"/>
        <v>41925760</v>
      </c>
      <c r="O19" s="47">
        <f t="shared" si="1"/>
        <v>1849.5570848773602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7409982</v>
      </c>
      <c r="N20" s="46">
        <f t="shared" si="4"/>
        <v>7409982</v>
      </c>
      <c r="O20" s="47">
        <f t="shared" si="1"/>
        <v>326.89174166225519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5122572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5122572</v>
      </c>
      <c r="O21" s="47">
        <f t="shared" si="1"/>
        <v>225.98253043938593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7385331</v>
      </c>
      <c r="N22" s="46">
        <f t="shared" si="4"/>
        <v>7385331</v>
      </c>
      <c r="O22" s="47">
        <f t="shared" si="1"/>
        <v>325.80426151402861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1063977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1063977</v>
      </c>
      <c r="O23" s="47">
        <f t="shared" si="1"/>
        <v>46.937400741132876</v>
      </c>
      <c r="P23" s="9"/>
    </row>
    <row r="24" spans="1:16">
      <c r="A24" s="12"/>
      <c r="B24" s="44">
        <v>539</v>
      </c>
      <c r="C24" s="20" t="s">
        <v>37</v>
      </c>
      <c r="D24" s="46">
        <v>337611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111275</v>
      </c>
      <c r="N24" s="46">
        <f t="shared" si="4"/>
        <v>448886</v>
      </c>
      <c r="O24" s="47">
        <f t="shared" si="1"/>
        <v>19.802629257102524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1528362</v>
      </c>
      <c r="E25" s="31">
        <f t="shared" si="6"/>
        <v>3445714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4974076</v>
      </c>
      <c r="O25" s="43">
        <f t="shared" si="1"/>
        <v>219.43162166931356</v>
      </c>
      <c r="P25" s="10"/>
    </row>
    <row r="26" spans="1:16">
      <c r="A26" s="12"/>
      <c r="B26" s="44">
        <v>541</v>
      </c>
      <c r="C26" s="20" t="s">
        <v>39</v>
      </c>
      <c r="D26" s="46">
        <v>1528362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1528362</v>
      </c>
      <c r="O26" s="47">
        <f t="shared" si="1"/>
        <v>67.423769190047651</v>
      </c>
      <c r="P26" s="9"/>
    </row>
    <row r="27" spans="1:16">
      <c r="A27" s="12"/>
      <c r="B27" s="44">
        <v>542</v>
      </c>
      <c r="C27" s="20" t="s">
        <v>40</v>
      </c>
      <c r="D27" s="46">
        <v>0</v>
      </c>
      <c r="E27" s="46">
        <v>3431562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3431562</v>
      </c>
      <c r="O27" s="47">
        <f t="shared" si="1"/>
        <v>151.38353626257279</v>
      </c>
      <c r="P27" s="9"/>
    </row>
    <row r="28" spans="1:16">
      <c r="A28" s="12"/>
      <c r="B28" s="44">
        <v>543</v>
      </c>
      <c r="C28" s="20" t="s">
        <v>41</v>
      </c>
      <c r="D28" s="46">
        <v>0</v>
      </c>
      <c r="E28" s="46">
        <v>14152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14152</v>
      </c>
      <c r="O28" s="47">
        <f t="shared" si="1"/>
        <v>0.62431621669313575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0</v>
      </c>
      <c r="E29" s="31">
        <f t="shared" si="8"/>
        <v>4055770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4055770</v>
      </c>
      <c r="O29" s="43">
        <f t="shared" si="1"/>
        <v>178.92050467619552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4055770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4055770</v>
      </c>
      <c r="O30" s="47">
        <f t="shared" si="1"/>
        <v>178.92050467619552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SUM(D32:D33)</f>
        <v>2390499</v>
      </c>
      <c r="E31" s="31">
        <f t="shared" si="9"/>
        <v>39351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4027437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6" si="10">SUM(D31:M31)</f>
        <v>6457287</v>
      </c>
      <c r="O31" s="43">
        <f t="shared" si="1"/>
        <v>284.86355214399151</v>
      </c>
      <c r="P31" s="9"/>
    </row>
    <row r="32" spans="1:16">
      <c r="A32" s="12"/>
      <c r="B32" s="44">
        <v>572</v>
      </c>
      <c r="C32" s="20" t="s">
        <v>45</v>
      </c>
      <c r="D32" s="46">
        <v>1915473</v>
      </c>
      <c r="E32" s="46">
        <v>39351</v>
      </c>
      <c r="F32" s="46">
        <v>0</v>
      </c>
      <c r="G32" s="46">
        <v>0</v>
      </c>
      <c r="H32" s="46">
        <v>0</v>
      </c>
      <c r="I32" s="46">
        <v>3839283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5794107</v>
      </c>
      <c r="O32" s="47">
        <f t="shared" si="1"/>
        <v>255.60733192165168</v>
      </c>
      <c r="P32" s="9"/>
    </row>
    <row r="33" spans="1:119">
      <c r="A33" s="12"/>
      <c r="B33" s="44">
        <v>575</v>
      </c>
      <c r="C33" s="20" t="s">
        <v>46</v>
      </c>
      <c r="D33" s="46">
        <v>475026</v>
      </c>
      <c r="E33" s="46">
        <v>0</v>
      </c>
      <c r="F33" s="46">
        <v>0</v>
      </c>
      <c r="G33" s="46">
        <v>0</v>
      </c>
      <c r="H33" s="46">
        <v>0</v>
      </c>
      <c r="I33" s="46">
        <v>188154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663180</v>
      </c>
      <c r="O33" s="47">
        <f t="shared" si="1"/>
        <v>29.256220222339863</v>
      </c>
      <c r="P33" s="9"/>
    </row>
    <row r="34" spans="1:119" ht="15.75">
      <c r="A34" s="28" t="s">
        <v>49</v>
      </c>
      <c r="B34" s="29"/>
      <c r="C34" s="30"/>
      <c r="D34" s="31">
        <f t="shared" ref="D34:M34" si="11">SUM(D35:D35)</f>
        <v>3491581</v>
      </c>
      <c r="E34" s="31">
        <f t="shared" si="11"/>
        <v>637872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30700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4160153</v>
      </c>
      <c r="O34" s="43">
        <f t="shared" si="1"/>
        <v>183.52536615493207</v>
      </c>
      <c r="P34" s="9"/>
    </row>
    <row r="35" spans="1:119" ht="15.75" thickBot="1">
      <c r="A35" s="12"/>
      <c r="B35" s="44">
        <v>581</v>
      </c>
      <c r="C35" s="20" t="s">
        <v>48</v>
      </c>
      <c r="D35" s="46">
        <v>3491581</v>
      </c>
      <c r="E35" s="46">
        <v>637872</v>
      </c>
      <c r="F35" s="46">
        <v>0</v>
      </c>
      <c r="G35" s="46">
        <v>0</v>
      </c>
      <c r="H35" s="46">
        <v>0</v>
      </c>
      <c r="I35" s="46">
        <v>30700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4160153</v>
      </c>
      <c r="O35" s="47">
        <f t="shared" si="1"/>
        <v>183.52536615493207</v>
      </c>
      <c r="P35" s="9"/>
    </row>
    <row r="36" spans="1:119" ht="16.5" thickBot="1">
      <c r="A36" s="14" t="s">
        <v>10</v>
      </c>
      <c r="B36" s="23"/>
      <c r="C36" s="22"/>
      <c r="D36" s="15">
        <f>SUM(D5,D13,D18,D25,D29,D31,D34)</f>
        <v>22517054</v>
      </c>
      <c r="E36" s="15">
        <f t="shared" ref="E36:M36" si="12">SUM(E5,E13,E18,E25,E29,E31,E34)</f>
        <v>10138369</v>
      </c>
      <c r="F36" s="15">
        <f t="shared" si="12"/>
        <v>2624338</v>
      </c>
      <c r="G36" s="15">
        <f t="shared" si="12"/>
        <v>770137</v>
      </c>
      <c r="H36" s="15">
        <f t="shared" si="12"/>
        <v>0</v>
      </c>
      <c r="I36" s="15">
        <f t="shared" si="12"/>
        <v>9185910</v>
      </c>
      <c r="J36" s="15">
        <f t="shared" si="12"/>
        <v>868906</v>
      </c>
      <c r="K36" s="15">
        <f t="shared" si="12"/>
        <v>2533824</v>
      </c>
      <c r="L36" s="15">
        <f t="shared" si="12"/>
        <v>0</v>
      </c>
      <c r="M36" s="15">
        <f t="shared" si="12"/>
        <v>56832348</v>
      </c>
      <c r="N36" s="15">
        <f t="shared" si="10"/>
        <v>105470886</v>
      </c>
      <c r="O36" s="37">
        <f t="shared" si="1"/>
        <v>4652.8536262572788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56</v>
      </c>
      <c r="M38" s="93"/>
      <c r="N38" s="93"/>
      <c r="O38" s="41">
        <v>22668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4010733</v>
      </c>
      <c r="E5" s="26">
        <f t="shared" si="0"/>
        <v>0</v>
      </c>
      <c r="F5" s="26">
        <f t="shared" si="0"/>
        <v>2689305</v>
      </c>
      <c r="G5" s="26">
        <f t="shared" si="0"/>
        <v>0</v>
      </c>
      <c r="H5" s="26">
        <f t="shared" si="0"/>
        <v>0</v>
      </c>
      <c r="I5" s="26">
        <f t="shared" si="0"/>
        <v>17734</v>
      </c>
      <c r="J5" s="26">
        <f t="shared" si="0"/>
        <v>852394</v>
      </c>
      <c r="K5" s="26">
        <f t="shared" si="0"/>
        <v>1598554</v>
      </c>
      <c r="L5" s="26">
        <f t="shared" si="0"/>
        <v>0</v>
      </c>
      <c r="M5" s="26">
        <f t="shared" si="0"/>
        <v>0</v>
      </c>
      <c r="N5" s="27">
        <f>SUM(D5:M5)</f>
        <v>9168720</v>
      </c>
      <c r="O5" s="32">
        <f t="shared" ref="O5:O37" si="1">(N5/O$39)</f>
        <v>408.15170940170941</v>
      </c>
      <c r="P5" s="6"/>
    </row>
    <row r="6" spans="1:133">
      <c r="A6" s="12"/>
      <c r="B6" s="44">
        <v>511</v>
      </c>
      <c r="C6" s="20" t="s">
        <v>19</v>
      </c>
      <c r="D6" s="46">
        <v>193599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193599</v>
      </c>
      <c r="O6" s="47">
        <f t="shared" si="1"/>
        <v>8.6181891025641022</v>
      </c>
      <c r="P6" s="9"/>
    </row>
    <row r="7" spans="1:133">
      <c r="A7" s="12"/>
      <c r="B7" s="44">
        <v>512</v>
      </c>
      <c r="C7" s="20" t="s">
        <v>20</v>
      </c>
      <c r="D7" s="46">
        <v>843105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843105</v>
      </c>
      <c r="O7" s="47">
        <f t="shared" si="1"/>
        <v>37.531383547008545</v>
      </c>
      <c r="P7" s="9"/>
    </row>
    <row r="8" spans="1:133">
      <c r="A8" s="12"/>
      <c r="B8" s="44">
        <v>513</v>
      </c>
      <c r="C8" s="20" t="s">
        <v>21</v>
      </c>
      <c r="D8" s="46">
        <v>765036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765036</v>
      </c>
      <c r="O8" s="47">
        <f t="shared" si="1"/>
        <v>34.056089743589745</v>
      </c>
      <c r="P8" s="9"/>
    </row>
    <row r="9" spans="1:133">
      <c r="A9" s="12"/>
      <c r="B9" s="44">
        <v>514</v>
      </c>
      <c r="C9" s="20" t="s">
        <v>22</v>
      </c>
      <c r="D9" s="46">
        <v>415401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415401</v>
      </c>
      <c r="O9" s="47">
        <f t="shared" si="1"/>
        <v>18.491853632478634</v>
      </c>
      <c r="P9" s="9"/>
    </row>
    <row r="10" spans="1:133">
      <c r="A10" s="12"/>
      <c r="B10" s="44">
        <v>515</v>
      </c>
      <c r="C10" s="20" t="s">
        <v>23</v>
      </c>
      <c r="D10" s="46">
        <v>713825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713825</v>
      </c>
      <c r="O10" s="47">
        <f t="shared" si="1"/>
        <v>31.776397792022792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2689305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2689305</v>
      </c>
      <c r="O11" s="47">
        <f t="shared" si="1"/>
        <v>119.7162126068376</v>
      </c>
      <c r="P11" s="9"/>
    </row>
    <row r="12" spans="1:133">
      <c r="A12" s="12"/>
      <c r="B12" s="44">
        <v>519</v>
      </c>
      <c r="C12" s="20" t="s">
        <v>25</v>
      </c>
      <c r="D12" s="46">
        <v>1079767</v>
      </c>
      <c r="E12" s="46">
        <v>0</v>
      </c>
      <c r="F12" s="46">
        <v>0</v>
      </c>
      <c r="G12" s="46">
        <v>0</v>
      </c>
      <c r="H12" s="46">
        <v>0</v>
      </c>
      <c r="I12" s="46">
        <v>17734</v>
      </c>
      <c r="J12" s="46">
        <v>852394</v>
      </c>
      <c r="K12" s="46">
        <v>1598554</v>
      </c>
      <c r="L12" s="46">
        <v>0</v>
      </c>
      <c r="M12" s="46">
        <v>0</v>
      </c>
      <c r="N12" s="46">
        <f t="shared" si="2"/>
        <v>3548449</v>
      </c>
      <c r="O12" s="47">
        <f t="shared" si="1"/>
        <v>157.96158297720797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11787875</v>
      </c>
      <c r="E13" s="31">
        <f t="shared" si="3"/>
        <v>544917</v>
      </c>
      <c r="F13" s="31">
        <f t="shared" si="3"/>
        <v>0</v>
      </c>
      <c r="G13" s="31">
        <f t="shared" si="3"/>
        <v>3896107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16228899</v>
      </c>
      <c r="O13" s="43">
        <f t="shared" si="1"/>
        <v>722.44030448717945</v>
      </c>
      <c r="P13" s="10"/>
    </row>
    <row r="14" spans="1:133">
      <c r="A14" s="12"/>
      <c r="B14" s="44">
        <v>521</v>
      </c>
      <c r="C14" s="20" t="s">
        <v>27</v>
      </c>
      <c r="D14" s="46">
        <v>6352333</v>
      </c>
      <c r="E14" s="46">
        <v>91592</v>
      </c>
      <c r="F14" s="46">
        <v>0</v>
      </c>
      <c r="G14" s="46">
        <v>3208739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9652664</v>
      </c>
      <c r="O14" s="47">
        <f t="shared" si="1"/>
        <v>429.69480056980058</v>
      </c>
      <c r="P14" s="9"/>
    </row>
    <row r="15" spans="1:133">
      <c r="A15" s="12"/>
      <c r="B15" s="44">
        <v>522</v>
      </c>
      <c r="C15" s="20" t="s">
        <v>28</v>
      </c>
      <c r="D15" s="46">
        <v>5420640</v>
      </c>
      <c r="E15" s="46">
        <v>0</v>
      </c>
      <c r="F15" s="46">
        <v>0</v>
      </c>
      <c r="G15" s="46">
        <v>687368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6108008</v>
      </c>
      <c r="O15" s="47">
        <f t="shared" si="1"/>
        <v>271.90206552706553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453325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453325</v>
      </c>
      <c r="O16" s="47">
        <f t="shared" si="1"/>
        <v>20.180065883190885</v>
      </c>
      <c r="P16" s="9"/>
    </row>
    <row r="17" spans="1:16">
      <c r="A17" s="12"/>
      <c r="B17" s="44">
        <v>525</v>
      </c>
      <c r="C17" s="20" t="s">
        <v>30</v>
      </c>
      <c r="D17" s="46">
        <v>14902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14902</v>
      </c>
      <c r="O17" s="47">
        <f t="shared" si="1"/>
        <v>0.66337250712250717</v>
      </c>
      <c r="P17" s="9"/>
    </row>
    <row r="18" spans="1:16" ht="15.75">
      <c r="A18" s="28" t="s">
        <v>31</v>
      </c>
      <c r="B18" s="29"/>
      <c r="C18" s="30"/>
      <c r="D18" s="31">
        <f>SUM(D19:D24)</f>
        <v>463710</v>
      </c>
      <c r="E18" s="31">
        <f t="shared" ref="E18:M18" si="5">SUM(E19:E24)</f>
        <v>544377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5039322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60388298</v>
      </c>
      <c r="N18" s="42">
        <f t="shared" si="4"/>
        <v>66435707</v>
      </c>
      <c r="O18" s="43">
        <f t="shared" si="1"/>
        <v>2957.4299768518517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45193879</v>
      </c>
      <c r="N19" s="46">
        <f t="shared" si="4"/>
        <v>45193879</v>
      </c>
      <c r="O19" s="47">
        <f t="shared" si="1"/>
        <v>2011.8357816951566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7019778</v>
      </c>
      <c r="N20" s="46">
        <f t="shared" si="4"/>
        <v>7019778</v>
      </c>
      <c r="O20" s="47">
        <f t="shared" si="1"/>
        <v>312.49011752136749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5039322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5039322</v>
      </c>
      <c r="O21" s="47">
        <f t="shared" si="1"/>
        <v>224.32879273504273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7988352</v>
      </c>
      <c r="N22" s="46">
        <f t="shared" si="4"/>
        <v>7988352</v>
      </c>
      <c r="O22" s="47">
        <f t="shared" si="1"/>
        <v>355.60683760683759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544377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544377</v>
      </c>
      <c r="O23" s="47">
        <f t="shared" si="1"/>
        <v>24.233306623931625</v>
      </c>
      <c r="P23" s="9"/>
    </row>
    <row r="24" spans="1:16">
      <c r="A24" s="12"/>
      <c r="B24" s="44">
        <v>539</v>
      </c>
      <c r="C24" s="20" t="s">
        <v>37</v>
      </c>
      <c r="D24" s="46">
        <v>463710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186289</v>
      </c>
      <c r="N24" s="46">
        <f t="shared" si="4"/>
        <v>649999</v>
      </c>
      <c r="O24" s="47">
        <f t="shared" si="1"/>
        <v>28.935140669515668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1867089</v>
      </c>
      <c r="E25" s="31">
        <f t="shared" si="6"/>
        <v>1884036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3751125</v>
      </c>
      <c r="O25" s="43">
        <f t="shared" si="1"/>
        <v>166.98384081196582</v>
      </c>
      <c r="P25" s="10"/>
    </row>
    <row r="26" spans="1:16">
      <c r="A26" s="12"/>
      <c r="B26" s="44">
        <v>541</v>
      </c>
      <c r="C26" s="20" t="s">
        <v>39</v>
      </c>
      <c r="D26" s="46">
        <v>1867089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1867089</v>
      </c>
      <c r="O26" s="47">
        <f t="shared" si="1"/>
        <v>83.114716880341874</v>
      </c>
      <c r="P26" s="9"/>
    </row>
    <row r="27" spans="1:16">
      <c r="A27" s="12"/>
      <c r="B27" s="44">
        <v>542</v>
      </c>
      <c r="C27" s="20" t="s">
        <v>40</v>
      </c>
      <c r="D27" s="46">
        <v>0</v>
      </c>
      <c r="E27" s="46">
        <v>1597133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1597133</v>
      </c>
      <c r="O27" s="47">
        <f t="shared" si="1"/>
        <v>71.097444800569804</v>
      </c>
      <c r="P27" s="9"/>
    </row>
    <row r="28" spans="1:16">
      <c r="A28" s="12"/>
      <c r="B28" s="44">
        <v>543</v>
      </c>
      <c r="C28" s="20" t="s">
        <v>41</v>
      </c>
      <c r="D28" s="46">
        <v>0</v>
      </c>
      <c r="E28" s="46">
        <v>286903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286903</v>
      </c>
      <c r="O28" s="47">
        <f t="shared" si="1"/>
        <v>12.771679131054132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0</v>
      </c>
      <c r="E29" s="31">
        <f t="shared" si="8"/>
        <v>3442160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3442160</v>
      </c>
      <c r="O29" s="43">
        <f t="shared" si="1"/>
        <v>153.23005698005699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3442160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3442160</v>
      </c>
      <c r="O30" s="47">
        <f t="shared" si="1"/>
        <v>153.23005698005699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2894104</v>
      </c>
      <c r="E31" s="31">
        <f t="shared" si="9"/>
        <v>241199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1285025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7" si="10">SUM(D31:M31)</f>
        <v>4420328</v>
      </c>
      <c r="O31" s="43">
        <f t="shared" si="1"/>
        <v>196.77386039886039</v>
      </c>
      <c r="P31" s="9"/>
    </row>
    <row r="32" spans="1:16">
      <c r="A32" s="12"/>
      <c r="B32" s="44">
        <v>572</v>
      </c>
      <c r="C32" s="20" t="s">
        <v>45</v>
      </c>
      <c r="D32" s="46">
        <v>2362460</v>
      </c>
      <c r="E32" s="46">
        <v>60260</v>
      </c>
      <c r="F32" s="46">
        <v>0</v>
      </c>
      <c r="G32" s="46">
        <v>0</v>
      </c>
      <c r="H32" s="46">
        <v>0</v>
      </c>
      <c r="I32" s="46">
        <v>1285025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3707745</v>
      </c>
      <c r="O32" s="47">
        <f t="shared" si="1"/>
        <v>165.05275106837607</v>
      </c>
      <c r="P32" s="9"/>
    </row>
    <row r="33" spans="1:119">
      <c r="A33" s="12"/>
      <c r="B33" s="44">
        <v>575</v>
      </c>
      <c r="C33" s="20" t="s">
        <v>46</v>
      </c>
      <c r="D33" s="46">
        <v>531644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531644</v>
      </c>
      <c r="O33" s="47">
        <f t="shared" si="1"/>
        <v>23.666488603988604</v>
      </c>
      <c r="P33" s="9"/>
    </row>
    <row r="34" spans="1:119">
      <c r="A34" s="12"/>
      <c r="B34" s="44">
        <v>579</v>
      </c>
      <c r="C34" s="20" t="s">
        <v>47</v>
      </c>
      <c r="D34" s="46">
        <v>0</v>
      </c>
      <c r="E34" s="46">
        <v>180939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180939</v>
      </c>
      <c r="O34" s="47">
        <f t="shared" si="1"/>
        <v>8.0546207264957257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608788</v>
      </c>
      <c r="E35" s="31">
        <f t="shared" si="11"/>
        <v>692216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1301004</v>
      </c>
      <c r="O35" s="43">
        <f t="shared" si="1"/>
        <v>57.915064102564102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608788</v>
      </c>
      <c r="E36" s="46">
        <v>692216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1301004</v>
      </c>
      <c r="O36" s="47">
        <f t="shared" si="1"/>
        <v>57.915064102564102</v>
      </c>
      <c r="P36" s="9"/>
    </row>
    <row r="37" spans="1:119" ht="16.5" thickBot="1">
      <c r="A37" s="14" t="s">
        <v>10</v>
      </c>
      <c r="B37" s="23"/>
      <c r="C37" s="22"/>
      <c r="D37" s="15">
        <f>SUM(D5,D13,D18,D25,D29,D31,D35)</f>
        <v>21632299</v>
      </c>
      <c r="E37" s="15">
        <f t="shared" ref="E37:M37" si="12">SUM(E5,E13,E18,E25,E29,E31,E35)</f>
        <v>7348905</v>
      </c>
      <c r="F37" s="15">
        <f t="shared" si="12"/>
        <v>2689305</v>
      </c>
      <c r="G37" s="15">
        <f t="shared" si="12"/>
        <v>3896107</v>
      </c>
      <c r="H37" s="15">
        <f t="shared" si="12"/>
        <v>0</v>
      </c>
      <c r="I37" s="15">
        <f t="shared" si="12"/>
        <v>6342081</v>
      </c>
      <c r="J37" s="15">
        <f t="shared" si="12"/>
        <v>852394</v>
      </c>
      <c r="K37" s="15">
        <f t="shared" si="12"/>
        <v>1598554</v>
      </c>
      <c r="L37" s="15">
        <f t="shared" si="12"/>
        <v>0</v>
      </c>
      <c r="M37" s="15">
        <f t="shared" si="12"/>
        <v>60388298</v>
      </c>
      <c r="N37" s="15">
        <f t="shared" si="10"/>
        <v>104747943</v>
      </c>
      <c r="O37" s="37">
        <f t="shared" si="1"/>
        <v>4662.9248130341884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53</v>
      </c>
      <c r="M39" s="93"/>
      <c r="N39" s="93"/>
      <c r="O39" s="41">
        <v>22464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3833814</v>
      </c>
      <c r="E5" s="26">
        <f t="shared" si="0"/>
        <v>0</v>
      </c>
      <c r="F5" s="26">
        <f t="shared" si="0"/>
        <v>2697895</v>
      </c>
      <c r="G5" s="26">
        <f t="shared" si="0"/>
        <v>0</v>
      </c>
      <c r="H5" s="26">
        <f t="shared" si="0"/>
        <v>0</v>
      </c>
      <c r="I5" s="26">
        <f t="shared" si="0"/>
        <v>16904</v>
      </c>
      <c r="J5" s="26">
        <f t="shared" si="0"/>
        <v>820822</v>
      </c>
      <c r="K5" s="26">
        <f t="shared" si="0"/>
        <v>1552149</v>
      </c>
      <c r="L5" s="26">
        <f t="shared" si="0"/>
        <v>0</v>
      </c>
      <c r="M5" s="26">
        <f t="shared" si="0"/>
        <v>0</v>
      </c>
      <c r="N5" s="27">
        <f>SUM(D5:M5)</f>
        <v>8921584</v>
      </c>
      <c r="O5" s="32">
        <f t="shared" ref="O5:O37" si="1">(N5/O$39)</f>
        <v>380.46756791334383</v>
      </c>
      <c r="P5" s="6"/>
    </row>
    <row r="6" spans="1:133">
      <c r="A6" s="12"/>
      <c r="B6" s="44">
        <v>511</v>
      </c>
      <c r="C6" s="20" t="s">
        <v>19</v>
      </c>
      <c r="D6" s="46">
        <v>208331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208331</v>
      </c>
      <c r="O6" s="47">
        <f t="shared" si="1"/>
        <v>8.8844300396605398</v>
      </c>
      <c r="P6" s="9"/>
    </row>
    <row r="7" spans="1:133">
      <c r="A7" s="12"/>
      <c r="B7" s="44">
        <v>512</v>
      </c>
      <c r="C7" s="20" t="s">
        <v>20</v>
      </c>
      <c r="D7" s="46">
        <v>564632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564632</v>
      </c>
      <c r="O7" s="47">
        <f t="shared" si="1"/>
        <v>24.079150496822891</v>
      </c>
      <c r="P7" s="9"/>
    </row>
    <row r="8" spans="1:133">
      <c r="A8" s="12"/>
      <c r="B8" s="44">
        <v>513</v>
      </c>
      <c r="C8" s="20" t="s">
        <v>21</v>
      </c>
      <c r="D8" s="46">
        <v>828368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828368</v>
      </c>
      <c r="O8" s="47">
        <f t="shared" si="1"/>
        <v>35.326367862168965</v>
      </c>
      <c r="P8" s="9"/>
    </row>
    <row r="9" spans="1:133">
      <c r="A9" s="12"/>
      <c r="B9" s="44">
        <v>514</v>
      </c>
      <c r="C9" s="20" t="s">
        <v>22</v>
      </c>
      <c r="D9" s="46">
        <v>438654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438654</v>
      </c>
      <c r="O9" s="47">
        <f t="shared" si="1"/>
        <v>18.706725233485436</v>
      </c>
      <c r="P9" s="9"/>
    </row>
    <row r="10" spans="1:133">
      <c r="A10" s="12"/>
      <c r="B10" s="44">
        <v>515</v>
      </c>
      <c r="C10" s="20" t="s">
        <v>23</v>
      </c>
      <c r="D10" s="46">
        <v>882684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882684</v>
      </c>
      <c r="O10" s="47">
        <f t="shared" si="1"/>
        <v>37.642713975009592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2697895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2697895</v>
      </c>
      <c r="O11" s="47">
        <f t="shared" si="1"/>
        <v>115.05373363469657</v>
      </c>
      <c r="P11" s="9"/>
    </row>
    <row r="12" spans="1:133">
      <c r="A12" s="12"/>
      <c r="B12" s="44">
        <v>519</v>
      </c>
      <c r="C12" s="20" t="s">
        <v>25</v>
      </c>
      <c r="D12" s="46">
        <v>911145</v>
      </c>
      <c r="E12" s="46">
        <v>0</v>
      </c>
      <c r="F12" s="46">
        <v>0</v>
      </c>
      <c r="G12" s="46">
        <v>0</v>
      </c>
      <c r="H12" s="46">
        <v>0</v>
      </c>
      <c r="I12" s="46">
        <v>16904</v>
      </c>
      <c r="J12" s="46">
        <v>820822</v>
      </c>
      <c r="K12" s="46">
        <v>1552149</v>
      </c>
      <c r="L12" s="46">
        <v>0</v>
      </c>
      <c r="M12" s="46">
        <v>0</v>
      </c>
      <c r="N12" s="46">
        <f t="shared" si="2"/>
        <v>3301020</v>
      </c>
      <c r="O12" s="47">
        <f t="shared" si="1"/>
        <v>140.77444667149985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11697032</v>
      </c>
      <c r="E13" s="31">
        <f t="shared" si="3"/>
        <v>655462</v>
      </c>
      <c r="F13" s="31">
        <f t="shared" si="3"/>
        <v>0</v>
      </c>
      <c r="G13" s="31">
        <f t="shared" si="3"/>
        <v>4958675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17311169</v>
      </c>
      <c r="O13" s="43">
        <f t="shared" si="1"/>
        <v>738.2476438227643</v>
      </c>
      <c r="P13" s="10"/>
    </row>
    <row r="14" spans="1:133">
      <c r="A14" s="12"/>
      <c r="B14" s="44">
        <v>521</v>
      </c>
      <c r="C14" s="20" t="s">
        <v>27</v>
      </c>
      <c r="D14" s="46">
        <v>6313229</v>
      </c>
      <c r="E14" s="46">
        <v>66562</v>
      </c>
      <c r="F14" s="46">
        <v>0</v>
      </c>
      <c r="G14" s="46">
        <v>3320046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9699837</v>
      </c>
      <c r="O14" s="47">
        <f t="shared" si="1"/>
        <v>413.65674442406925</v>
      </c>
      <c r="P14" s="9"/>
    </row>
    <row r="15" spans="1:133">
      <c r="A15" s="12"/>
      <c r="B15" s="44">
        <v>522</v>
      </c>
      <c r="C15" s="20" t="s">
        <v>28</v>
      </c>
      <c r="D15" s="46">
        <v>5360017</v>
      </c>
      <c r="E15" s="46">
        <v>0</v>
      </c>
      <c r="F15" s="46">
        <v>0</v>
      </c>
      <c r="G15" s="46">
        <v>1638629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6998646</v>
      </c>
      <c r="O15" s="47">
        <f t="shared" si="1"/>
        <v>298.46245042432514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588900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588900</v>
      </c>
      <c r="O16" s="47">
        <f t="shared" si="1"/>
        <v>25.114077359375667</v>
      </c>
      <c r="P16" s="9"/>
    </row>
    <row r="17" spans="1:16">
      <c r="A17" s="12"/>
      <c r="B17" s="44">
        <v>525</v>
      </c>
      <c r="C17" s="20" t="s">
        <v>30</v>
      </c>
      <c r="D17" s="46">
        <v>23786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23786</v>
      </c>
      <c r="O17" s="47">
        <f t="shared" si="1"/>
        <v>1.0143716149942428</v>
      </c>
      <c r="P17" s="9"/>
    </row>
    <row r="18" spans="1:16" ht="15.75">
      <c r="A18" s="28" t="s">
        <v>31</v>
      </c>
      <c r="B18" s="29"/>
      <c r="C18" s="30"/>
      <c r="D18" s="31">
        <f>SUM(D19:D24)</f>
        <v>471946</v>
      </c>
      <c r="E18" s="31">
        <f t="shared" ref="E18:M18" si="5">SUM(E19:E24)</f>
        <v>1526560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5069093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55847963</v>
      </c>
      <c r="N18" s="42">
        <f t="shared" si="4"/>
        <v>62915562</v>
      </c>
      <c r="O18" s="43">
        <f t="shared" si="1"/>
        <v>2683.0808136807541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41039381</v>
      </c>
      <c r="N19" s="46">
        <f t="shared" si="4"/>
        <v>41039381</v>
      </c>
      <c r="O19" s="47">
        <f t="shared" si="1"/>
        <v>1750.1548466885581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6834596</v>
      </c>
      <c r="N20" s="46">
        <f t="shared" si="4"/>
        <v>6834596</v>
      </c>
      <c r="O20" s="47">
        <f t="shared" si="1"/>
        <v>291.46641647831461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5069093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5069093</v>
      </c>
      <c r="O21" s="47">
        <f t="shared" si="1"/>
        <v>216.1752313531494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7460600</v>
      </c>
      <c r="N22" s="46">
        <f t="shared" si="4"/>
        <v>7460600</v>
      </c>
      <c r="O22" s="47">
        <f t="shared" si="1"/>
        <v>318.16282144227898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1526560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1526560</v>
      </c>
      <c r="O23" s="47">
        <f t="shared" si="1"/>
        <v>65.101283636828867</v>
      </c>
      <c r="P23" s="9"/>
    </row>
    <row r="24" spans="1:16">
      <c r="A24" s="12"/>
      <c r="B24" s="44">
        <v>539</v>
      </c>
      <c r="C24" s="20" t="s">
        <v>37</v>
      </c>
      <c r="D24" s="46">
        <v>471946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513386</v>
      </c>
      <c r="N24" s="46">
        <f t="shared" si="4"/>
        <v>985332</v>
      </c>
      <c r="O24" s="47">
        <f t="shared" si="1"/>
        <v>42.020214081623948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SUM(D26:D28)</f>
        <v>1596007</v>
      </c>
      <c r="E25" s="31">
        <f t="shared" si="6"/>
        <v>1208843</v>
      </c>
      <c r="F25" s="31">
        <f t="shared" si="6"/>
        <v>0</v>
      </c>
      <c r="G25" s="31">
        <f t="shared" si="6"/>
        <v>4989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0" si="7">SUM(D25:M25)</f>
        <v>2809839</v>
      </c>
      <c r="O25" s="43">
        <f t="shared" si="1"/>
        <v>119.82766855729456</v>
      </c>
      <c r="P25" s="10"/>
    </row>
    <row r="26" spans="1:16">
      <c r="A26" s="12"/>
      <c r="B26" s="44">
        <v>541</v>
      </c>
      <c r="C26" s="20" t="s">
        <v>39</v>
      </c>
      <c r="D26" s="46">
        <v>1596007</v>
      </c>
      <c r="E26" s="46">
        <v>0</v>
      </c>
      <c r="F26" s="46">
        <v>0</v>
      </c>
      <c r="G26" s="46">
        <v>4989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1600996</v>
      </c>
      <c r="O26" s="47">
        <f t="shared" si="1"/>
        <v>68.275662075141796</v>
      </c>
      <c r="P26" s="9"/>
    </row>
    <row r="27" spans="1:16">
      <c r="A27" s="12"/>
      <c r="B27" s="44">
        <v>542</v>
      </c>
      <c r="C27" s="20" t="s">
        <v>40</v>
      </c>
      <c r="D27" s="46">
        <v>0</v>
      </c>
      <c r="E27" s="46">
        <v>872804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872804</v>
      </c>
      <c r="O27" s="47">
        <f t="shared" si="1"/>
        <v>37.221374045801525</v>
      </c>
      <c r="P27" s="9"/>
    </row>
    <row r="28" spans="1:16">
      <c r="A28" s="12"/>
      <c r="B28" s="44">
        <v>543</v>
      </c>
      <c r="C28" s="20" t="s">
        <v>41</v>
      </c>
      <c r="D28" s="46">
        <v>0</v>
      </c>
      <c r="E28" s="46">
        <v>336039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336039</v>
      </c>
      <c r="O28" s="47">
        <f t="shared" si="1"/>
        <v>14.33063243635123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SUM(D30:D30)</f>
        <v>0</v>
      </c>
      <c r="E29" s="31">
        <f t="shared" si="8"/>
        <v>2073400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2073400</v>
      </c>
      <c r="O29" s="43">
        <f t="shared" si="1"/>
        <v>88.421681095142645</v>
      </c>
      <c r="P29" s="10"/>
    </row>
    <row r="30" spans="1:16">
      <c r="A30" s="13"/>
      <c r="B30" s="45">
        <v>559</v>
      </c>
      <c r="C30" s="21" t="s">
        <v>43</v>
      </c>
      <c r="D30" s="46">
        <v>0</v>
      </c>
      <c r="E30" s="46">
        <v>2073400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2073400</v>
      </c>
      <c r="O30" s="47">
        <f t="shared" si="1"/>
        <v>88.421681095142645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SUM(D32:D34)</f>
        <v>3996913</v>
      </c>
      <c r="E31" s="31">
        <f t="shared" si="9"/>
        <v>232915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1512401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ref="N31:N37" si="10">SUM(D31:M31)</f>
        <v>5742229</v>
      </c>
      <c r="O31" s="43">
        <f t="shared" si="1"/>
        <v>244.88161542070026</v>
      </c>
      <c r="P31" s="9"/>
    </row>
    <row r="32" spans="1:16">
      <c r="A32" s="12"/>
      <c r="B32" s="44">
        <v>572</v>
      </c>
      <c r="C32" s="20" t="s">
        <v>45</v>
      </c>
      <c r="D32" s="46">
        <v>3382785</v>
      </c>
      <c r="E32" s="46">
        <v>57295</v>
      </c>
      <c r="F32" s="46">
        <v>0</v>
      </c>
      <c r="G32" s="46">
        <v>0</v>
      </c>
      <c r="H32" s="46">
        <v>0</v>
      </c>
      <c r="I32" s="46">
        <v>1512401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4952481</v>
      </c>
      <c r="O32" s="47">
        <f t="shared" si="1"/>
        <v>211.20222610772313</v>
      </c>
      <c r="P32" s="9"/>
    </row>
    <row r="33" spans="1:119">
      <c r="A33" s="12"/>
      <c r="B33" s="44">
        <v>575</v>
      </c>
      <c r="C33" s="20" t="s">
        <v>46</v>
      </c>
      <c r="D33" s="46">
        <v>614128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614128</v>
      </c>
      <c r="O33" s="47">
        <f t="shared" si="1"/>
        <v>26.189944134078214</v>
      </c>
      <c r="P33" s="9"/>
    </row>
    <row r="34" spans="1:119">
      <c r="A34" s="12"/>
      <c r="B34" s="44">
        <v>579</v>
      </c>
      <c r="C34" s="20" t="s">
        <v>47</v>
      </c>
      <c r="D34" s="46">
        <v>0</v>
      </c>
      <c r="E34" s="46">
        <v>175620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175620</v>
      </c>
      <c r="O34" s="47">
        <f t="shared" si="1"/>
        <v>7.4894451788988867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564386</v>
      </c>
      <c r="E35" s="31">
        <f t="shared" si="11"/>
        <v>775777</v>
      </c>
      <c r="F35" s="31">
        <f t="shared" si="11"/>
        <v>0</v>
      </c>
      <c r="G35" s="31">
        <f t="shared" si="11"/>
        <v>49938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1390101</v>
      </c>
      <c r="O35" s="43">
        <f t="shared" si="1"/>
        <v>59.281888353447911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564386</v>
      </c>
      <c r="E36" s="46">
        <v>775777</v>
      </c>
      <c r="F36" s="46">
        <v>0</v>
      </c>
      <c r="G36" s="46">
        <v>49938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1390101</v>
      </c>
      <c r="O36" s="47">
        <f t="shared" si="1"/>
        <v>59.281888353447911</v>
      </c>
      <c r="P36" s="9"/>
    </row>
    <row r="37" spans="1:119" ht="16.5" thickBot="1">
      <c r="A37" s="14" t="s">
        <v>10</v>
      </c>
      <c r="B37" s="23"/>
      <c r="C37" s="22"/>
      <c r="D37" s="15">
        <f>SUM(D5,D13,D18,D25,D29,D31,D35)</f>
        <v>22160098</v>
      </c>
      <c r="E37" s="15">
        <f t="shared" ref="E37:M37" si="12">SUM(E5,E13,E18,E25,E29,E31,E35)</f>
        <v>6472957</v>
      </c>
      <c r="F37" s="15">
        <f t="shared" si="12"/>
        <v>2697895</v>
      </c>
      <c r="G37" s="15">
        <f t="shared" si="12"/>
        <v>5013602</v>
      </c>
      <c r="H37" s="15">
        <f t="shared" si="12"/>
        <v>0</v>
      </c>
      <c r="I37" s="15">
        <f t="shared" si="12"/>
        <v>6598398</v>
      </c>
      <c r="J37" s="15">
        <f t="shared" si="12"/>
        <v>820822</v>
      </c>
      <c r="K37" s="15">
        <f t="shared" si="12"/>
        <v>1552149</v>
      </c>
      <c r="L37" s="15">
        <f t="shared" si="12"/>
        <v>0</v>
      </c>
      <c r="M37" s="15">
        <f t="shared" si="12"/>
        <v>55847963</v>
      </c>
      <c r="N37" s="15">
        <f t="shared" si="10"/>
        <v>101163884</v>
      </c>
      <c r="O37" s="37">
        <f t="shared" si="1"/>
        <v>4314.2088788434476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50</v>
      </c>
      <c r="M39" s="93"/>
      <c r="N39" s="93"/>
      <c r="O39" s="41">
        <v>23449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A41:O41"/>
    <mergeCell ref="A40:O40"/>
    <mergeCell ref="L39:N3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4206407</v>
      </c>
      <c r="E5" s="26">
        <f t="shared" si="0"/>
        <v>0</v>
      </c>
      <c r="F5" s="26">
        <f t="shared" si="0"/>
        <v>2245888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1006952</v>
      </c>
      <c r="K5" s="26">
        <f t="shared" si="0"/>
        <v>1167886</v>
      </c>
      <c r="L5" s="26">
        <f t="shared" si="0"/>
        <v>0</v>
      </c>
      <c r="M5" s="26">
        <f t="shared" si="0"/>
        <v>0</v>
      </c>
      <c r="N5" s="27">
        <f>SUM(D5:M5)</f>
        <v>8627133</v>
      </c>
      <c r="O5" s="32">
        <f t="shared" ref="O5:O40" si="1">(N5/O$42)</f>
        <v>363.76846854444256</v>
      </c>
      <c r="P5" s="6"/>
    </row>
    <row r="6" spans="1:133">
      <c r="A6" s="12"/>
      <c r="B6" s="44">
        <v>511</v>
      </c>
      <c r="C6" s="20" t="s">
        <v>19</v>
      </c>
      <c r="D6" s="46">
        <v>231407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231407</v>
      </c>
      <c r="O6" s="47">
        <f t="shared" si="1"/>
        <v>9.7574211502782937</v>
      </c>
      <c r="P6" s="9"/>
    </row>
    <row r="7" spans="1:133">
      <c r="A7" s="12"/>
      <c r="B7" s="44">
        <v>512</v>
      </c>
      <c r="C7" s="20" t="s">
        <v>20</v>
      </c>
      <c r="D7" s="46">
        <v>547665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547665</v>
      </c>
      <c r="O7" s="47">
        <f t="shared" si="1"/>
        <v>23.092637881598922</v>
      </c>
      <c r="P7" s="9"/>
    </row>
    <row r="8" spans="1:133">
      <c r="A8" s="12"/>
      <c r="B8" s="44">
        <v>513</v>
      </c>
      <c r="C8" s="20" t="s">
        <v>21</v>
      </c>
      <c r="D8" s="46">
        <v>822608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822608</v>
      </c>
      <c r="O8" s="47">
        <f t="shared" si="1"/>
        <v>34.685781750716814</v>
      </c>
      <c r="P8" s="9"/>
    </row>
    <row r="9" spans="1:133">
      <c r="A9" s="12"/>
      <c r="B9" s="44">
        <v>514</v>
      </c>
      <c r="C9" s="20" t="s">
        <v>22</v>
      </c>
      <c r="D9" s="46">
        <v>429856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429856</v>
      </c>
      <c r="O9" s="47">
        <f t="shared" si="1"/>
        <v>18.125147579693035</v>
      </c>
      <c r="P9" s="9"/>
    </row>
    <row r="10" spans="1:133">
      <c r="A10" s="12"/>
      <c r="B10" s="44">
        <v>515</v>
      </c>
      <c r="C10" s="20" t="s">
        <v>23</v>
      </c>
      <c r="D10" s="46">
        <v>967685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967685</v>
      </c>
      <c r="O10" s="47">
        <f t="shared" si="1"/>
        <v>40.803044358239163</v>
      </c>
      <c r="P10" s="9"/>
    </row>
    <row r="11" spans="1:133">
      <c r="A11" s="12"/>
      <c r="B11" s="44">
        <v>517</v>
      </c>
      <c r="C11" s="20" t="s">
        <v>24</v>
      </c>
      <c r="D11" s="46">
        <v>425106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425106</v>
      </c>
      <c r="O11" s="47">
        <f t="shared" si="1"/>
        <v>17.924860853432282</v>
      </c>
      <c r="P11" s="9"/>
    </row>
    <row r="12" spans="1:133">
      <c r="A12" s="12"/>
      <c r="B12" s="44">
        <v>518</v>
      </c>
      <c r="C12" s="20" t="s">
        <v>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1167886</v>
      </c>
      <c r="L12" s="46">
        <v>0</v>
      </c>
      <c r="M12" s="46">
        <v>0</v>
      </c>
      <c r="N12" s="46">
        <f t="shared" si="2"/>
        <v>1167886</v>
      </c>
      <c r="O12" s="47">
        <f t="shared" si="1"/>
        <v>49.244644965424186</v>
      </c>
      <c r="P12" s="9"/>
    </row>
    <row r="13" spans="1:133">
      <c r="A13" s="12"/>
      <c r="B13" s="44">
        <v>519</v>
      </c>
      <c r="C13" s="20" t="s">
        <v>25</v>
      </c>
      <c r="D13" s="46">
        <v>782080</v>
      </c>
      <c r="E13" s="46">
        <v>0</v>
      </c>
      <c r="F13" s="46">
        <v>2245888</v>
      </c>
      <c r="G13" s="46">
        <v>0</v>
      </c>
      <c r="H13" s="46">
        <v>0</v>
      </c>
      <c r="I13" s="46">
        <v>0</v>
      </c>
      <c r="J13" s="46">
        <v>1006952</v>
      </c>
      <c r="K13" s="46">
        <v>0</v>
      </c>
      <c r="L13" s="46">
        <v>0</v>
      </c>
      <c r="M13" s="46">
        <v>0</v>
      </c>
      <c r="N13" s="46">
        <f t="shared" si="2"/>
        <v>4034920</v>
      </c>
      <c r="O13" s="47">
        <f t="shared" si="1"/>
        <v>170.13493000505989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SUM(D15:D18)</f>
        <v>11949159</v>
      </c>
      <c r="E14" s="31">
        <f t="shared" si="3"/>
        <v>613389</v>
      </c>
      <c r="F14" s="31">
        <f t="shared" si="3"/>
        <v>0</v>
      </c>
      <c r="G14" s="31">
        <f t="shared" si="3"/>
        <v>1765926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5" si="4">SUM(D14:M14)</f>
        <v>14328474</v>
      </c>
      <c r="O14" s="43">
        <f t="shared" si="1"/>
        <v>604.16908416259071</v>
      </c>
      <c r="P14" s="10"/>
    </row>
    <row r="15" spans="1:133">
      <c r="A15" s="12"/>
      <c r="B15" s="44">
        <v>521</v>
      </c>
      <c r="C15" s="20" t="s">
        <v>27</v>
      </c>
      <c r="D15" s="46">
        <v>6374574</v>
      </c>
      <c r="E15" s="46">
        <v>56204</v>
      </c>
      <c r="F15" s="46">
        <v>0</v>
      </c>
      <c r="G15" s="46">
        <v>1765926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8196704</v>
      </c>
      <c r="O15" s="47">
        <f t="shared" si="1"/>
        <v>345.61916006071851</v>
      </c>
      <c r="P15" s="9"/>
    </row>
    <row r="16" spans="1:133">
      <c r="A16" s="12"/>
      <c r="B16" s="44">
        <v>522</v>
      </c>
      <c r="C16" s="20" t="s">
        <v>28</v>
      </c>
      <c r="D16" s="46">
        <v>5541869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5541869</v>
      </c>
      <c r="O16" s="47">
        <f t="shared" si="1"/>
        <v>233.67637881598921</v>
      </c>
      <c r="P16" s="9"/>
    </row>
    <row r="17" spans="1:16">
      <c r="A17" s="12"/>
      <c r="B17" s="44">
        <v>524</v>
      </c>
      <c r="C17" s="20" t="s">
        <v>29</v>
      </c>
      <c r="D17" s="46">
        <v>0</v>
      </c>
      <c r="E17" s="46">
        <v>557185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557185</v>
      </c>
      <c r="O17" s="47">
        <f t="shared" si="1"/>
        <v>23.494054646652049</v>
      </c>
      <c r="P17" s="9"/>
    </row>
    <row r="18" spans="1:16">
      <c r="A18" s="12"/>
      <c r="B18" s="44">
        <v>525</v>
      </c>
      <c r="C18" s="20" t="s">
        <v>30</v>
      </c>
      <c r="D18" s="46">
        <v>32716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32716</v>
      </c>
      <c r="O18" s="47">
        <f t="shared" si="1"/>
        <v>1.379490639230899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SUM(D20:D25)</f>
        <v>444804</v>
      </c>
      <c r="E19" s="31">
        <f t="shared" si="5"/>
        <v>678297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4921802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61760569</v>
      </c>
      <c r="N19" s="42">
        <f t="shared" si="4"/>
        <v>67805472</v>
      </c>
      <c r="O19" s="43">
        <f t="shared" si="1"/>
        <v>2859.0602125147579</v>
      </c>
      <c r="P19" s="10"/>
    </row>
    <row r="20" spans="1:16">
      <c r="A20" s="12"/>
      <c r="B20" s="44">
        <v>531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47098492</v>
      </c>
      <c r="N20" s="46">
        <f t="shared" si="4"/>
        <v>47098492</v>
      </c>
      <c r="O20" s="47">
        <f t="shared" si="1"/>
        <v>1985.9374262101535</v>
      </c>
      <c r="P20" s="9"/>
    </row>
    <row r="21" spans="1:16">
      <c r="A21" s="12"/>
      <c r="B21" s="44">
        <v>533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6784070</v>
      </c>
      <c r="N21" s="46">
        <f t="shared" si="4"/>
        <v>6784070</v>
      </c>
      <c r="O21" s="47">
        <f t="shared" si="1"/>
        <v>286.05456232079609</v>
      </c>
      <c r="P21" s="9"/>
    </row>
    <row r="22" spans="1:16">
      <c r="A22" s="12"/>
      <c r="B22" s="44">
        <v>534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4921802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4921802</v>
      </c>
      <c r="O22" s="47">
        <f t="shared" si="1"/>
        <v>207.53086523865744</v>
      </c>
      <c r="P22" s="9"/>
    </row>
    <row r="23" spans="1:16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7282005</v>
      </c>
      <c r="N23" s="46">
        <f t="shared" si="4"/>
        <v>7282005</v>
      </c>
      <c r="O23" s="47">
        <f t="shared" si="1"/>
        <v>307.0503035925114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678297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678297</v>
      </c>
      <c r="O24" s="47">
        <f t="shared" si="1"/>
        <v>28.600818013155674</v>
      </c>
      <c r="P24" s="9"/>
    </row>
    <row r="25" spans="1:16">
      <c r="A25" s="12"/>
      <c r="B25" s="44">
        <v>539</v>
      </c>
      <c r="C25" s="20" t="s">
        <v>37</v>
      </c>
      <c r="D25" s="46">
        <v>444804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596002</v>
      </c>
      <c r="N25" s="46">
        <f t="shared" si="4"/>
        <v>1040806</v>
      </c>
      <c r="O25" s="47">
        <f t="shared" si="1"/>
        <v>43.886237139483896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SUM(D27:D29)</f>
        <v>1569235</v>
      </c>
      <c r="E26" s="31">
        <f t="shared" si="6"/>
        <v>1025514</v>
      </c>
      <c r="F26" s="31">
        <f t="shared" si="6"/>
        <v>0</v>
      </c>
      <c r="G26" s="31">
        <f t="shared" si="6"/>
        <v>206332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2801081</v>
      </c>
      <c r="O26" s="43">
        <f t="shared" si="1"/>
        <v>118.10933546972508</v>
      </c>
      <c r="P26" s="10"/>
    </row>
    <row r="27" spans="1:16">
      <c r="A27" s="12"/>
      <c r="B27" s="44">
        <v>541</v>
      </c>
      <c r="C27" s="20" t="s">
        <v>39</v>
      </c>
      <c r="D27" s="46">
        <v>1569235</v>
      </c>
      <c r="E27" s="46">
        <v>0</v>
      </c>
      <c r="F27" s="46">
        <v>0</v>
      </c>
      <c r="G27" s="46">
        <v>206332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1775567</v>
      </c>
      <c r="O27" s="47">
        <f t="shared" si="1"/>
        <v>74.867895091921071</v>
      </c>
      <c r="P27" s="9"/>
    </row>
    <row r="28" spans="1:16">
      <c r="A28" s="12"/>
      <c r="B28" s="44">
        <v>542</v>
      </c>
      <c r="C28" s="20" t="s">
        <v>40</v>
      </c>
      <c r="D28" s="46">
        <v>0</v>
      </c>
      <c r="E28" s="46">
        <v>695184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695184</v>
      </c>
      <c r="O28" s="47">
        <f t="shared" si="1"/>
        <v>29.312868949232584</v>
      </c>
      <c r="P28" s="9"/>
    </row>
    <row r="29" spans="1:16">
      <c r="A29" s="12"/>
      <c r="B29" s="44">
        <v>543</v>
      </c>
      <c r="C29" s="20" t="s">
        <v>41</v>
      </c>
      <c r="D29" s="46">
        <v>0</v>
      </c>
      <c r="E29" s="46">
        <v>330330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330330</v>
      </c>
      <c r="O29" s="47">
        <f t="shared" si="1"/>
        <v>13.928571428571429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0</v>
      </c>
      <c r="E30" s="31">
        <f t="shared" si="8"/>
        <v>826477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826477</v>
      </c>
      <c r="O30" s="43">
        <f t="shared" si="1"/>
        <v>34.848920559959524</v>
      </c>
      <c r="P30" s="10"/>
    </row>
    <row r="31" spans="1:16">
      <c r="A31" s="13"/>
      <c r="B31" s="45">
        <v>559</v>
      </c>
      <c r="C31" s="21" t="s">
        <v>43</v>
      </c>
      <c r="D31" s="46">
        <v>0</v>
      </c>
      <c r="E31" s="46">
        <v>826477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826477</v>
      </c>
      <c r="O31" s="47">
        <f t="shared" si="1"/>
        <v>34.848920559959524</v>
      </c>
      <c r="P31" s="9"/>
    </row>
    <row r="32" spans="1:16" ht="15.75">
      <c r="A32" s="28" t="s">
        <v>61</v>
      </c>
      <c r="B32" s="29"/>
      <c r="C32" s="30"/>
      <c r="D32" s="31">
        <f t="shared" ref="D32:M32" si="9">SUM(D33:D33)</f>
        <v>40987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40987</v>
      </c>
      <c r="O32" s="43">
        <f t="shared" si="1"/>
        <v>1.7282425366840952</v>
      </c>
      <c r="P32" s="10"/>
    </row>
    <row r="33" spans="1:119">
      <c r="A33" s="12"/>
      <c r="B33" s="44">
        <v>569</v>
      </c>
      <c r="C33" s="20" t="s">
        <v>62</v>
      </c>
      <c r="D33" s="46">
        <v>40987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40987</v>
      </c>
      <c r="O33" s="47">
        <f t="shared" si="1"/>
        <v>1.7282425366840952</v>
      </c>
      <c r="P33" s="9"/>
    </row>
    <row r="34" spans="1:119" ht="15.75">
      <c r="A34" s="28" t="s">
        <v>44</v>
      </c>
      <c r="B34" s="29"/>
      <c r="C34" s="30"/>
      <c r="D34" s="31">
        <f t="shared" ref="D34:M34" si="11">SUM(D35:D37)</f>
        <v>6593834</v>
      </c>
      <c r="E34" s="31">
        <f t="shared" si="11"/>
        <v>230298</v>
      </c>
      <c r="F34" s="31">
        <f t="shared" si="11"/>
        <v>0</v>
      </c>
      <c r="G34" s="31">
        <f t="shared" si="11"/>
        <v>14025</v>
      </c>
      <c r="H34" s="31">
        <f t="shared" si="11"/>
        <v>0</v>
      </c>
      <c r="I34" s="31">
        <f t="shared" si="11"/>
        <v>1653133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8491290</v>
      </c>
      <c r="O34" s="43">
        <f t="shared" si="1"/>
        <v>358.04056333277111</v>
      </c>
      <c r="P34" s="9"/>
    </row>
    <row r="35" spans="1:119">
      <c r="A35" s="12"/>
      <c r="B35" s="44">
        <v>572</v>
      </c>
      <c r="C35" s="20" t="s">
        <v>45</v>
      </c>
      <c r="D35" s="46">
        <v>6036765</v>
      </c>
      <c r="E35" s="46">
        <v>56991</v>
      </c>
      <c r="F35" s="46">
        <v>0</v>
      </c>
      <c r="G35" s="46">
        <v>14025</v>
      </c>
      <c r="H35" s="46">
        <v>0</v>
      </c>
      <c r="I35" s="46">
        <v>1653133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7760914</v>
      </c>
      <c r="O35" s="47">
        <f t="shared" si="1"/>
        <v>327.24380165289256</v>
      </c>
      <c r="P35" s="9"/>
    </row>
    <row r="36" spans="1:119">
      <c r="A36" s="12"/>
      <c r="B36" s="44">
        <v>575</v>
      </c>
      <c r="C36" s="20" t="s">
        <v>46</v>
      </c>
      <c r="D36" s="46">
        <v>557069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557069</v>
      </c>
      <c r="O36" s="47">
        <f t="shared" si="1"/>
        <v>23.489163433968628</v>
      </c>
      <c r="P36" s="9"/>
    </row>
    <row r="37" spans="1:119">
      <c r="A37" s="12"/>
      <c r="B37" s="44">
        <v>579</v>
      </c>
      <c r="C37" s="20" t="s">
        <v>47</v>
      </c>
      <c r="D37" s="46">
        <v>0</v>
      </c>
      <c r="E37" s="46">
        <v>173307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173307</v>
      </c>
      <c r="O37" s="47">
        <f t="shared" si="1"/>
        <v>7.3075982459099338</v>
      </c>
      <c r="P37" s="9"/>
    </row>
    <row r="38" spans="1:119" ht="15.75">
      <c r="A38" s="28" t="s">
        <v>49</v>
      </c>
      <c r="B38" s="29"/>
      <c r="C38" s="30"/>
      <c r="D38" s="31">
        <f t="shared" ref="D38:M38" si="12">SUM(D39:D39)</f>
        <v>1937292</v>
      </c>
      <c r="E38" s="31">
        <f t="shared" si="12"/>
        <v>4541773</v>
      </c>
      <c r="F38" s="31">
        <f t="shared" si="12"/>
        <v>0</v>
      </c>
      <c r="G38" s="31">
        <f t="shared" si="12"/>
        <v>43832</v>
      </c>
      <c r="H38" s="31">
        <f t="shared" si="12"/>
        <v>0</v>
      </c>
      <c r="I38" s="31">
        <f t="shared" si="12"/>
        <v>75000</v>
      </c>
      <c r="J38" s="31">
        <f t="shared" si="12"/>
        <v>67001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6664898</v>
      </c>
      <c r="O38" s="43">
        <f t="shared" si="1"/>
        <v>281.02960026986</v>
      </c>
      <c r="P38" s="9"/>
    </row>
    <row r="39" spans="1:119" ht="15.75" thickBot="1">
      <c r="A39" s="12"/>
      <c r="B39" s="44">
        <v>581</v>
      </c>
      <c r="C39" s="20" t="s">
        <v>48</v>
      </c>
      <c r="D39" s="46">
        <v>1937292</v>
      </c>
      <c r="E39" s="46">
        <v>4541773</v>
      </c>
      <c r="F39" s="46">
        <v>0</v>
      </c>
      <c r="G39" s="46">
        <v>43832</v>
      </c>
      <c r="H39" s="46">
        <v>0</v>
      </c>
      <c r="I39" s="46">
        <v>75000</v>
      </c>
      <c r="J39" s="46">
        <v>67001</v>
      </c>
      <c r="K39" s="46">
        <v>0</v>
      </c>
      <c r="L39" s="46">
        <v>0</v>
      </c>
      <c r="M39" s="46">
        <v>0</v>
      </c>
      <c r="N39" s="46">
        <f t="shared" si="10"/>
        <v>6664898</v>
      </c>
      <c r="O39" s="47">
        <f t="shared" si="1"/>
        <v>281.02960026986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SUM(D5,D14,D19,D26,D30,D32,D34,D38)</f>
        <v>26741718</v>
      </c>
      <c r="E40" s="15">
        <f t="shared" si="13"/>
        <v>7915748</v>
      </c>
      <c r="F40" s="15">
        <f t="shared" si="13"/>
        <v>2245888</v>
      </c>
      <c r="G40" s="15">
        <f t="shared" si="13"/>
        <v>2030115</v>
      </c>
      <c r="H40" s="15">
        <f t="shared" si="13"/>
        <v>0</v>
      </c>
      <c r="I40" s="15">
        <f t="shared" si="13"/>
        <v>6649935</v>
      </c>
      <c r="J40" s="15">
        <f t="shared" si="13"/>
        <v>1073953</v>
      </c>
      <c r="K40" s="15">
        <f t="shared" si="13"/>
        <v>1167886</v>
      </c>
      <c r="L40" s="15">
        <f t="shared" si="13"/>
        <v>0</v>
      </c>
      <c r="M40" s="15">
        <f t="shared" si="13"/>
        <v>61760569</v>
      </c>
      <c r="N40" s="15">
        <f t="shared" si="10"/>
        <v>109585812</v>
      </c>
      <c r="O40" s="37">
        <f t="shared" si="1"/>
        <v>4620.7544273907906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63</v>
      </c>
      <c r="M42" s="93"/>
      <c r="N42" s="93"/>
      <c r="O42" s="41">
        <v>23716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54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4204612</v>
      </c>
      <c r="E5" s="26">
        <f t="shared" si="0"/>
        <v>0</v>
      </c>
      <c r="F5" s="26">
        <f t="shared" si="0"/>
        <v>2753236</v>
      </c>
      <c r="G5" s="26">
        <f t="shared" si="0"/>
        <v>0</v>
      </c>
      <c r="H5" s="26">
        <f t="shared" si="0"/>
        <v>0</v>
      </c>
      <c r="I5" s="26">
        <f t="shared" si="0"/>
        <v>147387</v>
      </c>
      <c r="J5" s="26">
        <f t="shared" si="0"/>
        <v>870575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7975810</v>
      </c>
      <c r="O5" s="32">
        <f t="shared" ref="O5:O37" si="1">(N5/O$39)</f>
        <v>342.51524521171518</v>
      </c>
      <c r="P5" s="6"/>
    </row>
    <row r="6" spans="1:133">
      <c r="A6" s="12"/>
      <c r="B6" s="44">
        <v>511</v>
      </c>
      <c r="C6" s="20" t="s">
        <v>19</v>
      </c>
      <c r="D6" s="46">
        <v>181215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181215</v>
      </c>
      <c r="O6" s="47">
        <f t="shared" si="1"/>
        <v>7.7821437773769651</v>
      </c>
      <c r="P6" s="9"/>
    </row>
    <row r="7" spans="1:133">
      <c r="A7" s="12"/>
      <c r="B7" s="44">
        <v>512</v>
      </c>
      <c r="C7" s="20" t="s">
        <v>20</v>
      </c>
      <c r="D7" s="46">
        <v>699922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699922</v>
      </c>
      <c r="O7" s="47">
        <f t="shared" si="1"/>
        <v>30.057631194709266</v>
      </c>
      <c r="P7" s="9"/>
    </row>
    <row r="8" spans="1:133">
      <c r="A8" s="12"/>
      <c r="B8" s="44">
        <v>513</v>
      </c>
      <c r="C8" s="20" t="s">
        <v>21</v>
      </c>
      <c r="D8" s="46">
        <v>812149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812149</v>
      </c>
      <c r="O8" s="47">
        <f t="shared" si="1"/>
        <v>34.877136476853046</v>
      </c>
      <c r="P8" s="9"/>
    </row>
    <row r="9" spans="1:133">
      <c r="A9" s="12"/>
      <c r="B9" s="44">
        <v>514</v>
      </c>
      <c r="C9" s="20" t="s">
        <v>22</v>
      </c>
      <c r="D9" s="46">
        <v>415045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415045</v>
      </c>
      <c r="O9" s="47">
        <f t="shared" si="1"/>
        <v>17.823799707979042</v>
      </c>
      <c r="P9" s="9"/>
    </row>
    <row r="10" spans="1:133">
      <c r="A10" s="12"/>
      <c r="B10" s="44">
        <v>515</v>
      </c>
      <c r="C10" s="20" t="s">
        <v>23</v>
      </c>
      <c r="D10" s="46">
        <v>1081354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1081354</v>
      </c>
      <c r="O10" s="47">
        <f t="shared" si="1"/>
        <v>46.43794554668041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2753236</v>
      </c>
      <c r="G11" s="46">
        <v>0</v>
      </c>
      <c r="H11" s="46">
        <v>0</v>
      </c>
      <c r="I11" s="46">
        <v>147387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2900623</v>
      </c>
      <c r="O11" s="47">
        <f t="shared" si="1"/>
        <v>124.56510349566263</v>
      </c>
      <c r="P11" s="9"/>
    </row>
    <row r="12" spans="1:133">
      <c r="A12" s="12"/>
      <c r="B12" s="44">
        <v>519</v>
      </c>
      <c r="C12" s="20" t="s">
        <v>25</v>
      </c>
      <c r="D12" s="46">
        <v>1014927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870575</v>
      </c>
      <c r="K12" s="46">
        <v>0</v>
      </c>
      <c r="L12" s="46">
        <v>0</v>
      </c>
      <c r="M12" s="46">
        <v>0</v>
      </c>
      <c r="N12" s="46">
        <f t="shared" si="2"/>
        <v>1885502</v>
      </c>
      <c r="O12" s="47">
        <f t="shared" si="1"/>
        <v>80.97148501245384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12375705</v>
      </c>
      <c r="E13" s="31">
        <f t="shared" si="3"/>
        <v>582188</v>
      </c>
      <c r="F13" s="31">
        <f t="shared" si="3"/>
        <v>0</v>
      </c>
      <c r="G13" s="31">
        <f t="shared" si="3"/>
        <v>382122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826061</v>
      </c>
      <c r="L13" s="31">
        <f t="shared" si="3"/>
        <v>0</v>
      </c>
      <c r="M13" s="31">
        <f t="shared" si="3"/>
        <v>0</v>
      </c>
      <c r="N13" s="42">
        <f t="shared" ref="N13:N24" si="4">SUM(D13:M13)</f>
        <v>14166076</v>
      </c>
      <c r="O13" s="43">
        <f t="shared" si="1"/>
        <v>608.35162758739159</v>
      </c>
      <c r="P13" s="10"/>
    </row>
    <row r="14" spans="1:133">
      <c r="A14" s="12"/>
      <c r="B14" s="44">
        <v>521</v>
      </c>
      <c r="C14" s="20" t="s">
        <v>27</v>
      </c>
      <c r="D14" s="46">
        <v>6384990</v>
      </c>
      <c r="E14" s="46">
        <v>41529</v>
      </c>
      <c r="F14" s="46">
        <v>0</v>
      </c>
      <c r="G14" s="46">
        <v>137870</v>
      </c>
      <c r="H14" s="46">
        <v>0</v>
      </c>
      <c r="I14" s="46">
        <v>0</v>
      </c>
      <c r="J14" s="46">
        <v>0</v>
      </c>
      <c r="K14" s="46">
        <v>465091</v>
      </c>
      <c r="L14" s="46">
        <v>0</v>
      </c>
      <c r="M14" s="46">
        <v>0</v>
      </c>
      <c r="N14" s="46">
        <f t="shared" si="4"/>
        <v>7029480</v>
      </c>
      <c r="O14" s="47">
        <f t="shared" si="1"/>
        <v>301.87580520484408</v>
      </c>
      <c r="P14" s="9"/>
    </row>
    <row r="15" spans="1:133">
      <c r="A15" s="12"/>
      <c r="B15" s="44">
        <v>522</v>
      </c>
      <c r="C15" s="20" t="s">
        <v>28</v>
      </c>
      <c r="D15" s="46">
        <v>5961914</v>
      </c>
      <c r="E15" s="46">
        <v>0</v>
      </c>
      <c r="F15" s="46">
        <v>0</v>
      </c>
      <c r="G15" s="46">
        <v>244252</v>
      </c>
      <c r="H15" s="46">
        <v>0</v>
      </c>
      <c r="I15" s="46">
        <v>0</v>
      </c>
      <c r="J15" s="46">
        <v>0</v>
      </c>
      <c r="K15" s="46">
        <v>360970</v>
      </c>
      <c r="L15" s="46">
        <v>0</v>
      </c>
      <c r="M15" s="46">
        <v>0</v>
      </c>
      <c r="N15" s="46">
        <f t="shared" si="4"/>
        <v>6567136</v>
      </c>
      <c r="O15" s="47">
        <f t="shared" si="1"/>
        <v>282.02078502104268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540659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540659</v>
      </c>
      <c r="O16" s="47">
        <f t="shared" si="1"/>
        <v>23.218199776689858</v>
      </c>
      <c r="P16" s="9"/>
    </row>
    <row r="17" spans="1:16">
      <c r="A17" s="12"/>
      <c r="B17" s="44">
        <v>525</v>
      </c>
      <c r="C17" s="20" t="s">
        <v>30</v>
      </c>
      <c r="D17" s="46">
        <v>28801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28801</v>
      </c>
      <c r="O17" s="47">
        <f t="shared" si="1"/>
        <v>1.2368375848149102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SUM(D19:D24)</f>
        <v>770234</v>
      </c>
      <c r="E18" s="31">
        <f t="shared" si="5"/>
        <v>3901849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4736064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57051652</v>
      </c>
      <c r="N18" s="42">
        <f t="shared" si="4"/>
        <v>66459799</v>
      </c>
      <c r="O18" s="43">
        <f t="shared" si="1"/>
        <v>2854.0667783217382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42624888</v>
      </c>
      <c r="N19" s="46">
        <f t="shared" si="4"/>
        <v>42624888</v>
      </c>
      <c r="O19" s="47">
        <f t="shared" si="1"/>
        <v>1830.4942025251223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6708572</v>
      </c>
      <c r="N20" s="46">
        <f t="shared" si="4"/>
        <v>6708572</v>
      </c>
      <c r="O20" s="47">
        <f t="shared" si="1"/>
        <v>288.09464914540928</v>
      </c>
      <c r="P20" s="9"/>
    </row>
    <row r="21" spans="1:16">
      <c r="A21" s="12"/>
      <c r="B21" s="44">
        <v>534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4736064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4736064</v>
      </c>
      <c r="O21" s="47">
        <f t="shared" si="1"/>
        <v>203.38675599072403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7168449</v>
      </c>
      <c r="N22" s="46">
        <f t="shared" si="4"/>
        <v>7168449</v>
      </c>
      <c r="O22" s="47">
        <f t="shared" si="1"/>
        <v>307.84372584385466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3901849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3901849</v>
      </c>
      <c r="O23" s="47">
        <f t="shared" si="1"/>
        <v>167.56201150906125</v>
      </c>
      <c r="P23" s="9"/>
    </row>
    <row r="24" spans="1:16">
      <c r="A24" s="12"/>
      <c r="B24" s="44">
        <v>539</v>
      </c>
      <c r="C24" s="20" t="s">
        <v>37</v>
      </c>
      <c r="D24" s="46">
        <v>770234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549743</v>
      </c>
      <c r="N24" s="46">
        <f t="shared" si="4"/>
        <v>1319977</v>
      </c>
      <c r="O24" s="47">
        <f t="shared" si="1"/>
        <v>56.685433307566775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SUM(D26:D29)</f>
        <v>2041041</v>
      </c>
      <c r="E25" s="31">
        <f t="shared" si="6"/>
        <v>1608211</v>
      </c>
      <c r="F25" s="31">
        <f t="shared" si="6"/>
        <v>0</v>
      </c>
      <c r="G25" s="31">
        <f t="shared" si="6"/>
        <v>120991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3770243</v>
      </c>
      <c r="O25" s="43">
        <f t="shared" si="1"/>
        <v>161.9102894443013</v>
      </c>
      <c r="P25" s="10"/>
    </row>
    <row r="26" spans="1:16">
      <c r="A26" s="12"/>
      <c r="B26" s="44">
        <v>541</v>
      </c>
      <c r="C26" s="20" t="s">
        <v>39</v>
      </c>
      <c r="D26" s="46">
        <v>2041041</v>
      </c>
      <c r="E26" s="46">
        <v>0</v>
      </c>
      <c r="F26" s="46">
        <v>0</v>
      </c>
      <c r="G26" s="46">
        <v>120991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2162032</v>
      </c>
      <c r="O26" s="47">
        <f t="shared" si="1"/>
        <v>92.846860774714415</v>
      </c>
      <c r="P26" s="9"/>
    </row>
    <row r="27" spans="1:16">
      <c r="A27" s="12"/>
      <c r="B27" s="44">
        <v>542</v>
      </c>
      <c r="C27" s="20" t="s">
        <v>40</v>
      </c>
      <c r="D27" s="46">
        <v>0</v>
      </c>
      <c r="E27" s="46">
        <v>1007790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1007790</v>
      </c>
      <c r="O27" s="47">
        <f t="shared" si="1"/>
        <v>43.27879412522546</v>
      </c>
      <c r="P27" s="9"/>
    </row>
    <row r="28" spans="1:16">
      <c r="A28" s="12"/>
      <c r="B28" s="44">
        <v>543</v>
      </c>
      <c r="C28" s="20" t="s">
        <v>41</v>
      </c>
      <c r="D28" s="46">
        <v>0</v>
      </c>
      <c r="E28" s="46">
        <v>439983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439983</v>
      </c>
      <c r="O28" s="47">
        <f t="shared" si="1"/>
        <v>18.894743622777636</v>
      </c>
      <c r="P28" s="9"/>
    </row>
    <row r="29" spans="1:16">
      <c r="A29" s="12"/>
      <c r="B29" s="44">
        <v>549</v>
      </c>
      <c r="C29" s="20" t="s">
        <v>77</v>
      </c>
      <c r="D29" s="46">
        <v>0</v>
      </c>
      <c r="E29" s="46">
        <v>160438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160438</v>
      </c>
      <c r="O29" s="47">
        <f t="shared" si="1"/>
        <v>6.8898909215837847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0</v>
      </c>
      <c r="E30" s="31">
        <f t="shared" si="8"/>
        <v>591979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591979</v>
      </c>
      <c r="O30" s="43">
        <f t="shared" si="1"/>
        <v>25.422099115348278</v>
      </c>
      <c r="P30" s="10"/>
    </row>
    <row r="31" spans="1:16">
      <c r="A31" s="13"/>
      <c r="B31" s="45">
        <v>559</v>
      </c>
      <c r="C31" s="21" t="s">
        <v>43</v>
      </c>
      <c r="D31" s="46">
        <v>0</v>
      </c>
      <c r="E31" s="46">
        <v>591979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591979</v>
      </c>
      <c r="O31" s="47">
        <f t="shared" si="1"/>
        <v>25.422099115348278</v>
      </c>
      <c r="P31" s="9"/>
    </row>
    <row r="32" spans="1:16" ht="15.75">
      <c r="A32" s="28" t="s">
        <v>44</v>
      </c>
      <c r="B32" s="29"/>
      <c r="C32" s="30"/>
      <c r="D32" s="31">
        <f t="shared" ref="D32:M32" si="9">SUM(D33:D34)</f>
        <v>3066574</v>
      </c>
      <c r="E32" s="31">
        <f t="shared" si="9"/>
        <v>87256</v>
      </c>
      <c r="F32" s="31">
        <f t="shared" si="9"/>
        <v>0</v>
      </c>
      <c r="G32" s="31">
        <f t="shared" si="9"/>
        <v>19020</v>
      </c>
      <c r="H32" s="31">
        <f t="shared" si="9"/>
        <v>0</v>
      </c>
      <c r="I32" s="31">
        <f t="shared" si="9"/>
        <v>1513415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ref="N32:N37" si="10">SUM(D32:M32)</f>
        <v>4686265</v>
      </c>
      <c r="O32" s="43">
        <f t="shared" si="1"/>
        <v>201.24817486902</v>
      </c>
      <c r="P32" s="9"/>
    </row>
    <row r="33" spans="1:119">
      <c r="A33" s="12"/>
      <c r="B33" s="44">
        <v>572</v>
      </c>
      <c r="C33" s="20" t="s">
        <v>45</v>
      </c>
      <c r="D33" s="46">
        <v>2465001</v>
      </c>
      <c r="E33" s="46">
        <v>87256</v>
      </c>
      <c r="F33" s="46">
        <v>0</v>
      </c>
      <c r="G33" s="46">
        <v>19020</v>
      </c>
      <c r="H33" s="46">
        <v>0</v>
      </c>
      <c r="I33" s="46">
        <v>1513415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4084692</v>
      </c>
      <c r="O33" s="47">
        <f t="shared" si="1"/>
        <v>175.41406853903632</v>
      </c>
      <c r="P33" s="9"/>
    </row>
    <row r="34" spans="1:119">
      <c r="A34" s="12"/>
      <c r="B34" s="44">
        <v>575</v>
      </c>
      <c r="C34" s="20" t="s">
        <v>46</v>
      </c>
      <c r="D34" s="46">
        <v>601573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601573</v>
      </c>
      <c r="O34" s="47">
        <f t="shared" si="1"/>
        <v>25.83410632998368</v>
      </c>
      <c r="P34" s="9"/>
    </row>
    <row r="35" spans="1:119" ht="15.75">
      <c r="A35" s="28" t="s">
        <v>49</v>
      </c>
      <c r="B35" s="29"/>
      <c r="C35" s="30"/>
      <c r="D35" s="31">
        <f t="shared" ref="D35:M35" si="11">SUM(D36:D36)</f>
        <v>2256859</v>
      </c>
      <c r="E35" s="31">
        <f t="shared" si="11"/>
        <v>2429303</v>
      </c>
      <c r="F35" s="31">
        <f t="shared" si="11"/>
        <v>0</v>
      </c>
      <c r="G35" s="31">
        <f t="shared" si="11"/>
        <v>48895</v>
      </c>
      <c r="H35" s="31">
        <f t="shared" si="11"/>
        <v>0</v>
      </c>
      <c r="I35" s="31">
        <f t="shared" si="11"/>
        <v>88088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4823145</v>
      </c>
      <c r="O35" s="43">
        <f t="shared" si="1"/>
        <v>207.12638495233188</v>
      </c>
      <c r="P35" s="9"/>
    </row>
    <row r="36" spans="1:119" ht="15.75" thickBot="1">
      <c r="A36" s="12"/>
      <c r="B36" s="44">
        <v>581</v>
      </c>
      <c r="C36" s="20" t="s">
        <v>48</v>
      </c>
      <c r="D36" s="46">
        <v>2256859</v>
      </c>
      <c r="E36" s="46">
        <v>2429303</v>
      </c>
      <c r="F36" s="46">
        <v>0</v>
      </c>
      <c r="G36" s="46">
        <v>48895</v>
      </c>
      <c r="H36" s="46">
        <v>0</v>
      </c>
      <c r="I36" s="46">
        <v>88088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4823145</v>
      </c>
      <c r="O36" s="47">
        <f t="shared" si="1"/>
        <v>207.12638495233188</v>
      </c>
      <c r="P36" s="9"/>
    </row>
    <row r="37" spans="1:119" ht="16.5" thickBot="1">
      <c r="A37" s="14" t="s">
        <v>10</v>
      </c>
      <c r="B37" s="23"/>
      <c r="C37" s="22"/>
      <c r="D37" s="15">
        <f>SUM(D5,D13,D18,D25,D30,D32,D35)</f>
        <v>24715025</v>
      </c>
      <c r="E37" s="15">
        <f t="shared" ref="E37:M37" si="12">SUM(E5,E13,E18,E25,E30,E32,E35)</f>
        <v>9200786</v>
      </c>
      <c r="F37" s="15">
        <f t="shared" si="12"/>
        <v>2753236</v>
      </c>
      <c r="G37" s="15">
        <f t="shared" si="12"/>
        <v>571028</v>
      </c>
      <c r="H37" s="15">
        <f t="shared" si="12"/>
        <v>0</v>
      </c>
      <c r="I37" s="15">
        <f t="shared" si="12"/>
        <v>6484954</v>
      </c>
      <c r="J37" s="15">
        <f t="shared" si="12"/>
        <v>870575</v>
      </c>
      <c r="K37" s="15">
        <f t="shared" si="12"/>
        <v>826061</v>
      </c>
      <c r="L37" s="15">
        <f t="shared" si="12"/>
        <v>0</v>
      </c>
      <c r="M37" s="15">
        <f t="shared" si="12"/>
        <v>57051652</v>
      </c>
      <c r="N37" s="15">
        <f t="shared" si="10"/>
        <v>102473317</v>
      </c>
      <c r="O37" s="37">
        <f t="shared" si="1"/>
        <v>4400.6405995018467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78</v>
      </c>
      <c r="M39" s="93"/>
      <c r="N39" s="93"/>
      <c r="O39" s="41">
        <v>23286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SUM(D6:D12)</f>
        <v>7549442</v>
      </c>
      <c r="E5" s="26">
        <f t="shared" si="0"/>
        <v>245711</v>
      </c>
      <c r="F5" s="26">
        <f t="shared" si="0"/>
        <v>3793050</v>
      </c>
      <c r="G5" s="26">
        <f t="shared" si="0"/>
        <v>7077565</v>
      </c>
      <c r="H5" s="26">
        <f t="shared" si="0"/>
        <v>0</v>
      </c>
      <c r="I5" s="26">
        <f t="shared" si="0"/>
        <v>0</v>
      </c>
      <c r="J5" s="26">
        <f t="shared" si="0"/>
        <v>1108703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19774471</v>
      </c>
      <c r="P5" s="32">
        <f t="shared" ref="P5:P30" si="1">(O5/P$32)</f>
        <v>638.66904592726564</v>
      </c>
      <c r="Q5" s="6"/>
    </row>
    <row r="6" spans="1:134">
      <c r="A6" s="12"/>
      <c r="B6" s="44">
        <v>511</v>
      </c>
      <c r="C6" s="20" t="s">
        <v>19</v>
      </c>
      <c r="D6" s="46">
        <v>278074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278074</v>
      </c>
      <c r="P6" s="47">
        <f t="shared" si="1"/>
        <v>8.9811381693689043</v>
      </c>
      <c r="Q6" s="9"/>
    </row>
    <row r="7" spans="1:134">
      <c r="A7" s="12"/>
      <c r="B7" s="44">
        <v>512</v>
      </c>
      <c r="C7" s="20" t="s">
        <v>20</v>
      </c>
      <c r="D7" s="46">
        <v>1062734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1062734</v>
      </c>
      <c r="P7" s="47">
        <f t="shared" si="1"/>
        <v>34.32381629093728</v>
      </c>
      <c r="Q7" s="9"/>
    </row>
    <row r="8" spans="1:134">
      <c r="A8" s="12"/>
      <c r="B8" s="44">
        <v>513</v>
      </c>
      <c r="C8" s="20" t="s">
        <v>21</v>
      </c>
      <c r="D8" s="46">
        <v>1955555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1955555</v>
      </c>
      <c r="P8" s="47">
        <f t="shared" si="1"/>
        <v>63.159841095536464</v>
      </c>
      <c r="Q8" s="9"/>
    </row>
    <row r="9" spans="1:134">
      <c r="A9" s="12"/>
      <c r="B9" s="44">
        <v>514</v>
      </c>
      <c r="C9" s="20" t="s">
        <v>22</v>
      </c>
      <c r="D9" s="46">
        <v>420869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420869</v>
      </c>
      <c r="P9" s="47">
        <f t="shared" si="1"/>
        <v>13.593081842258252</v>
      </c>
      <c r="Q9" s="9"/>
    </row>
    <row r="10" spans="1:134">
      <c r="A10" s="12"/>
      <c r="B10" s="44">
        <v>515</v>
      </c>
      <c r="C10" s="20" t="s">
        <v>23</v>
      </c>
      <c r="D10" s="46">
        <v>850299</v>
      </c>
      <c r="E10" s="46">
        <v>245711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1096010</v>
      </c>
      <c r="P10" s="47">
        <f t="shared" si="1"/>
        <v>35.39855306504748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3793050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3793050</v>
      </c>
      <c r="P11" s="47">
        <f t="shared" si="1"/>
        <v>122.506621019314</v>
      </c>
      <c r="Q11" s="9"/>
    </row>
    <row r="12" spans="1:134">
      <c r="A12" s="12"/>
      <c r="B12" s="44">
        <v>519</v>
      </c>
      <c r="C12" s="20" t="s">
        <v>25</v>
      </c>
      <c r="D12" s="46">
        <v>2981911</v>
      </c>
      <c r="E12" s="46">
        <v>0</v>
      </c>
      <c r="F12" s="46">
        <v>0</v>
      </c>
      <c r="G12" s="46">
        <v>7077565</v>
      </c>
      <c r="H12" s="46">
        <v>0</v>
      </c>
      <c r="I12" s="46">
        <v>0</v>
      </c>
      <c r="J12" s="46">
        <v>1108703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11168179</v>
      </c>
      <c r="P12" s="47">
        <f t="shared" si="1"/>
        <v>360.70599444480331</v>
      </c>
      <c r="Q12" s="9"/>
    </row>
    <row r="13" spans="1:134" ht="15.75">
      <c r="A13" s="28" t="s">
        <v>26</v>
      </c>
      <c r="B13" s="29"/>
      <c r="C13" s="30"/>
      <c r="D13" s="31">
        <f t="shared" ref="D13:N13" si="3">SUM(D14:D17)</f>
        <v>13112697</v>
      </c>
      <c r="E13" s="31">
        <f t="shared" si="3"/>
        <v>3043905</v>
      </c>
      <c r="F13" s="31">
        <f t="shared" si="3"/>
        <v>0</v>
      </c>
      <c r="G13" s="31">
        <f t="shared" si="3"/>
        <v>191375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3807587</v>
      </c>
      <c r="L13" s="31">
        <f t="shared" si="3"/>
        <v>0</v>
      </c>
      <c r="M13" s="31">
        <f t="shared" si="3"/>
        <v>0</v>
      </c>
      <c r="N13" s="31">
        <f t="shared" si="3"/>
        <v>0</v>
      </c>
      <c r="O13" s="42">
        <f t="shared" ref="O13:O30" si="4">SUM(D13:N13)</f>
        <v>20155564</v>
      </c>
      <c r="P13" s="43">
        <f t="shared" si="1"/>
        <v>650.9774562366772</v>
      </c>
      <c r="Q13" s="10"/>
    </row>
    <row r="14" spans="1:134">
      <c r="A14" s="12"/>
      <c r="B14" s="44">
        <v>521</v>
      </c>
      <c r="C14" s="20" t="s">
        <v>27</v>
      </c>
      <c r="D14" s="46">
        <v>6577617</v>
      </c>
      <c r="E14" s="46">
        <v>1790</v>
      </c>
      <c r="F14" s="46">
        <v>0</v>
      </c>
      <c r="G14" s="46">
        <v>191375</v>
      </c>
      <c r="H14" s="46">
        <v>0</v>
      </c>
      <c r="I14" s="46">
        <v>0</v>
      </c>
      <c r="J14" s="46">
        <v>0</v>
      </c>
      <c r="K14" s="46">
        <v>1901513</v>
      </c>
      <c r="L14" s="46">
        <v>0</v>
      </c>
      <c r="M14" s="46">
        <v>0</v>
      </c>
      <c r="N14" s="46">
        <v>0</v>
      </c>
      <c r="O14" s="46">
        <f t="shared" si="4"/>
        <v>8672295</v>
      </c>
      <c r="P14" s="47">
        <f t="shared" si="1"/>
        <v>280.09479361798333</v>
      </c>
      <c r="Q14" s="9"/>
    </row>
    <row r="15" spans="1:134">
      <c r="A15" s="12"/>
      <c r="B15" s="44">
        <v>522</v>
      </c>
      <c r="C15" s="20" t="s">
        <v>28</v>
      </c>
      <c r="D15" s="46">
        <v>6508732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1906074</v>
      </c>
      <c r="L15" s="46">
        <v>0</v>
      </c>
      <c r="M15" s="46">
        <v>0</v>
      </c>
      <c r="N15" s="46">
        <v>0</v>
      </c>
      <c r="O15" s="46">
        <f t="shared" si="4"/>
        <v>8414806</v>
      </c>
      <c r="P15" s="47">
        <f t="shared" si="1"/>
        <v>271.7785026807054</v>
      </c>
      <c r="Q15" s="9"/>
    </row>
    <row r="16" spans="1:134">
      <c r="A16" s="12"/>
      <c r="B16" s="44">
        <v>524</v>
      </c>
      <c r="C16" s="20" t="s">
        <v>29</v>
      </c>
      <c r="D16" s="46">
        <v>0</v>
      </c>
      <c r="E16" s="46">
        <v>3042115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3042115</v>
      </c>
      <c r="P16" s="47">
        <f t="shared" si="1"/>
        <v>98.253181319036244</v>
      </c>
      <c r="Q16" s="9"/>
    </row>
    <row r="17" spans="1:120">
      <c r="A17" s="12"/>
      <c r="B17" s="44">
        <v>525</v>
      </c>
      <c r="C17" s="20" t="s">
        <v>30</v>
      </c>
      <c r="D17" s="46">
        <v>26348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26348</v>
      </c>
      <c r="P17" s="47">
        <f t="shared" si="1"/>
        <v>0.85097861895226412</v>
      </c>
      <c r="Q17" s="9"/>
    </row>
    <row r="18" spans="1:120" ht="15.75">
      <c r="A18" s="28" t="s">
        <v>31</v>
      </c>
      <c r="B18" s="29"/>
      <c r="C18" s="30"/>
      <c r="D18" s="31">
        <f t="shared" ref="D18:N18" si="5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7557192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7557192</v>
      </c>
      <c r="P18" s="43">
        <f t="shared" si="1"/>
        <v>244.07958142238874</v>
      </c>
      <c r="Q18" s="10"/>
    </row>
    <row r="19" spans="1:120">
      <c r="A19" s="12"/>
      <c r="B19" s="44">
        <v>534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7557192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7557192</v>
      </c>
      <c r="P19" s="47">
        <f t="shared" si="1"/>
        <v>244.07958142238874</v>
      </c>
      <c r="Q19" s="9"/>
    </row>
    <row r="20" spans="1:120" ht="15.75">
      <c r="A20" s="28" t="s">
        <v>38</v>
      </c>
      <c r="B20" s="29"/>
      <c r="C20" s="30"/>
      <c r="D20" s="31">
        <f t="shared" ref="D20:N20" si="6">SUM(D21:D23)</f>
        <v>1554945</v>
      </c>
      <c r="E20" s="31">
        <f t="shared" si="6"/>
        <v>4943286</v>
      </c>
      <c r="F20" s="31">
        <f t="shared" si="6"/>
        <v>0</v>
      </c>
      <c r="G20" s="31">
        <f t="shared" si="6"/>
        <v>713343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4"/>
        <v>7211574</v>
      </c>
      <c r="P20" s="43">
        <f t="shared" si="1"/>
        <v>232.91693043085073</v>
      </c>
      <c r="Q20" s="10"/>
    </row>
    <row r="21" spans="1:120">
      <c r="A21" s="12"/>
      <c r="B21" s="44">
        <v>541</v>
      </c>
      <c r="C21" s="20" t="s">
        <v>39</v>
      </c>
      <c r="D21" s="46">
        <v>1554945</v>
      </c>
      <c r="E21" s="46">
        <v>772057</v>
      </c>
      <c r="F21" s="46">
        <v>0</v>
      </c>
      <c r="G21" s="46">
        <v>713343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3040345</v>
      </c>
      <c r="P21" s="47">
        <f t="shared" si="1"/>
        <v>98.196014469349521</v>
      </c>
      <c r="Q21" s="9"/>
    </row>
    <row r="22" spans="1:120">
      <c r="A22" s="12"/>
      <c r="B22" s="44">
        <v>542</v>
      </c>
      <c r="C22" s="20" t="s">
        <v>40</v>
      </c>
      <c r="D22" s="46">
        <v>0</v>
      </c>
      <c r="E22" s="46">
        <v>3629073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3629073</v>
      </c>
      <c r="P22" s="47">
        <f t="shared" si="1"/>
        <v>117.21054841418513</v>
      </c>
      <c r="Q22" s="9"/>
    </row>
    <row r="23" spans="1:120">
      <c r="A23" s="12"/>
      <c r="B23" s="44">
        <v>545</v>
      </c>
      <c r="C23" s="20" t="s">
        <v>80</v>
      </c>
      <c r="D23" s="46">
        <v>0</v>
      </c>
      <c r="E23" s="46">
        <v>542156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542156</v>
      </c>
      <c r="P23" s="47">
        <f t="shared" si="1"/>
        <v>17.510367547316065</v>
      </c>
      <c r="Q23" s="9"/>
    </row>
    <row r="24" spans="1:120" ht="15.75">
      <c r="A24" s="28" t="s">
        <v>44</v>
      </c>
      <c r="B24" s="29"/>
      <c r="C24" s="30"/>
      <c r="D24" s="31">
        <f t="shared" ref="D24:N24" si="7">SUM(D25:D26)</f>
        <v>5456096</v>
      </c>
      <c r="E24" s="31">
        <f t="shared" si="7"/>
        <v>0</v>
      </c>
      <c r="F24" s="31">
        <f t="shared" si="7"/>
        <v>0</v>
      </c>
      <c r="G24" s="31">
        <f t="shared" si="7"/>
        <v>347473</v>
      </c>
      <c r="H24" s="31">
        <f t="shared" si="7"/>
        <v>0</v>
      </c>
      <c r="I24" s="31">
        <f t="shared" si="7"/>
        <v>393535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4"/>
        <v>6197104</v>
      </c>
      <c r="P24" s="43">
        <f t="shared" si="1"/>
        <v>200.15192817001486</v>
      </c>
      <c r="Q24" s="9"/>
    </row>
    <row r="25" spans="1:120">
      <c r="A25" s="12"/>
      <c r="B25" s="44">
        <v>572</v>
      </c>
      <c r="C25" s="20" t="s">
        <v>45</v>
      </c>
      <c r="D25" s="46">
        <v>4722265</v>
      </c>
      <c r="E25" s="46">
        <v>0</v>
      </c>
      <c r="F25" s="46">
        <v>0</v>
      </c>
      <c r="G25" s="46">
        <v>347473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5069738</v>
      </c>
      <c r="P25" s="47">
        <f t="shared" si="1"/>
        <v>163.74064982882243</v>
      </c>
      <c r="Q25" s="9"/>
    </row>
    <row r="26" spans="1:120">
      <c r="A26" s="12"/>
      <c r="B26" s="44">
        <v>575</v>
      </c>
      <c r="C26" s="20" t="s">
        <v>46</v>
      </c>
      <c r="D26" s="46">
        <v>733831</v>
      </c>
      <c r="E26" s="46">
        <v>0</v>
      </c>
      <c r="F26" s="46">
        <v>0</v>
      </c>
      <c r="G26" s="46">
        <v>0</v>
      </c>
      <c r="H26" s="46">
        <v>0</v>
      </c>
      <c r="I26" s="46">
        <v>393535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1127366</v>
      </c>
      <c r="P26" s="47">
        <f t="shared" si="1"/>
        <v>36.411278341192428</v>
      </c>
      <c r="Q26" s="9"/>
    </row>
    <row r="27" spans="1:120" ht="15.75">
      <c r="A27" s="28" t="s">
        <v>49</v>
      </c>
      <c r="B27" s="29"/>
      <c r="C27" s="30"/>
      <c r="D27" s="31">
        <f t="shared" ref="D27:N27" si="8">SUM(D28:D29)</f>
        <v>3279897</v>
      </c>
      <c r="E27" s="31">
        <f t="shared" si="8"/>
        <v>2458422</v>
      </c>
      <c r="F27" s="31">
        <f t="shared" si="8"/>
        <v>0</v>
      </c>
      <c r="G27" s="31">
        <f t="shared" si="8"/>
        <v>1148487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6886806</v>
      </c>
      <c r="P27" s="43">
        <f t="shared" si="1"/>
        <v>222.42768555002905</v>
      </c>
      <c r="Q27" s="9"/>
    </row>
    <row r="28" spans="1:120">
      <c r="A28" s="12"/>
      <c r="B28" s="44">
        <v>581</v>
      </c>
      <c r="C28" s="20" t="s">
        <v>101</v>
      </c>
      <c r="D28" s="46">
        <v>2851181</v>
      </c>
      <c r="E28" s="46">
        <v>2458422</v>
      </c>
      <c r="F28" s="46">
        <v>0</v>
      </c>
      <c r="G28" s="46">
        <v>1148487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6458090</v>
      </c>
      <c r="P28" s="47">
        <f t="shared" si="1"/>
        <v>208.58116400749304</v>
      </c>
      <c r="Q28" s="9"/>
    </row>
    <row r="29" spans="1:120" ht="15.75" thickBot="1">
      <c r="A29" s="12"/>
      <c r="B29" s="44">
        <v>591</v>
      </c>
      <c r="C29" s="20" t="s">
        <v>102</v>
      </c>
      <c r="D29" s="46">
        <v>428716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428716</v>
      </c>
      <c r="P29" s="47">
        <f t="shared" si="1"/>
        <v>13.846521542536012</v>
      </c>
      <c r="Q29" s="9"/>
    </row>
    <row r="30" spans="1:120" ht="16.5" thickBot="1">
      <c r="A30" s="14" t="s">
        <v>10</v>
      </c>
      <c r="B30" s="23"/>
      <c r="C30" s="22"/>
      <c r="D30" s="15">
        <f>SUM(D5,D13,D18,D20,D24,D27)</f>
        <v>30953077</v>
      </c>
      <c r="E30" s="15">
        <f t="shared" ref="E30:N30" si="9">SUM(E5,E13,E18,E20,E24,E27)</f>
        <v>10691324</v>
      </c>
      <c r="F30" s="15">
        <f t="shared" si="9"/>
        <v>3793050</v>
      </c>
      <c r="G30" s="15">
        <f t="shared" si="9"/>
        <v>9478243</v>
      </c>
      <c r="H30" s="15">
        <f t="shared" si="9"/>
        <v>0</v>
      </c>
      <c r="I30" s="15">
        <f t="shared" si="9"/>
        <v>7950727</v>
      </c>
      <c r="J30" s="15">
        <f t="shared" si="9"/>
        <v>1108703</v>
      </c>
      <c r="K30" s="15">
        <f t="shared" si="9"/>
        <v>3807587</v>
      </c>
      <c r="L30" s="15">
        <f t="shared" si="9"/>
        <v>0</v>
      </c>
      <c r="M30" s="15">
        <f t="shared" si="9"/>
        <v>0</v>
      </c>
      <c r="N30" s="15">
        <f t="shared" si="9"/>
        <v>0</v>
      </c>
      <c r="O30" s="15">
        <f t="shared" si="4"/>
        <v>67782711</v>
      </c>
      <c r="P30" s="37">
        <f t="shared" si="1"/>
        <v>2189.2226277372265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103</v>
      </c>
      <c r="N32" s="93"/>
      <c r="O32" s="93"/>
      <c r="P32" s="41">
        <v>30962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6871795</v>
      </c>
      <c r="E5" s="26">
        <f t="shared" si="0"/>
        <v>75000</v>
      </c>
      <c r="F5" s="26">
        <f t="shared" si="0"/>
        <v>3732963</v>
      </c>
      <c r="G5" s="26">
        <f t="shared" si="0"/>
        <v>3880630</v>
      </c>
      <c r="H5" s="26">
        <f t="shared" si="0"/>
        <v>0</v>
      </c>
      <c r="I5" s="26">
        <f t="shared" si="0"/>
        <v>0</v>
      </c>
      <c r="J5" s="26">
        <f t="shared" si="0"/>
        <v>1006701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15567089</v>
      </c>
      <c r="O5" s="32">
        <f t="shared" ref="O5:O30" si="1">(N5/O$32)</f>
        <v>544.41802476043927</v>
      </c>
      <c r="P5" s="6"/>
    </row>
    <row r="6" spans="1:133">
      <c r="A6" s="12"/>
      <c r="B6" s="44">
        <v>511</v>
      </c>
      <c r="C6" s="20" t="s">
        <v>19</v>
      </c>
      <c r="D6" s="46">
        <v>276683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276683</v>
      </c>
      <c r="O6" s="47">
        <f t="shared" si="1"/>
        <v>9.6762607540043373</v>
      </c>
      <c r="P6" s="9"/>
    </row>
    <row r="7" spans="1:133">
      <c r="A7" s="12"/>
      <c r="B7" s="44">
        <v>512</v>
      </c>
      <c r="C7" s="20" t="s">
        <v>20</v>
      </c>
      <c r="D7" s="46">
        <v>1018974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1018974</v>
      </c>
      <c r="O7" s="47">
        <f t="shared" si="1"/>
        <v>35.635937609288661</v>
      </c>
      <c r="P7" s="9"/>
    </row>
    <row r="8" spans="1:133">
      <c r="A8" s="12"/>
      <c r="B8" s="44">
        <v>513</v>
      </c>
      <c r="C8" s="20" t="s">
        <v>21</v>
      </c>
      <c r="D8" s="46">
        <v>1796609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1796609</v>
      </c>
      <c r="O8" s="47">
        <f t="shared" si="1"/>
        <v>62.831677974400222</v>
      </c>
      <c r="P8" s="9"/>
    </row>
    <row r="9" spans="1:133">
      <c r="A9" s="12"/>
      <c r="B9" s="44">
        <v>514</v>
      </c>
      <c r="C9" s="20" t="s">
        <v>22</v>
      </c>
      <c r="D9" s="46">
        <v>418330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418330</v>
      </c>
      <c r="O9" s="47">
        <f t="shared" si="1"/>
        <v>14.629992306078199</v>
      </c>
      <c r="P9" s="9"/>
    </row>
    <row r="10" spans="1:133">
      <c r="A10" s="12"/>
      <c r="B10" s="44">
        <v>515</v>
      </c>
      <c r="C10" s="20" t="s">
        <v>23</v>
      </c>
      <c r="D10" s="46">
        <v>962130</v>
      </c>
      <c r="E10" s="46">
        <v>75000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1037130</v>
      </c>
      <c r="O10" s="47">
        <f t="shared" si="1"/>
        <v>36.270895992166189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3732963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3732963</v>
      </c>
      <c r="O11" s="47">
        <f t="shared" si="1"/>
        <v>130.55057004966076</v>
      </c>
      <c r="P11" s="9"/>
    </row>
    <row r="12" spans="1:133">
      <c r="A12" s="12"/>
      <c r="B12" s="44">
        <v>519</v>
      </c>
      <c r="C12" s="20" t="s">
        <v>67</v>
      </c>
      <c r="D12" s="46">
        <v>2399069</v>
      </c>
      <c r="E12" s="46">
        <v>0</v>
      </c>
      <c r="F12" s="46">
        <v>0</v>
      </c>
      <c r="G12" s="46">
        <v>3880630</v>
      </c>
      <c r="H12" s="46">
        <v>0</v>
      </c>
      <c r="I12" s="46">
        <v>0</v>
      </c>
      <c r="J12" s="46">
        <v>1006701</v>
      </c>
      <c r="K12" s="46">
        <v>0</v>
      </c>
      <c r="L12" s="46">
        <v>0</v>
      </c>
      <c r="M12" s="46">
        <v>0</v>
      </c>
      <c r="N12" s="46">
        <f t="shared" si="2"/>
        <v>7286400</v>
      </c>
      <c r="O12" s="47">
        <f t="shared" si="1"/>
        <v>254.82269007484086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13142256</v>
      </c>
      <c r="E13" s="31">
        <f t="shared" si="3"/>
        <v>2315265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3621662</v>
      </c>
      <c r="L13" s="31">
        <f t="shared" si="3"/>
        <v>0</v>
      </c>
      <c r="M13" s="31">
        <f t="shared" si="3"/>
        <v>0</v>
      </c>
      <c r="N13" s="42">
        <f t="shared" ref="N13:N30" si="4">SUM(D13:M13)</f>
        <v>19079183</v>
      </c>
      <c r="O13" s="43">
        <f t="shared" si="1"/>
        <v>667.24428201720639</v>
      </c>
      <c r="P13" s="10"/>
    </row>
    <row r="14" spans="1:133">
      <c r="A14" s="12"/>
      <c r="B14" s="44">
        <v>521</v>
      </c>
      <c r="C14" s="20" t="s">
        <v>27</v>
      </c>
      <c r="D14" s="46">
        <v>6447165</v>
      </c>
      <c r="E14" s="46">
        <v>256342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1752837</v>
      </c>
      <c r="L14" s="46">
        <v>0</v>
      </c>
      <c r="M14" s="46">
        <v>0</v>
      </c>
      <c r="N14" s="46">
        <f t="shared" si="4"/>
        <v>8456344</v>
      </c>
      <c r="O14" s="47">
        <f t="shared" si="1"/>
        <v>295.73840665873962</v>
      </c>
      <c r="P14" s="9"/>
    </row>
    <row r="15" spans="1:133">
      <c r="A15" s="12"/>
      <c r="B15" s="44">
        <v>522</v>
      </c>
      <c r="C15" s="20" t="s">
        <v>28</v>
      </c>
      <c r="D15" s="46">
        <v>6677812</v>
      </c>
      <c r="E15" s="46">
        <v>19863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1868825</v>
      </c>
      <c r="L15" s="46">
        <v>0</v>
      </c>
      <c r="M15" s="46">
        <v>0</v>
      </c>
      <c r="N15" s="46">
        <f t="shared" si="4"/>
        <v>8566500</v>
      </c>
      <c r="O15" s="47">
        <f t="shared" si="1"/>
        <v>299.59082324963276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2039060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2039060</v>
      </c>
      <c r="O16" s="47">
        <f t="shared" si="1"/>
        <v>71.310764496048122</v>
      </c>
      <c r="P16" s="9"/>
    </row>
    <row r="17" spans="1:119">
      <c r="A17" s="12"/>
      <c r="B17" s="44">
        <v>525</v>
      </c>
      <c r="C17" s="20" t="s">
        <v>30</v>
      </c>
      <c r="D17" s="46">
        <v>17279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17279</v>
      </c>
      <c r="O17" s="47">
        <f t="shared" si="1"/>
        <v>0.60428761278589915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6911747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6911747</v>
      </c>
      <c r="O18" s="43">
        <f t="shared" si="1"/>
        <v>241.72018605301812</v>
      </c>
      <c r="P18" s="10"/>
    </row>
    <row r="19" spans="1:119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6911747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6911747</v>
      </c>
      <c r="O19" s="47">
        <f t="shared" si="1"/>
        <v>241.72018605301812</v>
      </c>
      <c r="P19" s="9"/>
    </row>
    <row r="20" spans="1:119" ht="15.75">
      <c r="A20" s="28" t="s">
        <v>38</v>
      </c>
      <c r="B20" s="29"/>
      <c r="C20" s="30"/>
      <c r="D20" s="31">
        <f t="shared" ref="D20:M20" si="6">SUM(D21:D23)</f>
        <v>1399903</v>
      </c>
      <c r="E20" s="31">
        <f t="shared" si="6"/>
        <v>5903829</v>
      </c>
      <c r="F20" s="31">
        <f t="shared" si="6"/>
        <v>0</v>
      </c>
      <c r="G20" s="31">
        <f t="shared" si="6"/>
        <v>498493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7802225</v>
      </c>
      <c r="O20" s="43">
        <f t="shared" si="1"/>
        <v>272.86231377212005</v>
      </c>
      <c r="P20" s="10"/>
    </row>
    <row r="21" spans="1:119">
      <c r="A21" s="12"/>
      <c r="B21" s="44">
        <v>541</v>
      </c>
      <c r="C21" s="20" t="s">
        <v>70</v>
      </c>
      <c r="D21" s="46">
        <v>1399903</v>
      </c>
      <c r="E21" s="46">
        <v>1495904</v>
      </c>
      <c r="F21" s="46">
        <v>0</v>
      </c>
      <c r="G21" s="46">
        <v>498493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3394300</v>
      </c>
      <c r="O21" s="47">
        <f t="shared" si="1"/>
        <v>118.70672168986501</v>
      </c>
      <c r="P21" s="9"/>
    </row>
    <row r="22" spans="1:119">
      <c r="A22" s="12"/>
      <c r="B22" s="44">
        <v>542</v>
      </c>
      <c r="C22" s="20" t="s">
        <v>40</v>
      </c>
      <c r="D22" s="46">
        <v>0</v>
      </c>
      <c r="E22" s="46">
        <v>3904719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3904719</v>
      </c>
      <c r="O22" s="47">
        <f t="shared" si="1"/>
        <v>136.55728474505142</v>
      </c>
      <c r="P22" s="9"/>
    </row>
    <row r="23" spans="1:119">
      <c r="A23" s="12"/>
      <c r="B23" s="44">
        <v>545</v>
      </c>
      <c r="C23" s="20" t="s">
        <v>80</v>
      </c>
      <c r="D23" s="46">
        <v>0</v>
      </c>
      <c r="E23" s="46">
        <v>503206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503206</v>
      </c>
      <c r="O23" s="47">
        <f t="shared" si="1"/>
        <v>17.598307337203607</v>
      </c>
      <c r="P23" s="9"/>
    </row>
    <row r="24" spans="1:119" ht="15.75">
      <c r="A24" s="28" t="s">
        <v>44</v>
      </c>
      <c r="B24" s="29"/>
      <c r="C24" s="30"/>
      <c r="D24" s="31">
        <f t="shared" ref="D24:M24" si="7">SUM(D25:D26)</f>
        <v>5398768</v>
      </c>
      <c r="E24" s="31">
        <f t="shared" si="7"/>
        <v>0</v>
      </c>
      <c r="F24" s="31">
        <f t="shared" si="7"/>
        <v>0</v>
      </c>
      <c r="G24" s="31">
        <f t="shared" si="7"/>
        <v>865687</v>
      </c>
      <c r="H24" s="31">
        <f t="shared" si="7"/>
        <v>0</v>
      </c>
      <c r="I24" s="31">
        <f t="shared" si="7"/>
        <v>274141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6538596</v>
      </c>
      <c r="O24" s="43">
        <f t="shared" si="1"/>
        <v>228.67021053367839</v>
      </c>
      <c r="P24" s="9"/>
    </row>
    <row r="25" spans="1:119">
      <c r="A25" s="12"/>
      <c r="B25" s="44">
        <v>572</v>
      </c>
      <c r="C25" s="20" t="s">
        <v>71</v>
      </c>
      <c r="D25" s="46">
        <v>4484894</v>
      </c>
      <c r="E25" s="46">
        <v>0</v>
      </c>
      <c r="F25" s="46">
        <v>0</v>
      </c>
      <c r="G25" s="46">
        <v>865687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5350581</v>
      </c>
      <c r="O25" s="47">
        <f t="shared" si="1"/>
        <v>187.12250821850739</v>
      </c>
      <c r="P25" s="9"/>
    </row>
    <row r="26" spans="1:119">
      <c r="A26" s="12"/>
      <c r="B26" s="44">
        <v>575</v>
      </c>
      <c r="C26" s="20" t="s">
        <v>72</v>
      </c>
      <c r="D26" s="46">
        <v>913874</v>
      </c>
      <c r="E26" s="46">
        <v>0</v>
      </c>
      <c r="F26" s="46">
        <v>0</v>
      </c>
      <c r="G26" s="46">
        <v>0</v>
      </c>
      <c r="H26" s="46">
        <v>0</v>
      </c>
      <c r="I26" s="46">
        <v>274141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1188015</v>
      </c>
      <c r="O26" s="47">
        <f t="shared" si="1"/>
        <v>41.547702315171016</v>
      </c>
      <c r="P26" s="9"/>
    </row>
    <row r="27" spans="1:119" ht="15.75">
      <c r="A27" s="28" t="s">
        <v>73</v>
      </c>
      <c r="B27" s="29"/>
      <c r="C27" s="30"/>
      <c r="D27" s="31">
        <f t="shared" ref="D27:M27" si="8">SUM(D28:D29)</f>
        <v>4570802</v>
      </c>
      <c r="E27" s="31">
        <f t="shared" si="8"/>
        <v>4284002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8854804</v>
      </c>
      <c r="O27" s="43">
        <f t="shared" si="1"/>
        <v>309.67349793663004</v>
      </c>
      <c r="P27" s="9"/>
    </row>
    <row r="28" spans="1:119">
      <c r="A28" s="12"/>
      <c r="B28" s="44">
        <v>581</v>
      </c>
      <c r="C28" s="20" t="s">
        <v>74</v>
      </c>
      <c r="D28" s="46">
        <v>4116713</v>
      </c>
      <c r="E28" s="46">
        <v>4284002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8400715</v>
      </c>
      <c r="O28" s="47">
        <f t="shared" si="1"/>
        <v>293.79292858641674</v>
      </c>
      <c r="P28" s="9"/>
    </row>
    <row r="29" spans="1:119" ht="15.75" thickBot="1">
      <c r="A29" s="12"/>
      <c r="B29" s="44">
        <v>591</v>
      </c>
      <c r="C29" s="20" t="s">
        <v>95</v>
      </c>
      <c r="D29" s="46">
        <v>454089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454089</v>
      </c>
      <c r="O29" s="47">
        <f t="shared" si="1"/>
        <v>15.880569350213332</v>
      </c>
      <c r="P29" s="9"/>
    </row>
    <row r="30" spans="1:119" ht="16.5" thickBot="1">
      <c r="A30" s="14" t="s">
        <v>10</v>
      </c>
      <c r="B30" s="23"/>
      <c r="C30" s="22"/>
      <c r="D30" s="15">
        <f>SUM(D5,D13,D18,D20,D24,D27)</f>
        <v>31383524</v>
      </c>
      <c r="E30" s="15">
        <f t="shared" ref="E30:M30" si="9">SUM(E5,E13,E18,E20,E24,E27)</f>
        <v>12578096</v>
      </c>
      <c r="F30" s="15">
        <f t="shared" si="9"/>
        <v>3732963</v>
      </c>
      <c r="G30" s="15">
        <f t="shared" si="9"/>
        <v>5244810</v>
      </c>
      <c r="H30" s="15">
        <f t="shared" si="9"/>
        <v>0</v>
      </c>
      <c r="I30" s="15">
        <f t="shared" si="9"/>
        <v>7185888</v>
      </c>
      <c r="J30" s="15">
        <f t="shared" si="9"/>
        <v>1006701</v>
      </c>
      <c r="K30" s="15">
        <f t="shared" si="9"/>
        <v>3621662</v>
      </c>
      <c r="L30" s="15">
        <f t="shared" si="9"/>
        <v>0</v>
      </c>
      <c r="M30" s="15">
        <f t="shared" si="9"/>
        <v>0</v>
      </c>
      <c r="N30" s="15">
        <f t="shared" si="4"/>
        <v>64753644</v>
      </c>
      <c r="O30" s="37">
        <f t="shared" si="1"/>
        <v>2264.5885150730924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96</v>
      </c>
      <c r="M32" s="93"/>
      <c r="N32" s="93"/>
      <c r="O32" s="41">
        <v>28594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54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5512507</v>
      </c>
      <c r="E5" s="26">
        <f t="shared" si="0"/>
        <v>0</v>
      </c>
      <c r="F5" s="26">
        <f t="shared" si="0"/>
        <v>3396355</v>
      </c>
      <c r="G5" s="26">
        <f t="shared" si="0"/>
        <v>26355</v>
      </c>
      <c r="H5" s="26">
        <f t="shared" si="0"/>
        <v>0</v>
      </c>
      <c r="I5" s="26">
        <f t="shared" si="0"/>
        <v>0</v>
      </c>
      <c r="J5" s="26">
        <f t="shared" si="0"/>
        <v>1091195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10026412</v>
      </c>
      <c r="O5" s="32">
        <f t="shared" ref="O5:O32" si="1">(N5/O$34)</f>
        <v>368.98435947447837</v>
      </c>
      <c r="P5" s="6"/>
    </row>
    <row r="6" spans="1:133">
      <c r="A6" s="12"/>
      <c r="B6" s="44">
        <v>511</v>
      </c>
      <c r="C6" s="20" t="s">
        <v>19</v>
      </c>
      <c r="D6" s="46">
        <v>282239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282239</v>
      </c>
      <c r="O6" s="47">
        <f t="shared" si="1"/>
        <v>10.386744194604939</v>
      </c>
      <c r="P6" s="9"/>
    </row>
    <row r="7" spans="1:133">
      <c r="A7" s="12"/>
      <c r="B7" s="44">
        <v>512</v>
      </c>
      <c r="C7" s="20" t="s">
        <v>20</v>
      </c>
      <c r="D7" s="46">
        <v>1275298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1275298</v>
      </c>
      <c r="O7" s="47">
        <f t="shared" si="1"/>
        <v>46.932543333456003</v>
      </c>
      <c r="P7" s="9"/>
    </row>
    <row r="8" spans="1:133">
      <c r="A8" s="12"/>
      <c r="B8" s="44">
        <v>513</v>
      </c>
      <c r="C8" s="20" t="s">
        <v>21</v>
      </c>
      <c r="D8" s="46">
        <v>1514338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1514338</v>
      </c>
      <c r="O8" s="47">
        <f t="shared" si="1"/>
        <v>55.729510911566628</v>
      </c>
      <c r="P8" s="9"/>
    </row>
    <row r="9" spans="1:133">
      <c r="A9" s="12"/>
      <c r="B9" s="44">
        <v>514</v>
      </c>
      <c r="C9" s="20" t="s">
        <v>22</v>
      </c>
      <c r="D9" s="46">
        <v>415085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415085</v>
      </c>
      <c r="O9" s="47">
        <f t="shared" si="1"/>
        <v>15.275641261546388</v>
      </c>
      <c r="P9" s="9"/>
    </row>
    <row r="10" spans="1:133">
      <c r="A10" s="12"/>
      <c r="B10" s="44">
        <v>515</v>
      </c>
      <c r="C10" s="20" t="s">
        <v>23</v>
      </c>
      <c r="D10" s="46">
        <v>1143117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1143117</v>
      </c>
      <c r="O10" s="47">
        <f t="shared" si="1"/>
        <v>42.068119088801382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3396355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3396355</v>
      </c>
      <c r="O11" s="47">
        <f t="shared" si="1"/>
        <v>124.99006366613918</v>
      </c>
      <c r="P11" s="9"/>
    </row>
    <row r="12" spans="1:133">
      <c r="A12" s="12"/>
      <c r="B12" s="44">
        <v>519</v>
      </c>
      <c r="C12" s="20" t="s">
        <v>67</v>
      </c>
      <c r="D12" s="46">
        <v>882430</v>
      </c>
      <c r="E12" s="46">
        <v>0</v>
      </c>
      <c r="F12" s="46">
        <v>0</v>
      </c>
      <c r="G12" s="46">
        <v>26355</v>
      </c>
      <c r="H12" s="46">
        <v>0</v>
      </c>
      <c r="I12" s="46">
        <v>0</v>
      </c>
      <c r="J12" s="46">
        <v>1091195</v>
      </c>
      <c r="K12" s="46">
        <v>0</v>
      </c>
      <c r="L12" s="46">
        <v>0</v>
      </c>
      <c r="M12" s="46">
        <v>0</v>
      </c>
      <c r="N12" s="46">
        <f t="shared" si="2"/>
        <v>1999980</v>
      </c>
      <c r="O12" s="47">
        <f t="shared" si="1"/>
        <v>73.601737018363821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14576029</v>
      </c>
      <c r="E13" s="31">
        <f t="shared" si="3"/>
        <v>1357478</v>
      </c>
      <c r="F13" s="31">
        <f t="shared" si="3"/>
        <v>0</v>
      </c>
      <c r="G13" s="31">
        <f t="shared" si="3"/>
        <v>575760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3823796</v>
      </c>
      <c r="L13" s="31">
        <f t="shared" si="3"/>
        <v>0</v>
      </c>
      <c r="M13" s="31">
        <f t="shared" si="3"/>
        <v>0</v>
      </c>
      <c r="N13" s="42">
        <f t="shared" ref="N13:N20" si="4">SUM(D13:M13)</f>
        <v>20333063</v>
      </c>
      <c r="O13" s="43">
        <f t="shared" si="1"/>
        <v>748.28186067051854</v>
      </c>
      <c r="P13" s="10"/>
    </row>
    <row r="14" spans="1:133">
      <c r="A14" s="12"/>
      <c r="B14" s="44">
        <v>521</v>
      </c>
      <c r="C14" s="20" t="s">
        <v>27</v>
      </c>
      <c r="D14" s="46">
        <v>7098888</v>
      </c>
      <c r="E14" s="46">
        <v>25985</v>
      </c>
      <c r="F14" s="46">
        <v>0</v>
      </c>
      <c r="G14" s="46">
        <v>575760</v>
      </c>
      <c r="H14" s="46">
        <v>0</v>
      </c>
      <c r="I14" s="46">
        <v>0</v>
      </c>
      <c r="J14" s="46">
        <v>0</v>
      </c>
      <c r="K14" s="46">
        <v>1733714</v>
      </c>
      <c r="L14" s="46">
        <v>0</v>
      </c>
      <c r="M14" s="46">
        <v>0</v>
      </c>
      <c r="N14" s="46">
        <f t="shared" si="4"/>
        <v>9434347</v>
      </c>
      <c r="O14" s="47">
        <f t="shared" si="1"/>
        <v>347.19563537334852</v>
      </c>
      <c r="P14" s="9"/>
    </row>
    <row r="15" spans="1:133">
      <c r="A15" s="12"/>
      <c r="B15" s="44">
        <v>522</v>
      </c>
      <c r="C15" s="20" t="s">
        <v>28</v>
      </c>
      <c r="D15" s="46">
        <v>7450242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2090082</v>
      </c>
      <c r="L15" s="46">
        <v>0</v>
      </c>
      <c r="M15" s="46">
        <v>0</v>
      </c>
      <c r="N15" s="46">
        <f t="shared" si="4"/>
        <v>9540324</v>
      </c>
      <c r="O15" s="47">
        <f t="shared" si="1"/>
        <v>351.09572001619256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1331493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1331493</v>
      </c>
      <c r="O16" s="47">
        <f t="shared" si="1"/>
        <v>49.000588819784348</v>
      </c>
      <c r="P16" s="9"/>
    </row>
    <row r="17" spans="1:119">
      <c r="A17" s="12"/>
      <c r="B17" s="44">
        <v>525</v>
      </c>
      <c r="C17" s="20" t="s">
        <v>30</v>
      </c>
      <c r="D17" s="46">
        <v>26899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26899</v>
      </c>
      <c r="O17" s="47">
        <f t="shared" si="1"/>
        <v>0.98991646119309606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658805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6225725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6884530</v>
      </c>
      <c r="O18" s="43">
        <f t="shared" si="1"/>
        <v>253.35921686968683</v>
      </c>
      <c r="P18" s="10"/>
    </row>
    <row r="19" spans="1:119">
      <c r="A19" s="12"/>
      <c r="B19" s="44">
        <v>534</v>
      </c>
      <c r="C19" s="20" t="s">
        <v>69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6225725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6225725</v>
      </c>
      <c r="O19" s="47">
        <f t="shared" si="1"/>
        <v>229.11437824310897</v>
      </c>
      <c r="P19" s="9"/>
    </row>
    <row r="20" spans="1:119">
      <c r="A20" s="12"/>
      <c r="B20" s="44">
        <v>539</v>
      </c>
      <c r="C20" s="20" t="s">
        <v>37</v>
      </c>
      <c r="D20" s="46">
        <v>658805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658805</v>
      </c>
      <c r="O20" s="47">
        <f t="shared" si="1"/>
        <v>24.244838626577852</v>
      </c>
      <c r="P20" s="9"/>
    </row>
    <row r="21" spans="1:119" ht="15.75">
      <c r="A21" s="28" t="s">
        <v>38</v>
      </c>
      <c r="B21" s="29"/>
      <c r="C21" s="30"/>
      <c r="D21" s="31">
        <f t="shared" ref="D21:M21" si="6">SUM(D22:D24)</f>
        <v>1920711</v>
      </c>
      <c r="E21" s="31">
        <f t="shared" si="6"/>
        <v>5711484</v>
      </c>
      <c r="F21" s="31">
        <f t="shared" si="6"/>
        <v>0</v>
      </c>
      <c r="G21" s="31">
        <f t="shared" si="6"/>
        <v>38000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ref="N21:N26" si="7">SUM(D21:M21)</f>
        <v>7670195</v>
      </c>
      <c r="O21" s="43">
        <f t="shared" si="1"/>
        <v>282.27266036138815</v>
      </c>
      <c r="P21" s="10"/>
    </row>
    <row r="22" spans="1:119">
      <c r="A22" s="12"/>
      <c r="B22" s="44">
        <v>541</v>
      </c>
      <c r="C22" s="20" t="s">
        <v>70</v>
      </c>
      <c r="D22" s="46">
        <v>1920711</v>
      </c>
      <c r="E22" s="46">
        <v>2459678</v>
      </c>
      <c r="F22" s="46">
        <v>0</v>
      </c>
      <c r="G22" s="46">
        <v>38000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4418389</v>
      </c>
      <c r="O22" s="47">
        <f t="shared" si="1"/>
        <v>162.60217863320207</v>
      </c>
      <c r="P22" s="9"/>
    </row>
    <row r="23" spans="1:119">
      <c r="A23" s="12"/>
      <c r="B23" s="44">
        <v>542</v>
      </c>
      <c r="C23" s="20" t="s">
        <v>40</v>
      </c>
      <c r="D23" s="46">
        <v>0</v>
      </c>
      <c r="E23" s="46">
        <v>2858890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2858890</v>
      </c>
      <c r="O23" s="47">
        <f t="shared" si="1"/>
        <v>105.21068707908586</v>
      </c>
      <c r="P23" s="9"/>
    </row>
    <row r="24" spans="1:119">
      <c r="A24" s="12"/>
      <c r="B24" s="44">
        <v>545</v>
      </c>
      <c r="C24" s="20" t="s">
        <v>80</v>
      </c>
      <c r="D24" s="46">
        <v>0</v>
      </c>
      <c r="E24" s="46">
        <v>392916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392916</v>
      </c>
      <c r="O24" s="47">
        <f t="shared" si="1"/>
        <v>14.459794649100211</v>
      </c>
      <c r="P24" s="9"/>
    </row>
    <row r="25" spans="1:119" ht="15.75">
      <c r="A25" s="28" t="s">
        <v>42</v>
      </c>
      <c r="B25" s="29"/>
      <c r="C25" s="30"/>
      <c r="D25" s="31">
        <f t="shared" ref="D25:M25" si="8">SUM(D26:D26)</f>
        <v>0</v>
      </c>
      <c r="E25" s="31">
        <f t="shared" si="8"/>
        <v>174540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7"/>
        <v>174540</v>
      </c>
      <c r="O25" s="43">
        <f t="shared" si="1"/>
        <v>6.4232878224708347</v>
      </c>
      <c r="P25" s="10"/>
    </row>
    <row r="26" spans="1:119">
      <c r="A26" s="13"/>
      <c r="B26" s="45">
        <v>559</v>
      </c>
      <c r="C26" s="21" t="s">
        <v>43</v>
      </c>
      <c r="D26" s="46">
        <v>0</v>
      </c>
      <c r="E26" s="46">
        <v>174540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174540</v>
      </c>
      <c r="O26" s="47">
        <f t="shared" si="1"/>
        <v>6.4232878224708347</v>
      </c>
      <c r="P26" s="9"/>
    </row>
    <row r="27" spans="1:119" ht="15.75">
      <c r="A27" s="28" t="s">
        <v>44</v>
      </c>
      <c r="B27" s="29"/>
      <c r="C27" s="30"/>
      <c r="D27" s="31">
        <f t="shared" ref="D27:M27" si="9">SUM(D28:D29)</f>
        <v>5317616</v>
      </c>
      <c r="E27" s="31">
        <f t="shared" si="9"/>
        <v>0</v>
      </c>
      <c r="F27" s="31">
        <f t="shared" si="9"/>
        <v>0</v>
      </c>
      <c r="G27" s="31">
        <f t="shared" si="9"/>
        <v>10159150</v>
      </c>
      <c r="H27" s="31">
        <f t="shared" si="9"/>
        <v>0</v>
      </c>
      <c r="I27" s="31">
        <f t="shared" si="9"/>
        <v>1607668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ref="N27:N32" si="10">SUM(D27:M27)</f>
        <v>17084434</v>
      </c>
      <c r="O27" s="43">
        <f t="shared" si="1"/>
        <v>628.72829647076139</v>
      </c>
      <c r="P27" s="9"/>
    </row>
    <row r="28" spans="1:119">
      <c r="A28" s="12"/>
      <c r="B28" s="44">
        <v>572</v>
      </c>
      <c r="C28" s="20" t="s">
        <v>71</v>
      </c>
      <c r="D28" s="46">
        <v>4132596</v>
      </c>
      <c r="E28" s="46">
        <v>0</v>
      </c>
      <c r="F28" s="46">
        <v>0</v>
      </c>
      <c r="G28" s="46">
        <v>10159150</v>
      </c>
      <c r="H28" s="46">
        <v>0</v>
      </c>
      <c r="I28" s="46">
        <v>1353870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0"/>
        <v>15645616</v>
      </c>
      <c r="O28" s="47">
        <f t="shared" si="1"/>
        <v>575.77801494130199</v>
      </c>
      <c r="P28" s="9"/>
    </row>
    <row r="29" spans="1:119">
      <c r="A29" s="12"/>
      <c r="B29" s="44">
        <v>575</v>
      </c>
      <c r="C29" s="20" t="s">
        <v>72</v>
      </c>
      <c r="D29" s="46">
        <v>1185020</v>
      </c>
      <c r="E29" s="46">
        <v>0</v>
      </c>
      <c r="F29" s="46">
        <v>0</v>
      </c>
      <c r="G29" s="46">
        <v>0</v>
      </c>
      <c r="H29" s="46">
        <v>0</v>
      </c>
      <c r="I29" s="46">
        <v>253798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1438818</v>
      </c>
      <c r="O29" s="47">
        <f t="shared" si="1"/>
        <v>52.950281529459389</v>
      </c>
      <c r="P29" s="9"/>
    </row>
    <row r="30" spans="1:119" ht="15.75">
      <c r="A30" s="28" t="s">
        <v>73</v>
      </c>
      <c r="B30" s="29"/>
      <c r="C30" s="30"/>
      <c r="D30" s="31">
        <f t="shared" ref="D30:M30" si="11">SUM(D31:D31)</f>
        <v>1016160</v>
      </c>
      <c r="E30" s="31">
        <f t="shared" si="11"/>
        <v>808452</v>
      </c>
      <c r="F30" s="31">
        <f t="shared" si="11"/>
        <v>8939900</v>
      </c>
      <c r="G30" s="31">
        <f t="shared" si="11"/>
        <v>0</v>
      </c>
      <c r="H30" s="31">
        <f t="shared" si="11"/>
        <v>0</v>
      </c>
      <c r="I30" s="31">
        <f t="shared" si="11"/>
        <v>97566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0"/>
        <v>10862078</v>
      </c>
      <c r="O30" s="43">
        <f t="shared" si="1"/>
        <v>399.73790159349352</v>
      </c>
      <c r="P30" s="9"/>
    </row>
    <row r="31" spans="1:119" ht="15.75" thickBot="1">
      <c r="A31" s="12"/>
      <c r="B31" s="44">
        <v>581</v>
      </c>
      <c r="C31" s="20" t="s">
        <v>74</v>
      </c>
      <c r="D31" s="46">
        <v>1016160</v>
      </c>
      <c r="E31" s="46">
        <v>808452</v>
      </c>
      <c r="F31" s="46">
        <v>8939900</v>
      </c>
      <c r="G31" s="46">
        <v>0</v>
      </c>
      <c r="H31" s="46">
        <v>0</v>
      </c>
      <c r="I31" s="46">
        <v>97566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10862078</v>
      </c>
      <c r="O31" s="47">
        <f t="shared" si="1"/>
        <v>399.73790159349352</v>
      </c>
      <c r="P31" s="9"/>
    </row>
    <row r="32" spans="1:119" ht="16.5" thickBot="1">
      <c r="A32" s="14" t="s">
        <v>10</v>
      </c>
      <c r="B32" s="23"/>
      <c r="C32" s="22"/>
      <c r="D32" s="15">
        <f>SUM(D5,D13,D18,D21,D25,D27,D30)</f>
        <v>29001828</v>
      </c>
      <c r="E32" s="15">
        <f t="shared" ref="E32:M32" si="12">SUM(E5,E13,E18,E21,E25,E27,E30)</f>
        <v>8051954</v>
      </c>
      <c r="F32" s="15">
        <f t="shared" si="12"/>
        <v>12336255</v>
      </c>
      <c r="G32" s="15">
        <f t="shared" si="12"/>
        <v>10799265</v>
      </c>
      <c r="H32" s="15">
        <f t="shared" si="12"/>
        <v>0</v>
      </c>
      <c r="I32" s="15">
        <f t="shared" si="12"/>
        <v>7930959</v>
      </c>
      <c r="J32" s="15">
        <f t="shared" si="12"/>
        <v>1091195</v>
      </c>
      <c r="K32" s="15">
        <f t="shared" si="12"/>
        <v>3823796</v>
      </c>
      <c r="L32" s="15">
        <f t="shared" si="12"/>
        <v>0</v>
      </c>
      <c r="M32" s="15">
        <f t="shared" si="12"/>
        <v>0</v>
      </c>
      <c r="N32" s="15">
        <f t="shared" si="10"/>
        <v>73035252</v>
      </c>
      <c r="O32" s="37">
        <f t="shared" si="1"/>
        <v>2687.7875832627979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93</v>
      </c>
      <c r="M34" s="93"/>
      <c r="N34" s="93"/>
      <c r="O34" s="41">
        <v>27173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54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7365119</v>
      </c>
      <c r="E5" s="26">
        <f t="shared" si="0"/>
        <v>0</v>
      </c>
      <c r="F5" s="26">
        <f t="shared" si="0"/>
        <v>2940699</v>
      </c>
      <c r="G5" s="26">
        <f t="shared" si="0"/>
        <v>25644</v>
      </c>
      <c r="H5" s="26">
        <f t="shared" si="0"/>
        <v>0</v>
      </c>
      <c r="I5" s="26">
        <f t="shared" si="0"/>
        <v>0</v>
      </c>
      <c r="J5" s="26">
        <f t="shared" si="0"/>
        <v>976408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5" si="1">SUM(D5:M5)</f>
        <v>11307870</v>
      </c>
      <c r="O5" s="32">
        <f t="shared" ref="O5:O27" si="2">(N5/O$29)</f>
        <v>428.21486727004202</v>
      </c>
      <c r="P5" s="6"/>
    </row>
    <row r="6" spans="1:133">
      <c r="A6" s="12"/>
      <c r="B6" s="44">
        <v>517</v>
      </c>
      <c r="C6" s="20" t="s">
        <v>24</v>
      </c>
      <c r="D6" s="46">
        <v>0</v>
      </c>
      <c r="E6" s="46">
        <v>0</v>
      </c>
      <c r="F6" s="46">
        <v>2940699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2940699</v>
      </c>
      <c r="O6" s="47">
        <f t="shared" si="2"/>
        <v>111.36058620820238</v>
      </c>
      <c r="P6" s="9"/>
    </row>
    <row r="7" spans="1:133">
      <c r="A7" s="12"/>
      <c r="B7" s="44">
        <v>519</v>
      </c>
      <c r="C7" s="20" t="s">
        <v>67</v>
      </c>
      <c r="D7" s="46">
        <v>7365119</v>
      </c>
      <c r="E7" s="46">
        <v>0</v>
      </c>
      <c r="F7" s="46">
        <v>0</v>
      </c>
      <c r="G7" s="46">
        <v>25644</v>
      </c>
      <c r="H7" s="46">
        <v>0</v>
      </c>
      <c r="I7" s="46">
        <v>0</v>
      </c>
      <c r="J7" s="46">
        <v>976408</v>
      </c>
      <c r="K7" s="46">
        <v>0</v>
      </c>
      <c r="L7" s="46">
        <v>0</v>
      </c>
      <c r="M7" s="46">
        <v>0</v>
      </c>
      <c r="N7" s="46">
        <f t="shared" si="1"/>
        <v>8367171</v>
      </c>
      <c r="O7" s="47">
        <f t="shared" si="2"/>
        <v>316.85428106183969</v>
      </c>
      <c r="P7" s="9"/>
    </row>
    <row r="8" spans="1:133" ht="15.75">
      <c r="A8" s="28" t="s">
        <v>26</v>
      </c>
      <c r="B8" s="29"/>
      <c r="C8" s="30"/>
      <c r="D8" s="31">
        <f t="shared" ref="D8:M8" si="3">SUM(D9:D12)</f>
        <v>12014106</v>
      </c>
      <c r="E8" s="31">
        <f t="shared" si="3"/>
        <v>1390353</v>
      </c>
      <c r="F8" s="31">
        <f t="shared" si="3"/>
        <v>0</v>
      </c>
      <c r="G8" s="31">
        <f t="shared" si="3"/>
        <v>26013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3713380</v>
      </c>
      <c r="L8" s="31">
        <f t="shared" si="3"/>
        <v>0</v>
      </c>
      <c r="M8" s="31">
        <f t="shared" si="3"/>
        <v>0</v>
      </c>
      <c r="N8" s="42">
        <f t="shared" si="1"/>
        <v>17143852</v>
      </c>
      <c r="O8" s="43">
        <f t="shared" si="2"/>
        <v>649.21619267618439</v>
      </c>
      <c r="P8" s="10"/>
    </row>
    <row r="9" spans="1:133">
      <c r="A9" s="12"/>
      <c r="B9" s="44">
        <v>521</v>
      </c>
      <c r="C9" s="20" t="s">
        <v>27</v>
      </c>
      <c r="D9" s="46">
        <v>6073886</v>
      </c>
      <c r="E9" s="46">
        <v>87074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1984538</v>
      </c>
      <c r="L9" s="46">
        <v>0</v>
      </c>
      <c r="M9" s="46">
        <v>0</v>
      </c>
      <c r="N9" s="46">
        <f t="shared" si="1"/>
        <v>8145498</v>
      </c>
      <c r="O9" s="47">
        <f t="shared" si="2"/>
        <v>308.45980232514108</v>
      </c>
      <c r="P9" s="9"/>
    </row>
    <row r="10" spans="1:133">
      <c r="A10" s="12"/>
      <c r="B10" s="44">
        <v>522</v>
      </c>
      <c r="C10" s="20" t="s">
        <v>28</v>
      </c>
      <c r="D10" s="46">
        <v>5940220</v>
      </c>
      <c r="E10" s="46">
        <v>0</v>
      </c>
      <c r="F10" s="46">
        <v>0</v>
      </c>
      <c r="G10" s="46">
        <v>26013</v>
      </c>
      <c r="H10" s="46">
        <v>0</v>
      </c>
      <c r="I10" s="46">
        <v>0</v>
      </c>
      <c r="J10" s="46">
        <v>0</v>
      </c>
      <c r="K10" s="46">
        <v>1656043</v>
      </c>
      <c r="L10" s="46">
        <v>0</v>
      </c>
      <c r="M10" s="46">
        <v>0</v>
      </c>
      <c r="N10" s="46">
        <f t="shared" si="1"/>
        <v>7622276</v>
      </c>
      <c r="O10" s="47">
        <f t="shared" si="2"/>
        <v>288.64604082250918</v>
      </c>
      <c r="P10" s="9"/>
    </row>
    <row r="11" spans="1:133">
      <c r="A11" s="12"/>
      <c r="B11" s="44">
        <v>524</v>
      </c>
      <c r="C11" s="20" t="s">
        <v>29</v>
      </c>
      <c r="D11" s="46">
        <v>0</v>
      </c>
      <c r="E11" s="46">
        <v>1303279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1303279</v>
      </c>
      <c r="O11" s="47">
        <f t="shared" si="2"/>
        <v>49.353542621274663</v>
      </c>
      <c r="P11" s="9"/>
    </row>
    <row r="12" spans="1:133">
      <c r="A12" s="12"/>
      <c r="B12" s="44">
        <v>529</v>
      </c>
      <c r="C12" s="20" t="s">
        <v>88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72799</v>
      </c>
      <c r="L12" s="46">
        <v>0</v>
      </c>
      <c r="M12" s="46">
        <v>0</v>
      </c>
      <c r="N12" s="46">
        <f t="shared" si="1"/>
        <v>72799</v>
      </c>
      <c r="O12" s="47">
        <f t="shared" si="2"/>
        <v>2.7568069072594388</v>
      </c>
      <c r="P12" s="9"/>
    </row>
    <row r="13" spans="1:133" ht="15.75">
      <c r="A13" s="28" t="s">
        <v>31</v>
      </c>
      <c r="B13" s="29"/>
      <c r="C13" s="30"/>
      <c r="D13" s="31">
        <f t="shared" ref="D13:M13" si="4">SUM(D14:D15)</f>
        <v>0</v>
      </c>
      <c r="E13" s="31">
        <f t="shared" si="4"/>
        <v>10354564</v>
      </c>
      <c r="F13" s="31">
        <f t="shared" si="4"/>
        <v>0</v>
      </c>
      <c r="G13" s="31">
        <f t="shared" si="4"/>
        <v>7376914</v>
      </c>
      <c r="H13" s="31">
        <f t="shared" si="4"/>
        <v>0</v>
      </c>
      <c r="I13" s="31">
        <f t="shared" si="4"/>
        <v>5763687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23495165</v>
      </c>
      <c r="O13" s="43">
        <f t="shared" si="2"/>
        <v>889.73245730298788</v>
      </c>
      <c r="P13" s="10"/>
    </row>
    <row r="14" spans="1:133">
      <c r="A14" s="12"/>
      <c r="B14" s="44">
        <v>534</v>
      </c>
      <c r="C14" s="20" t="s">
        <v>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5763687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5763687</v>
      </c>
      <c r="O14" s="47">
        <f t="shared" si="2"/>
        <v>218.26360434733215</v>
      </c>
      <c r="P14" s="9"/>
    </row>
    <row r="15" spans="1:133">
      <c r="A15" s="12"/>
      <c r="B15" s="44">
        <v>537</v>
      </c>
      <c r="C15" s="20" t="s">
        <v>89</v>
      </c>
      <c r="D15" s="46">
        <v>0</v>
      </c>
      <c r="E15" s="46">
        <v>10354564</v>
      </c>
      <c r="F15" s="46">
        <v>0</v>
      </c>
      <c r="G15" s="46">
        <v>7376914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17731478</v>
      </c>
      <c r="O15" s="47">
        <f t="shared" si="2"/>
        <v>671.46885295565573</v>
      </c>
      <c r="P15" s="9"/>
    </row>
    <row r="16" spans="1:133" ht="15.75">
      <c r="A16" s="28" t="s">
        <v>38</v>
      </c>
      <c r="B16" s="29"/>
      <c r="C16" s="30"/>
      <c r="D16" s="31">
        <f t="shared" ref="D16:M16" si="5">SUM(D17:D20)</f>
        <v>2103814</v>
      </c>
      <c r="E16" s="31">
        <f t="shared" si="5"/>
        <v>3914000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ref="N16:N22" si="6">SUM(D16:M16)</f>
        <v>6017814</v>
      </c>
      <c r="O16" s="43">
        <f t="shared" si="2"/>
        <v>227.88707539667513</v>
      </c>
      <c r="P16" s="10"/>
    </row>
    <row r="17" spans="1:119">
      <c r="A17" s="12"/>
      <c r="B17" s="44">
        <v>541</v>
      </c>
      <c r="C17" s="20" t="s">
        <v>70</v>
      </c>
      <c r="D17" s="46">
        <v>2103814</v>
      </c>
      <c r="E17" s="46">
        <v>76512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2180326</v>
      </c>
      <c r="O17" s="47">
        <f t="shared" si="2"/>
        <v>82.566213503995158</v>
      </c>
      <c r="P17" s="9"/>
    </row>
    <row r="18" spans="1:119">
      <c r="A18" s="12"/>
      <c r="B18" s="44">
        <v>542</v>
      </c>
      <c r="C18" s="20" t="s">
        <v>40</v>
      </c>
      <c r="D18" s="46">
        <v>0</v>
      </c>
      <c r="E18" s="46">
        <v>3536374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3536374</v>
      </c>
      <c r="O18" s="47">
        <f t="shared" si="2"/>
        <v>133.91805203165828</v>
      </c>
      <c r="P18" s="9"/>
    </row>
    <row r="19" spans="1:119">
      <c r="A19" s="12"/>
      <c r="B19" s="44">
        <v>545</v>
      </c>
      <c r="C19" s="20" t="s">
        <v>80</v>
      </c>
      <c r="D19" s="46">
        <v>0</v>
      </c>
      <c r="E19" s="46">
        <v>253941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253941</v>
      </c>
      <c r="O19" s="47">
        <f t="shared" si="2"/>
        <v>9.6164274624152686</v>
      </c>
      <c r="P19" s="9"/>
    </row>
    <row r="20" spans="1:119">
      <c r="A20" s="12"/>
      <c r="B20" s="44">
        <v>549</v>
      </c>
      <c r="C20" s="20" t="s">
        <v>90</v>
      </c>
      <c r="D20" s="46">
        <v>0</v>
      </c>
      <c r="E20" s="46">
        <v>47173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47173</v>
      </c>
      <c r="O20" s="47">
        <f t="shared" si="2"/>
        <v>1.7863823986064302</v>
      </c>
      <c r="P20" s="9"/>
    </row>
    <row r="21" spans="1:119" ht="15.75">
      <c r="A21" s="28" t="s">
        <v>42</v>
      </c>
      <c r="B21" s="29"/>
      <c r="C21" s="30"/>
      <c r="D21" s="31">
        <f t="shared" ref="D21:M21" si="7">SUM(D22:D22)</f>
        <v>0</v>
      </c>
      <c r="E21" s="31">
        <f t="shared" si="7"/>
        <v>295203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6"/>
        <v>295203</v>
      </c>
      <c r="O21" s="43">
        <f t="shared" si="2"/>
        <v>11.178967697958875</v>
      </c>
      <c r="P21" s="10"/>
    </row>
    <row r="22" spans="1:119">
      <c r="A22" s="13"/>
      <c r="B22" s="45">
        <v>559</v>
      </c>
      <c r="C22" s="21" t="s">
        <v>43</v>
      </c>
      <c r="D22" s="46">
        <v>0</v>
      </c>
      <c r="E22" s="46">
        <v>295203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295203</v>
      </c>
      <c r="O22" s="47">
        <f t="shared" si="2"/>
        <v>11.178967697958875</v>
      </c>
      <c r="P22" s="9"/>
    </row>
    <row r="23" spans="1:119" ht="15.75">
      <c r="A23" s="28" t="s">
        <v>44</v>
      </c>
      <c r="B23" s="29"/>
      <c r="C23" s="30"/>
      <c r="D23" s="31">
        <f t="shared" ref="D23:M23" si="8">SUM(D24:D24)</f>
        <v>3662103</v>
      </c>
      <c r="E23" s="31">
        <f t="shared" si="8"/>
        <v>0</v>
      </c>
      <c r="F23" s="31">
        <f t="shared" si="8"/>
        <v>0</v>
      </c>
      <c r="G23" s="31">
        <f t="shared" si="8"/>
        <v>2262666</v>
      </c>
      <c r="H23" s="31">
        <f t="shared" si="8"/>
        <v>0</v>
      </c>
      <c r="I23" s="31">
        <f t="shared" si="8"/>
        <v>1525861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>SUM(D23:M23)</f>
        <v>7450630</v>
      </c>
      <c r="O23" s="43">
        <f t="shared" si="2"/>
        <v>282.14602188813575</v>
      </c>
      <c r="P23" s="9"/>
    </row>
    <row r="24" spans="1:119">
      <c r="A24" s="12"/>
      <c r="B24" s="44">
        <v>572</v>
      </c>
      <c r="C24" s="20" t="s">
        <v>71</v>
      </c>
      <c r="D24" s="46">
        <v>3662103</v>
      </c>
      <c r="E24" s="46">
        <v>0</v>
      </c>
      <c r="F24" s="46">
        <v>0</v>
      </c>
      <c r="G24" s="46">
        <v>2262666</v>
      </c>
      <c r="H24" s="46">
        <v>0</v>
      </c>
      <c r="I24" s="46">
        <v>1525861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7450630</v>
      </c>
      <c r="O24" s="47">
        <f t="shared" si="2"/>
        <v>282.14602188813575</v>
      </c>
      <c r="P24" s="9"/>
    </row>
    <row r="25" spans="1:119" ht="15.75">
      <c r="A25" s="28" t="s">
        <v>73</v>
      </c>
      <c r="B25" s="29"/>
      <c r="C25" s="30"/>
      <c r="D25" s="31">
        <f t="shared" ref="D25:M25" si="9">SUM(D26:D26)</f>
        <v>2113194</v>
      </c>
      <c r="E25" s="31">
        <f t="shared" si="9"/>
        <v>810624</v>
      </c>
      <c r="F25" s="31">
        <f t="shared" si="9"/>
        <v>31421</v>
      </c>
      <c r="G25" s="31">
        <f t="shared" si="9"/>
        <v>0</v>
      </c>
      <c r="H25" s="31">
        <f t="shared" si="9"/>
        <v>0</v>
      </c>
      <c r="I25" s="31">
        <f t="shared" si="9"/>
        <v>30699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>SUM(D25:M25)</f>
        <v>2985938</v>
      </c>
      <c r="O25" s="43">
        <f t="shared" si="2"/>
        <v>113.0737304502594</v>
      </c>
      <c r="P25" s="9"/>
    </row>
    <row r="26" spans="1:119" ht="15.75" thickBot="1">
      <c r="A26" s="12"/>
      <c r="B26" s="44">
        <v>581</v>
      </c>
      <c r="C26" s="20" t="s">
        <v>74</v>
      </c>
      <c r="D26" s="46">
        <v>2113194</v>
      </c>
      <c r="E26" s="46">
        <v>810624</v>
      </c>
      <c r="F26" s="46">
        <v>31421</v>
      </c>
      <c r="G26" s="46">
        <v>0</v>
      </c>
      <c r="H26" s="46">
        <v>0</v>
      </c>
      <c r="I26" s="46">
        <v>30699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2985938</v>
      </c>
      <c r="O26" s="47">
        <f t="shared" si="2"/>
        <v>113.0737304502594</v>
      </c>
      <c r="P26" s="9"/>
    </row>
    <row r="27" spans="1:119" ht="16.5" thickBot="1">
      <c r="A27" s="14" t="s">
        <v>10</v>
      </c>
      <c r="B27" s="23"/>
      <c r="C27" s="22"/>
      <c r="D27" s="15">
        <f>SUM(D5,D8,D13,D16,D21,D23,D25)</f>
        <v>27258336</v>
      </c>
      <c r="E27" s="15">
        <f t="shared" ref="E27:M27" si="10">SUM(E5,E8,E13,E16,E21,E23,E25)</f>
        <v>16764744</v>
      </c>
      <c r="F27" s="15">
        <f t="shared" si="10"/>
        <v>2972120</v>
      </c>
      <c r="G27" s="15">
        <f t="shared" si="10"/>
        <v>9691237</v>
      </c>
      <c r="H27" s="15">
        <f t="shared" si="10"/>
        <v>0</v>
      </c>
      <c r="I27" s="15">
        <f t="shared" si="10"/>
        <v>7320247</v>
      </c>
      <c r="J27" s="15">
        <f t="shared" si="10"/>
        <v>976408</v>
      </c>
      <c r="K27" s="15">
        <f t="shared" si="10"/>
        <v>3713380</v>
      </c>
      <c r="L27" s="15">
        <f t="shared" si="10"/>
        <v>0</v>
      </c>
      <c r="M27" s="15">
        <f t="shared" si="10"/>
        <v>0</v>
      </c>
      <c r="N27" s="15">
        <f>SUM(D27:M27)</f>
        <v>68696472</v>
      </c>
      <c r="O27" s="37">
        <f t="shared" si="2"/>
        <v>2601.4493126822435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91</v>
      </c>
      <c r="M29" s="93"/>
      <c r="N29" s="93"/>
      <c r="O29" s="41">
        <v>26407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54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7373388</v>
      </c>
      <c r="E5" s="26">
        <f t="shared" si="0"/>
        <v>91157</v>
      </c>
      <c r="F5" s="26">
        <f t="shared" si="0"/>
        <v>2402572</v>
      </c>
      <c r="G5" s="26">
        <f t="shared" si="0"/>
        <v>300774</v>
      </c>
      <c r="H5" s="26">
        <f t="shared" si="0"/>
        <v>0</v>
      </c>
      <c r="I5" s="26">
        <f t="shared" si="0"/>
        <v>0</v>
      </c>
      <c r="J5" s="26">
        <f t="shared" si="0"/>
        <v>859659</v>
      </c>
      <c r="K5" s="26">
        <f t="shared" si="0"/>
        <v>4083871</v>
      </c>
      <c r="L5" s="26">
        <f t="shared" si="0"/>
        <v>0</v>
      </c>
      <c r="M5" s="26">
        <f t="shared" si="0"/>
        <v>107722</v>
      </c>
      <c r="N5" s="27">
        <f>SUM(D5:M5)</f>
        <v>15219143</v>
      </c>
      <c r="O5" s="32">
        <f t="shared" ref="O5:O33" si="1">(N5/O$35)</f>
        <v>589.82067976591873</v>
      </c>
      <c r="P5" s="6"/>
    </row>
    <row r="6" spans="1:133">
      <c r="A6" s="12"/>
      <c r="B6" s="44">
        <v>511</v>
      </c>
      <c r="C6" s="20" t="s">
        <v>19</v>
      </c>
      <c r="D6" s="46">
        <v>239773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239773</v>
      </c>
      <c r="O6" s="47">
        <f t="shared" si="1"/>
        <v>9.29244661473472</v>
      </c>
      <c r="P6" s="9"/>
    </row>
    <row r="7" spans="1:133">
      <c r="A7" s="12"/>
      <c r="B7" s="44">
        <v>512</v>
      </c>
      <c r="C7" s="20" t="s">
        <v>20</v>
      </c>
      <c r="D7" s="46">
        <v>961812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961812</v>
      </c>
      <c r="O7" s="47">
        <f t="shared" si="1"/>
        <v>37.275200558074644</v>
      </c>
      <c r="P7" s="9"/>
    </row>
    <row r="8" spans="1:133">
      <c r="A8" s="12"/>
      <c r="B8" s="44">
        <v>513</v>
      </c>
      <c r="C8" s="20" t="s">
        <v>21</v>
      </c>
      <c r="D8" s="46">
        <v>1305079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1305079</v>
      </c>
      <c r="O8" s="47">
        <f t="shared" si="1"/>
        <v>50.578576134557999</v>
      </c>
      <c r="P8" s="9"/>
    </row>
    <row r="9" spans="1:133">
      <c r="A9" s="12"/>
      <c r="B9" s="44">
        <v>514</v>
      </c>
      <c r="C9" s="20" t="s">
        <v>22</v>
      </c>
      <c r="D9" s="46">
        <v>497374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497374</v>
      </c>
      <c r="O9" s="47">
        <f t="shared" si="1"/>
        <v>19.275820641010736</v>
      </c>
      <c r="P9" s="9"/>
    </row>
    <row r="10" spans="1:133">
      <c r="A10" s="12"/>
      <c r="B10" s="44">
        <v>515</v>
      </c>
      <c r="C10" s="20" t="s">
        <v>23</v>
      </c>
      <c r="D10" s="46">
        <v>730191</v>
      </c>
      <c r="E10" s="46">
        <v>91157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821348</v>
      </c>
      <c r="O10" s="47">
        <f t="shared" si="1"/>
        <v>31.83149246211681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2402572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2402572</v>
      </c>
      <c r="O11" s="47">
        <f t="shared" si="1"/>
        <v>93.112118745882256</v>
      </c>
      <c r="P11" s="9"/>
    </row>
    <row r="12" spans="1:133">
      <c r="A12" s="12"/>
      <c r="B12" s="44">
        <v>519</v>
      </c>
      <c r="C12" s="20" t="s">
        <v>67</v>
      </c>
      <c r="D12" s="46">
        <v>3639159</v>
      </c>
      <c r="E12" s="46">
        <v>0</v>
      </c>
      <c r="F12" s="46">
        <v>0</v>
      </c>
      <c r="G12" s="46">
        <v>300774</v>
      </c>
      <c r="H12" s="46">
        <v>0</v>
      </c>
      <c r="I12" s="46">
        <v>0</v>
      </c>
      <c r="J12" s="46">
        <v>859659</v>
      </c>
      <c r="K12" s="46">
        <v>4083871</v>
      </c>
      <c r="L12" s="46">
        <v>0</v>
      </c>
      <c r="M12" s="46">
        <v>107722</v>
      </c>
      <c r="N12" s="46">
        <f t="shared" si="2"/>
        <v>8991185</v>
      </c>
      <c r="O12" s="47">
        <f t="shared" si="1"/>
        <v>348.45502460954151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14601101</v>
      </c>
      <c r="E13" s="31">
        <f t="shared" si="3"/>
        <v>1079815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15680916</v>
      </c>
      <c r="O13" s="43">
        <f t="shared" si="1"/>
        <v>607.7167771189396</v>
      </c>
      <c r="P13" s="10"/>
    </row>
    <row r="14" spans="1:133">
      <c r="A14" s="12"/>
      <c r="B14" s="44">
        <v>521</v>
      </c>
      <c r="C14" s="20" t="s">
        <v>27</v>
      </c>
      <c r="D14" s="46">
        <v>5913280</v>
      </c>
      <c r="E14" s="46">
        <v>2500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5915780</v>
      </c>
      <c r="O14" s="47">
        <f t="shared" si="1"/>
        <v>229.26713947990544</v>
      </c>
      <c r="P14" s="9"/>
    </row>
    <row r="15" spans="1:133">
      <c r="A15" s="12"/>
      <c r="B15" s="44">
        <v>522</v>
      </c>
      <c r="C15" s="20" t="s">
        <v>28</v>
      </c>
      <c r="D15" s="46">
        <v>8613642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8613642</v>
      </c>
      <c r="O15" s="47">
        <f t="shared" si="1"/>
        <v>333.82327636321355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1077315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1077315</v>
      </c>
      <c r="O16" s="47">
        <f t="shared" si="1"/>
        <v>41.751540518544353</v>
      </c>
      <c r="P16" s="9"/>
    </row>
    <row r="17" spans="1:16">
      <c r="A17" s="12"/>
      <c r="B17" s="44">
        <v>525</v>
      </c>
      <c r="C17" s="20" t="s">
        <v>30</v>
      </c>
      <c r="D17" s="46">
        <v>74179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74179</v>
      </c>
      <c r="O17" s="47">
        <f t="shared" si="1"/>
        <v>2.8748207572762858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629844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5577278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57679412</v>
      </c>
      <c r="N18" s="42">
        <f t="shared" si="4"/>
        <v>63886534</v>
      </c>
      <c r="O18" s="43">
        <f t="shared" si="1"/>
        <v>2475.9343487191413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41506017</v>
      </c>
      <c r="N19" s="46">
        <f t="shared" si="4"/>
        <v>41506017</v>
      </c>
      <c r="O19" s="47">
        <f t="shared" si="1"/>
        <v>1608.5733054296013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8326515</v>
      </c>
      <c r="N20" s="46">
        <f t="shared" si="4"/>
        <v>8326515</v>
      </c>
      <c r="O20" s="47">
        <f t="shared" si="1"/>
        <v>322.6956167887455</v>
      </c>
      <c r="P20" s="9"/>
    </row>
    <row r="21" spans="1:16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5577278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5577278</v>
      </c>
      <c r="O21" s="47">
        <f t="shared" si="1"/>
        <v>216.1484323528272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7846880</v>
      </c>
      <c r="N22" s="46">
        <f t="shared" si="4"/>
        <v>7846880</v>
      </c>
      <c r="O22" s="47">
        <f t="shared" si="1"/>
        <v>304.10727434794404</v>
      </c>
      <c r="P22" s="9"/>
    </row>
    <row r="23" spans="1:16">
      <c r="A23" s="12"/>
      <c r="B23" s="44">
        <v>539</v>
      </c>
      <c r="C23" s="20" t="s">
        <v>37</v>
      </c>
      <c r="D23" s="46">
        <v>629844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629844</v>
      </c>
      <c r="O23" s="47">
        <f t="shared" si="1"/>
        <v>24.409719800023254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1364515</v>
      </c>
      <c r="E24" s="31">
        <f t="shared" si="6"/>
        <v>4317532</v>
      </c>
      <c r="F24" s="31">
        <f t="shared" si="6"/>
        <v>0</v>
      </c>
      <c r="G24" s="31">
        <f t="shared" si="6"/>
        <v>306489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5988536</v>
      </c>
      <c r="O24" s="43">
        <f t="shared" si="1"/>
        <v>232.08681161105298</v>
      </c>
      <c r="P24" s="10"/>
    </row>
    <row r="25" spans="1:16">
      <c r="A25" s="12"/>
      <c r="B25" s="44">
        <v>541</v>
      </c>
      <c r="C25" s="20" t="s">
        <v>70</v>
      </c>
      <c r="D25" s="46">
        <v>1364515</v>
      </c>
      <c r="E25" s="46">
        <v>1752851</v>
      </c>
      <c r="F25" s="46">
        <v>0</v>
      </c>
      <c r="G25" s="46">
        <v>306489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3423855</v>
      </c>
      <c r="O25" s="47">
        <f t="shared" si="1"/>
        <v>132.69212882222996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2430136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2430136</v>
      </c>
      <c r="O26" s="47">
        <f t="shared" si="1"/>
        <v>94.180366624035969</v>
      </c>
      <c r="P26" s="9"/>
    </row>
    <row r="27" spans="1:16">
      <c r="A27" s="12"/>
      <c r="B27" s="44">
        <v>545</v>
      </c>
      <c r="C27" s="20" t="s">
        <v>80</v>
      </c>
      <c r="D27" s="46">
        <v>0</v>
      </c>
      <c r="E27" s="46">
        <v>134545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134545</v>
      </c>
      <c r="O27" s="47">
        <f t="shared" si="1"/>
        <v>5.2143161647870402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SUM(D29:D30)</f>
        <v>3770891</v>
      </c>
      <c r="E28" s="31">
        <f t="shared" si="7"/>
        <v>0</v>
      </c>
      <c r="F28" s="31">
        <f t="shared" si="7"/>
        <v>0</v>
      </c>
      <c r="G28" s="31">
        <f t="shared" si="7"/>
        <v>154415</v>
      </c>
      <c r="H28" s="31">
        <f t="shared" si="7"/>
        <v>0</v>
      </c>
      <c r="I28" s="31">
        <f t="shared" si="7"/>
        <v>1446658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5371964</v>
      </c>
      <c r="O28" s="43">
        <f t="shared" si="1"/>
        <v>208.19145060651863</v>
      </c>
      <c r="P28" s="9"/>
    </row>
    <row r="29" spans="1:16">
      <c r="A29" s="12"/>
      <c r="B29" s="44">
        <v>572</v>
      </c>
      <c r="C29" s="20" t="s">
        <v>71</v>
      </c>
      <c r="D29" s="46">
        <v>2882803</v>
      </c>
      <c r="E29" s="46">
        <v>0</v>
      </c>
      <c r="F29" s="46">
        <v>0</v>
      </c>
      <c r="G29" s="46">
        <v>154415</v>
      </c>
      <c r="H29" s="46">
        <v>0</v>
      </c>
      <c r="I29" s="46">
        <v>1238918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4276136</v>
      </c>
      <c r="O29" s="47">
        <f t="shared" si="1"/>
        <v>165.72243537573149</v>
      </c>
      <c r="P29" s="9"/>
    </row>
    <row r="30" spans="1:16">
      <c r="A30" s="12"/>
      <c r="B30" s="44">
        <v>575</v>
      </c>
      <c r="C30" s="20" t="s">
        <v>72</v>
      </c>
      <c r="D30" s="46">
        <v>888088</v>
      </c>
      <c r="E30" s="46">
        <v>0</v>
      </c>
      <c r="F30" s="46">
        <v>0</v>
      </c>
      <c r="G30" s="46">
        <v>0</v>
      </c>
      <c r="H30" s="46">
        <v>0</v>
      </c>
      <c r="I30" s="46">
        <v>207740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1095828</v>
      </c>
      <c r="O30" s="47">
        <f t="shared" si="1"/>
        <v>42.469015230787114</v>
      </c>
      <c r="P30" s="9"/>
    </row>
    <row r="31" spans="1:16" ht="15.75">
      <c r="A31" s="28" t="s">
        <v>73</v>
      </c>
      <c r="B31" s="29"/>
      <c r="C31" s="30"/>
      <c r="D31" s="31">
        <f t="shared" ref="D31:M31" si="8">SUM(D32:D32)</f>
        <v>1552325</v>
      </c>
      <c r="E31" s="31">
        <f t="shared" si="8"/>
        <v>249750</v>
      </c>
      <c r="F31" s="31">
        <f t="shared" si="8"/>
        <v>0</v>
      </c>
      <c r="G31" s="31">
        <f t="shared" si="8"/>
        <v>101023</v>
      </c>
      <c r="H31" s="31">
        <f t="shared" si="8"/>
        <v>0</v>
      </c>
      <c r="I31" s="31">
        <f t="shared" si="8"/>
        <v>30698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1933796</v>
      </c>
      <c r="O31" s="43">
        <f t="shared" si="1"/>
        <v>74.944618842770225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1552325</v>
      </c>
      <c r="E32" s="46">
        <v>249750</v>
      </c>
      <c r="F32" s="46">
        <v>0</v>
      </c>
      <c r="G32" s="46">
        <v>101023</v>
      </c>
      <c r="H32" s="46">
        <v>0</v>
      </c>
      <c r="I32" s="46">
        <v>30698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1933796</v>
      </c>
      <c r="O32" s="47">
        <f t="shared" si="1"/>
        <v>74.944618842770225</v>
      </c>
      <c r="P32" s="9"/>
    </row>
    <row r="33" spans="1:119" ht="16.5" thickBot="1">
      <c r="A33" s="14" t="s">
        <v>10</v>
      </c>
      <c r="B33" s="23"/>
      <c r="C33" s="22"/>
      <c r="D33" s="15">
        <f>SUM(D5,D13,D18,D24,D28,D31)</f>
        <v>29292064</v>
      </c>
      <c r="E33" s="15">
        <f t="shared" ref="E33:M33" si="9">SUM(E5,E13,E18,E24,E28,E31)</f>
        <v>5738254</v>
      </c>
      <c r="F33" s="15">
        <f t="shared" si="9"/>
        <v>2402572</v>
      </c>
      <c r="G33" s="15">
        <f t="shared" si="9"/>
        <v>862701</v>
      </c>
      <c r="H33" s="15">
        <f t="shared" si="9"/>
        <v>0</v>
      </c>
      <c r="I33" s="15">
        <f t="shared" si="9"/>
        <v>7054634</v>
      </c>
      <c r="J33" s="15">
        <f t="shared" si="9"/>
        <v>859659</v>
      </c>
      <c r="K33" s="15">
        <f t="shared" si="9"/>
        <v>4083871</v>
      </c>
      <c r="L33" s="15">
        <f t="shared" si="9"/>
        <v>0</v>
      </c>
      <c r="M33" s="15">
        <f t="shared" si="9"/>
        <v>57787134</v>
      </c>
      <c r="N33" s="15">
        <f t="shared" si="4"/>
        <v>108080889</v>
      </c>
      <c r="O33" s="37">
        <f t="shared" si="1"/>
        <v>4188.6946866643411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25803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4933253</v>
      </c>
      <c r="E5" s="26">
        <f t="shared" si="0"/>
        <v>1665719</v>
      </c>
      <c r="F5" s="26">
        <f t="shared" si="0"/>
        <v>2402765</v>
      </c>
      <c r="G5" s="26">
        <f t="shared" si="0"/>
        <v>1259424</v>
      </c>
      <c r="H5" s="26">
        <f t="shared" si="0"/>
        <v>0</v>
      </c>
      <c r="I5" s="26">
        <f t="shared" si="0"/>
        <v>0</v>
      </c>
      <c r="J5" s="26">
        <f t="shared" si="0"/>
        <v>801016</v>
      </c>
      <c r="K5" s="26">
        <f t="shared" si="0"/>
        <v>3169263</v>
      </c>
      <c r="L5" s="26">
        <f t="shared" si="0"/>
        <v>0</v>
      </c>
      <c r="M5" s="26">
        <f t="shared" si="0"/>
        <v>0</v>
      </c>
      <c r="N5" s="27">
        <f>SUM(D5:M5)</f>
        <v>14231440</v>
      </c>
      <c r="O5" s="32">
        <f t="shared" ref="O5:O33" si="1">(N5/O$35)</f>
        <v>567.48704043384635</v>
      </c>
      <c r="P5" s="6"/>
    </row>
    <row r="6" spans="1:133">
      <c r="A6" s="12"/>
      <c r="B6" s="44">
        <v>511</v>
      </c>
      <c r="C6" s="20" t="s">
        <v>19</v>
      </c>
      <c r="D6" s="46">
        <v>230828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230828</v>
      </c>
      <c r="O6" s="47">
        <f t="shared" si="1"/>
        <v>9.2044022649334085</v>
      </c>
      <c r="P6" s="9"/>
    </row>
    <row r="7" spans="1:133">
      <c r="A7" s="12"/>
      <c r="B7" s="44">
        <v>512</v>
      </c>
      <c r="C7" s="20" t="s">
        <v>20</v>
      </c>
      <c r="D7" s="46">
        <v>884266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884266</v>
      </c>
      <c r="O7" s="47">
        <f t="shared" si="1"/>
        <v>35.260626844245955</v>
      </c>
      <c r="P7" s="9"/>
    </row>
    <row r="8" spans="1:133">
      <c r="A8" s="12"/>
      <c r="B8" s="44">
        <v>513</v>
      </c>
      <c r="C8" s="20" t="s">
        <v>21</v>
      </c>
      <c r="D8" s="46">
        <v>1241581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1241581</v>
      </c>
      <c r="O8" s="47">
        <f t="shared" si="1"/>
        <v>49.508772629396283</v>
      </c>
      <c r="P8" s="9"/>
    </row>
    <row r="9" spans="1:133">
      <c r="A9" s="12"/>
      <c r="B9" s="44">
        <v>514</v>
      </c>
      <c r="C9" s="20" t="s">
        <v>22</v>
      </c>
      <c r="D9" s="46">
        <v>478492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478492</v>
      </c>
      <c r="O9" s="47">
        <f t="shared" si="1"/>
        <v>19.080149932211501</v>
      </c>
      <c r="P9" s="9"/>
    </row>
    <row r="10" spans="1:133">
      <c r="A10" s="12"/>
      <c r="B10" s="44">
        <v>515</v>
      </c>
      <c r="C10" s="20" t="s">
        <v>23</v>
      </c>
      <c r="D10" s="46">
        <v>660090</v>
      </c>
      <c r="E10" s="46">
        <v>1665719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2325809</v>
      </c>
      <c r="O10" s="47">
        <f t="shared" si="1"/>
        <v>92.743001834277052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2402765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2402765</v>
      </c>
      <c r="O11" s="47">
        <f t="shared" si="1"/>
        <v>95.811667597097056</v>
      </c>
      <c r="P11" s="9"/>
    </row>
    <row r="12" spans="1:133">
      <c r="A12" s="12"/>
      <c r="B12" s="44">
        <v>519</v>
      </c>
      <c r="C12" s="20" t="s">
        <v>67</v>
      </c>
      <c r="D12" s="46">
        <v>1437996</v>
      </c>
      <c r="E12" s="46">
        <v>0</v>
      </c>
      <c r="F12" s="46">
        <v>0</v>
      </c>
      <c r="G12" s="46">
        <v>1259424</v>
      </c>
      <c r="H12" s="46">
        <v>0</v>
      </c>
      <c r="I12" s="46">
        <v>0</v>
      </c>
      <c r="J12" s="46">
        <v>801016</v>
      </c>
      <c r="K12" s="46">
        <v>3169263</v>
      </c>
      <c r="L12" s="46">
        <v>0</v>
      </c>
      <c r="M12" s="46">
        <v>0</v>
      </c>
      <c r="N12" s="46">
        <f t="shared" si="2"/>
        <v>6667699</v>
      </c>
      <c r="O12" s="47">
        <f t="shared" si="1"/>
        <v>265.87841933168517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11663081</v>
      </c>
      <c r="E13" s="31">
        <f t="shared" si="3"/>
        <v>1217039</v>
      </c>
      <c r="F13" s="31">
        <f t="shared" si="3"/>
        <v>0</v>
      </c>
      <c r="G13" s="31">
        <f t="shared" si="3"/>
        <v>6541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12886661</v>
      </c>
      <c r="O13" s="43">
        <f t="shared" si="1"/>
        <v>513.8631868570061</v>
      </c>
      <c r="P13" s="10"/>
    </row>
    <row r="14" spans="1:133">
      <c r="A14" s="12"/>
      <c r="B14" s="44">
        <v>521</v>
      </c>
      <c r="C14" s="20" t="s">
        <v>27</v>
      </c>
      <c r="D14" s="46">
        <v>5773704</v>
      </c>
      <c r="E14" s="46">
        <v>43400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5817104</v>
      </c>
      <c r="O14" s="47">
        <f t="shared" si="1"/>
        <v>231.96044341654039</v>
      </c>
      <c r="P14" s="9"/>
    </row>
    <row r="15" spans="1:133">
      <c r="A15" s="12"/>
      <c r="B15" s="44">
        <v>522</v>
      </c>
      <c r="C15" s="20" t="s">
        <v>28</v>
      </c>
      <c r="D15" s="46">
        <v>5876345</v>
      </c>
      <c r="E15" s="46">
        <v>0</v>
      </c>
      <c r="F15" s="46">
        <v>0</v>
      </c>
      <c r="G15" s="46">
        <v>6541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5882886</v>
      </c>
      <c r="O15" s="47">
        <f t="shared" si="1"/>
        <v>234.58353935720552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1173639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1173639</v>
      </c>
      <c r="O16" s="47">
        <f t="shared" si="1"/>
        <v>46.799545418294919</v>
      </c>
      <c r="P16" s="9"/>
    </row>
    <row r="17" spans="1:16">
      <c r="A17" s="12"/>
      <c r="B17" s="44">
        <v>525</v>
      </c>
      <c r="C17" s="20" t="s">
        <v>30</v>
      </c>
      <c r="D17" s="46">
        <v>13032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13032</v>
      </c>
      <c r="O17" s="47">
        <f t="shared" si="1"/>
        <v>0.51965866496530821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578635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5402196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55944463</v>
      </c>
      <c r="N18" s="42">
        <f t="shared" si="4"/>
        <v>61925294</v>
      </c>
      <c r="O18" s="43">
        <f t="shared" si="1"/>
        <v>2469.3075205359278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40895449</v>
      </c>
      <c r="N19" s="46">
        <f t="shared" si="4"/>
        <v>40895449</v>
      </c>
      <c r="O19" s="47">
        <f t="shared" si="1"/>
        <v>1630.7300821437116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7691975</v>
      </c>
      <c r="N20" s="46">
        <f t="shared" si="4"/>
        <v>7691975</v>
      </c>
      <c r="O20" s="47">
        <f t="shared" si="1"/>
        <v>306.7220272749023</v>
      </c>
      <c r="P20" s="9"/>
    </row>
    <row r="21" spans="1:16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5402196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5402196</v>
      </c>
      <c r="O21" s="47">
        <f t="shared" si="1"/>
        <v>215.41574288220752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7357039</v>
      </c>
      <c r="N22" s="46">
        <f t="shared" si="4"/>
        <v>7357039</v>
      </c>
      <c r="O22" s="47">
        <f t="shared" si="1"/>
        <v>293.36625727729484</v>
      </c>
      <c r="P22" s="9"/>
    </row>
    <row r="23" spans="1:16">
      <c r="A23" s="12"/>
      <c r="B23" s="44">
        <v>539</v>
      </c>
      <c r="C23" s="20" t="s">
        <v>37</v>
      </c>
      <c r="D23" s="46">
        <v>578635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578635</v>
      </c>
      <c r="O23" s="47">
        <f t="shared" si="1"/>
        <v>23.073410957811628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1300383</v>
      </c>
      <c r="E24" s="31">
        <f t="shared" si="6"/>
        <v>6803349</v>
      </c>
      <c r="F24" s="31">
        <f t="shared" si="6"/>
        <v>0</v>
      </c>
      <c r="G24" s="31">
        <f t="shared" si="6"/>
        <v>153230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8256962</v>
      </c>
      <c r="O24" s="43">
        <f t="shared" si="1"/>
        <v>329.25121620543905</v>
      </c>
      <c r="P24" s="10"/>
    </row>
    <row r="25" spans="1:16">
      <c r="A25" s="12"/>
      <c r="B25" s="44">
        <v>541</v>
      </c>
      <c r="C25" s="20" t="s">
        <v>70</v>
      </c>
      <c r="D25" s="46">
        <v>1300383</v>
      </c>
      <c r="E25" s="46">
        <v>2849891</v>
      </c>
      <c r="F25" s="46">
        <v>0</v>
      </c>
      <c r="G25" s="46">
        <v>153230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4303504</v>
      </c>
      <c r="O25" s="47">
        <f t="shared" si="1"/>
        <v>171.60475317010926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3844831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3844831</v>
      </c>
      <c r="O26" s="47">
        <f t="shared" si="1"/>
        <v>153.31489751973842</v>
      </c>
      <c r="P26" s="9"/>
    </row>
    <row r="27" spans="1:16">
      <c r="A27" s="12"/>
      <c r="B27" s="44">
        <v>545</v>
      </c>
      <c r="C27" s="20" t="s">
        <v>80</v>
      </c>
      <c r="D27" s="46">
        <v>0</v>
      </c>
      <c r="E27" s="46">
        <v>108627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108627</v>
      </c>
      <c r="O27" s="47">
        <f t="shared" si="1"/>
        <v>4.3315655155913548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SUM(D29:D30)</f>
        <v>3392341</v>
      </c>
      <c r="E28" s="31">
        <f t="shared" si="7"/>
        <v>0</v>
      </c>
      <c r="F28" s="31">
        <f t="shared" si="7"/>
        <v>0</v>
      </c>
      <c r="G28" s="31">
        <f t="shared" si="7"/>
        <v>4323269</v>
      </c>
      <c r="H28" s="31">
        <f t="shared" si="7"/>
        <v>0</v>
      </c>
      <c r="I28" s="31">
        <f t="shared" si="7"/>
        <v>1353232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9068842</v>
      </c>
      <c r="O28" s="43">
        <f t="shared" si="1"/>
        <v>361.62540872477871</v>
      </c>
      <c r="P28" s="9"/>
    </row>
    <row r="29" spans="1:16">
      <c r="A29" s="12"/>
      <c r="B29" s="44">
        <v>572</v>
      </c>
      <c r="C29" s="20" t="s">
        <v>71</v>
      </c>
      <c r="D29" s="46">
        <v>2539784</v>
      </c>
      <c r="E29" s="46">
        <v>0</v>
      </c>
      <c r="F29" s="46">
        <v>0</v>
      </c>
      <c r="G29" s="46">
        <v>4323269</v>
      </c>
      <c r="H29" s="46">
        <v>0</v>
      </c>
      <c r="I29" s="46">
        <v>1113640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7976693</v>
      </c>
      <c r="O29" s="47">
        <f t="shared" si="1"/>
        <v>318.07532498604354</v>
      </c>
      <c r="P29" s="9"/>
    </row>
    <row r="30" spans="1:16">
      <c r="A30" s="12"/>
      <c r="B30" s="44">
        <v>575</v>
      </c>
      <c r="C30" s="20" t="s">
        <v>72</v>
      </c>
      <c r="D30" s="46">
        <v>852557</v>
      </c>
      <c r="E30" s="46">
        <v>0</v>
      </c>
      <c r="F30" s="46">
        <v>0</v>
      </c>
      <c r="G30" s="46">
        <v>0</v>
      </c>
      <c r="H30" s="46">
        <v>0</v>
      </c>
      <c r="I30" s="46">
        <v>239592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1092149</v>
      </c>
      <c r="O30" s="47">
        <f t="shared" si="1"/>
        <v>43.550083738735147</v>
      </c>
      <c r="P30" s="9"/>
    </row>
    <row r="31" spans="1:16" ht="15.75">
      <c r="A31" s="28" t="s">
        <v>73</v>
      </c>
      <c r="B31" s="29"/>
      <c r="C31" s="30"/>
      <c r="D31" s="31">
        <f t="shared" ref="D31:M31" si="8">SUM(D32:D32)</f>
        <v>1560324</v>
      </c>
      <c r="E31" s="31">
        <f t="shared" si="8"/>
        <v>335744</v>
      </c>
      <c r="F31" s="31">
        <f t="shared" si="8"/>
        <v>27754</v>
      </c>
      <c r="G31" s="31">
        <f t="shared" si="8"/>
        <v>271733</v>
      </c>
      <c r="H31" s="31">
        <f t="shared" si="8"/>
        <v>0</v>
      </c>
      <c r="I31" s="31">
        <f t="shared" si="8"/>
        <v>30696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2226251</v>
      </c>
      <c r="O31" s="43">
        <f t="shared" si="1"/>
        <v>88.773068027753411</v>
      </c>
      <c r="P31" s="9"/>
    </row>
    <row r="32" spans="1:16" ht="15.75" thickBot="1">
      <c r="A32" s="12"/>
      <c r="B32" s="44">
        <v>581</v>
      </c>
      <c r="C32" s="20" t="s">
        <v>74</v>
      </c>
      <c r="D32" s="46">
        <v>1560324</v>
      </c>
      <c r="E32" s="46">
        <v>335744</v>
      </c>
      <c r="F32" s="46">
        <v>27754</v>
      </c>
      <c r="G32" s="46">
        <v>271733</v>
      </c>
      <c r="H32" s="46">
        <v>0</v>
      </c>
      <c r="I32" s="46">
        <v>30696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2226251</v>
      </c>
      <c r="O32" s="47">
        <f t="shared" si="1"/>
        <v>88.773068027753411</v>
      </c>
      <c r="P32" s="9"/>
    </row>
    <row r="33" spans="1:119" ht="16.5" thickBot="1">
      <c r="A33" s="14" t="s">
        <v>10</v>
      </c>
      <c r="B33" s="23"/>
      <c r="C33" s="22"/>
      <c r="D33" s="15">
        <f>SUM(D5,D13,D18,D24,D28,D31)</f>
        <v>23428017</v>
      </c>
      <c r="E33" s="15">
        <f t="shared" ref="E33:M33" si="9">SUM(E5,E13,E18,E24,E28,E31)</f>
        <v>10021851</v>
      </c>
      <c r="F33" s="15">
        <f t="shared" si="9"/>
        <v>2430519</v>
      </c>
      <c r="G33" s="15">
        <f t="shared" si="9"/>
        <v>6014197</v>
      </c>
      <c r="H33" s="15">
        <f t="shared" si="9"/>
        <v>0</v>
      </c>
      <c r="I33" s="15">
        <f t="shared" si="9"/>
        <v>6786124</v>
      </c>
      <c r="J33" s="15">
        <f t="shared" si="9"/>
        <v>801016</v>
      </c>
      <c r="K33" s="15">
        <f t="shared" si="9"/>
        <v>3169263</v>
      </c>
      <c r="L33" s="15">
        <f t="shared" si="9"/>
        <v>0</v>
      </c>
      <c r="M33" s="15">
        <f t="shared" si="9"/>
        <v>55944463</v>
      </c>
      <c r="N33" s="15">
        <f t="shared" si="4"/>
        <v>108595450</v>
      </c>
      <c r="O33" s="37">
        <f t="shared" si="1"/>
        <v>4330.3074407847516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84</v>
      </c>
      <c r="M35" s="93"/>
      <c r="N35" s="93"/>
      <c r="O35" s="41">
        <v>25078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3487867</v>
      </c>
      <c r="E5" s="26">
        <f t="shared" si="0"/>
        <v>2621425</v>
      </c>
      <c r="F5" s="26">
        <f t="shared" si="0"/>
        <v>2394708</v>
      </c>
      <c r="G5" s="26">
        <f t="shared" si="0"/>
        <v>33599</v>
      </c>
      <c r="H5" s="26">
        <f t="shared" si="0"/>
        <v>0</v>
      </c>
      <c r="I5" s="26">
        <f t="shared" si="0"/>
        <v>0</v>
      </c>
      <c r="J5" s="26">
        <f t="shared" si="0"/>
        <v>990257</v>
      </c>
      <c r="K5" s="26">
        <f t="shared" si="0"/>
        <v>5006197</v>
      </c>
      <c r="L5" s="26">
        <f t="shared" si="0"/>
        <v>0</v>
      </c>
      <c r="M5" s="26">
        <f t="shared" si="0"/>
        <v>0</v>
      </c>
      <c r="N5" s="27">
        <f>SUM(D5:M5)</f>
        <v>14534053</v>
      </c>
      <c r="O5" s="32">
        <f t="shared" ref="O5:O34" si="1">(N5/O$36)</f>
        <v>598.47860819435869</v>
      </c>
      <c r="P5" s="6"/>
    </row>
    <row r="6" spans="1:133">
      <c r="A6" s="12"/>
      <c r="B6" s="44">
        <v>511</v>
      </c>
      <c r="C6" s="20" t="s">
        <v>19</v>
      </c>
      <c r="D6" s="46">
        <v>234209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234209</v>
      </c>
      <c r="O6" s="47">
        <f t="shared" si="1"/>
        <v>9.6441836524603666</v>
      </c>
      <c r="P6" s="9"/>
    </row>
    <row r="7" spans="1:133">
      <c r="A7" s="12"/>
      <c r="B7" s="44">
        <v>512</v>
      </c>
      <c r="C7" s="20" t="s">
        <v>20</v>
      </c>
      <c r="D7" s="46">
        <v>674622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674622</v>
      </c>
      <c r="O7" s="47">
        <f t="shared" si="1"/>
        <v>27.779369981470044</v>
      </c>
      <c r="P7" s="9"/>
    </row>
    <row r="8" spans="1:133">
      <c r="A8" s="12"/>
      <c r="B8" s="44">
        <v>513</v>
      </c>
      <c r="C8" s="20" t="s">
        <v>21</v>
      </c>
      <c r="D8" s="46">
        <v>1225038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1225038</v>
      </c>
      <c r="O8" s="47">
        <f t="shared" si="1"/>
        <v>50.444224830142062</v>
      </c>
      <c r="P8" s="9"/>
    </row>
    <row r="9" spans="1:133">
      <c r="A9" s="12"/>
      <c r="B9" s="44">
        <v>514</v>
      </c>
      <c r="C9" s="20" t="s">
        <v>22</v>
      </c>
      <c r="D9" s="46">
        <v>464952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464952</v>
      </c>
      <c r="O9" s="47">
        <f t="shared" si="1"/>
        <v>19.145645460160594</v>
      </c>
      <c r="P9" s="9"/>
    </row>
    <row r="10" spans="1:133">
      <c r="A10" s="12"/>
      <c r="B10" s="44">
        <v>515</v>
      </c>
      <c r="C10" s="20" t="s">
        <v>23</v>
      </c>
      <c r="D10" s="46">
        <v>562984</v>
      </c>
      <c r="E10" s="46">
        <v>2621425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3184409</v>
      </c>
      <c r="O10" s="47">
        <f t="shared" si="1"/>
        <v>131.12658019353509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2394708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2394708</v>
      </c>
      <c r="O11" s="47">
        <f t="shared" si="1"/>
        <v>98.608523780111184</v>
      </c>
      <c r="P11" s="9"/>
    </row>
    <row r="12" spans="1:133">
      <c r="A12" s="12"/>
      <c r="B12" s="44">
        <v>519</v>
      </c>
      <c r="C12" s="20" t="s">
        <v>67</v>
      </c>
      <c r="D12" s="46">
        <v>326062</v>
      </c>
      <c r="E12" s="46">
        <v>0</v>
      </c>
      <c r="F12" s="46">
        <v>0</v>
      </c>
      <c r="G12" s="46">
        <v>33599</v>
      </c>
      <c r="H12" s="46">
        <v>0</v>
      </c>
      <c r="I12" s="46">
        <v>0</v>
      </c>
      <c r="J12" s="46">
        <v>990257</v>
      </c>
      <c r="K12" s="46">
        <v>5006197</v>
      </c>
      <c r="L12" s="46">
        <v>0</v>
      </c>
      <c r="M12" s="46">
        <v>0</v>
      </c>
      <c r="N12" s="46">
        <f t="shared" si="2"/>
        <v>6356115</v>
      </c>
      <c r="O12" s="47">
        <f t="shared" si="1"/>
        <v>261.73008029647929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SUM(D14:D17)</f>
        <v>11359042</v>
      </c>
      <c r="E13" s="31">
        <f t="shared" si="3"/>
        <v>795438</v>
      </c>
      <c r="F13" s="31">
        <f t="shared" si="3"/>
        <v>0</v>
      </c>
      <c r="G13" s="31">
        <f t="shared" si="3"/>
        <v>390527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4" si="4">SUM(D13:M13)</f>
        <v>12545007</v>
      </c>
      <c r="O13" s="43">
        <f t="shared" si="1"/>
        <v>516.57430512662143</v>
      </c>
      <c r="P13" s="10"/>
    </row>
    <row r="14" spans="1:133">
      <c r="A14" s="12"/>
      <c r="B14" s="44">
        <v>521</v>
      </c>
      <c r="C14" s="20" t="s">
        <v>27</v>
      </c>
      <c r="D14" s="46">
        <v>5782875</v>
      </c>
      <c r="E14" s="46">
        <v>9090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5791965</v>
      </c>
      <c r="O14" s="47">
        <f t="shared" si="1"/>
        <v>238.49969116738728</v>
      </c>
      <c r="P14" s="9"/>
    </row>
    <row r="15" spans="1:133">
      <c r="A15" s="12"/>
      <c r="B15" s="44">
        <v>522</v>
      </c>
      <c r="C15" s="20" t="s">
        <v>28</v>
      </c>
      <c r="D15" s="46">
        <v>5561122</v>
      </c>
      <c r="E15" s="46">
        <v>0</v>
      </c>
      <c r="F15" s="46">
        <v>0</v>
      </c>
      <c r="G15" s="46">
        <v>390527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5951649</v>
      </c>
      <c r="O15" s="47">
        <f t="shared" si="1"/>
        <v>245.07510809141445</v>
      </c>
      <c r="P15" s="9"/>
    </row>
    <row r="16" spans="1:133">
      <c r="A16" s="12"/>
      <c r="B16" s="44">
        <v>524</v>
      </c>
      <c r="C16" s="20" t="s">
        <v>29</v>
      </c>
      <c r="D16" s="46">
        <v>0</v>
      </c>
      <c r="E16" s="46">
        <v>786348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786348</v>
      </c>
      <c r="O16" s="47">
        <f t="shared" si="1"/>
        <v>32.37998764669549</v>
      </c>
      <c r="P16" s="9"/>
    </row>
    <row r="17" spans="1:16">
      <c r="A17" s="12"/>
      <c r="B17" s="44">
        <v>525</v>
      </c>
      <c r="C17" s="20" t="s">
        <v>30</v>
      </c>
      <c r="D17" s="46">
        <v>15045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15045</v>
      </c>
      <c r="O17" s="47">
        <f t="shared" si="1"/>
        <v>0.61951822112415067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SUM(D19:D23)</f>
        <v>486158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5262652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57269584</v>
      </c>
      <c r="N18" s="42">
        <f t="shared" si="4"/>
        <v>63018394</v>
      </c>
      <c r="O18" s="43">
        <f t="shared" si="1"/>
        <v>2594.9513691579164</v>
      </c>
      <c r="P18" s="10"/>
    </row>
    <row r="19" spans="1:16">
      <c r="A19" s="12"/>
      <c r="B19" s="44">
        <v>531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41073307</v>
      </c>
      <c r="N19" s="46">
        <f t="shared" si="4"/>
        <v>41073307</v>
      </c>
      <c r="O19" s="47">
        <f t="shared" si="1"/>
        <v>1691.3035618694666</v>
      </c>
      <c r="P19" s="9"/>
    </row>
    <row r="20" spans="1:16">
      <c r="A20" s="12"/>
      <c r="B20" s="44">
        <v>533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8375508</v>
      </c>
      <c r="N20" s="46">
        <f t="shared" si="4"/>
        <v>8375508</v>
      </c>
      <c r="O20" s="47">
        <f t="shared" si="1"/>
        <v>344.8840024706609</v>
      </c>
      <c r="P20" s="9"/>
    </row>
    <row r="21" spans="1:16">
      <c r="A21" s="12"/>
      <c r="B21" s="44">
        <v>534</v>
      </c>
      <c r="C21" s="20" t="s">
        <v>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5262652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5262652</v>
      </c>
      <c r="O21" s="47">
        <f t="shared" si="1"/>
        <v>216.70380893555694</v>
      </c>
      <c r="P21" s="9"/>
    </row>
    <row r="22" spans="1:16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7820769</v>
      </c>
      <c r="N22" s="46">
        <f t="shared" si="4"/>
        <v>7820769</v>
      </c>
      <c r="O22" s="47">
        <f t="shared" si="1"/>
        <v>322.04113650401484</v>
      </c>
      <c r="P22" s="9"/>
    </row>
    <row r="23" spans="1:16">
      <c r="A23" s="12"/>
      <c r="B23" s="44">
        <v>539</v>
      </c>
      <c r="C23" s="20" t="s">
        <v>37</v>
      </c>
      <c r="D23" s="46">
        <v>486158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486158</v>
      </c>
      <c r="O23" s="47">
        <f t="shared" si="1"/>
        <v>20.018859378217005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1393620</v>
      </c>
      <c r="E24" s="31">
        <f t="shared" si="6"/>
        <v>12152990</v>
      </c>
      <c r="F24" s="31">
        <f t="shared" si="6"/>
        <v>0</v>
      </c>
      <c r="G24" s="31">
        <f t="shared" si="6"/>
        <v>1326427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14873037</v>
      </c>
      <c r="O24" s="43">
        <f t="shared" si="1"/>
        <v>612.43718344657191</v>
      </c>
      <c r="P24" s="10"/>
    </row>
    <row r="25" spans="1:16">
      <c r="A25" s="12"/>
      <c r="B25" s="44">
        <v>541</v>
      </c>
      <c r="C25" s="20" t="s">
        <v>70</v>
      </c>
      <c r="D25" s="46">
        <v>1393620</v>
      </c>
      <c r="E25" s="46">
        <v>8676784</v>
      </c>
      <c r="F25" s="46">
        <v>0</v>
      </c>
      <c r="G25" s="46">
        <v>1326427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11396831</v>
      </c>
      <c r="O25" s="47">
        <f t="shared" si="1"/>
        <v>469.29507926703724</v>
      </c>
      <c r="P25" s="9"/>
    </row>
    <row r="26" spans="1:16">
      <c r="A26" s="12"/>
      <c r="B26" s="44">
        <v>542</v>
      </c>
      <c r="C26" s="20" t="s">
        <v>40</v>
      </c>
      <c r="D26" s="46">
        <v>0</v>
      </c>
      <c r="E26" s="46">
        <v>3376180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3376180</v>
      </c>
      <c r="O26" s="47">
        <f t="shared" si="1"/>
        <v>139.02326539015854</v>
      </c>
      <c r="P26" s="9"/>
    </row>
    <row r="27" spans="1:16">
      <c r="A27" s="12"/>
      <c r="B27" s="44">
        <v>545</v>
      </c>
      <c r="C27" s="20" t="s">
        <v>80</v>
      </c>
      <c r="D27" s="46">
        <v>0</v>
      </c>
      <c r="E27" s="46">
        <v>100026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100026</v>
      </c>
      <c r="O27" s="47">
        <f t="shared" si="1"/>
        <v>4.1188387893761584</v>
      </c>
      <c r="P27" s="9"/>
    </row>
    <row r="28" spans="1:16" ht="15.75">
      <c r="A28" s="28" t="s">
        <v>44</v>
      </c>
      <c r="B28" s="29"/>
      <c r="C28" s="30"/>
      <c r="D28" s="31">
        <f t="shared" ref="D28:M28" si="7">SUM(D29:D30)</f>
        <v>2997127</v>
      </c>
      <c r="E28" s="31">
        <f t="shared" si="7"/>
        <v>0</v>
      </c>
      <c r="F28" s="31">
        <f t="shared" si="7"/>
        <v>0</v>
      </c>
      <c r="G28" s="31">
        <f t="shared" si="7"/>
        <v>3472289</v>
      </c>
      <c r="H28" s="31">
        <f t="shared" si="7"/>
        <v>0</v>
      </c>
      <c r="I28" s="31">
        <f t="shared" si="7"/>
        <v>1340163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7809579</v>
      </c>
      <c r="O28" s="43">
        <f t="shared" si="1"/>
        <v>321.58035824583078</v>
      </c>
      <c r="P28" s="9"/>
    </row>
    <row r="29" spans="1:16">
      <c r="A29" s="12"/>
      <c r="B29" s="44">
        <v>572</v>
      </c>
      <c r="C29" s="20" t="s">
        <v>71</v>
      </c>
      <c r="D29" s="46">
        <v>2092671</v>
      </c>
      <c r="E29" s="46">
        <v>0</v>
      </c>
      <c r="F29" s="46">
        <v>0</v>
      </c>
      <c r="G29" s="46">
        <v>2371075</v>
      </c>
      <c r="H29" s="46">
        <v>0</v>
      </c>
      <c r="I29" s="46">
        <v>1149095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5612841</v>
      </c>
      <c r="O29" s="47">
        <f t="shared" si="1"/>
        <v>231.12378011117974</v>
      </c>
      <c r="P29" s="9"/>
    </row>
    <row r="30" spans="1:16">
      <c r="A30" s="12"/>
      <c r="B30" s="44">
        <v>575</v>
      </c>
      <c r="C30" s="20" t="s">
        <v>72</v>
      </c>
      <c r="D30" s="46">
        <v>904456</v>
      </c>
      <c r="E30" s="46">
        <v>0</v>
      </c>
      <c r="F30" s="46">
        <v>0</v>
      </c>
      <c r="G30" s="46">
        <v>1101214</v>
      </c>
      <c r="H30" s="46">
        <v>0</v>
      </c>
      <c r="I30" s="46">
        <v>191068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2196738</v>
      </c>
      <c r="O30" s="47">
        <f t="shared" si="1"/>
        <v>90.456578134651025</v>
      </c>
      <c r="P30" s="9"/>
    </row>
    <row r="31" spans="1:16" ht="15.75">
      <c r="A31" s="28" t="s">
        <v>73</v>
      </c>
      <c r="B31" s="29"/>
      <c r="C31" s="30"/>
      <c r="D31" s="31">
        <f t="shared" ref="D31:M31" si="8">SUM(D32:D33)</f>
        <v>1727076</v>
      </c>
      <c r="E31" s="31">
        <f t="shared" si="8"/>
        <v>516413</v>
      </c>
      <c r="F31" s="31">
        <f t="shared" si="8"/>
        <v>845</v>
      </c>
      <c r="G31" s="31">
        <f t="shared" si="8"/>
        <v>0</v>
      </c>
      <c r="H31" s="31">
        <f t="shared" si="8"/>
        <v>0</v>
      </c>
      <c r="I31" s="31">
        <f t="shared" si="8"/>
        <v>530700</v>
      </c>
      <c r="J31" s="31">
        <f t="shared" si="8"/>
        <v>515056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3290090</v>
      </c>
      <c r="O31" s="43">
        <f t="shared" si="1"/>
        <v>135.4782787729051</v>
      </c>
      <c r="P31" s="9"/>
    </row>
    <row r="32" spans="1:16">
      <c r="A32" s="12"/>
      <c r="B32" s="44">
        <v>581</v>
      </c>
      <c r="C32" s="20" t="s">
        <v>74</v>
      </c>
      <c r="D32" s="46">
        <v>1727076</v>
      </c>
      <c r="E32" s="46">
        <v>516413</v>
      </c>
      <c r="F32" s="46">
        <v>0</v>
      </c>
      <c r="G32" s="46">
        <v>0</v>
      </c>
      <c r="H32" s="46">
        <v>0</v>
      </c>
      <c r="I32" s="46">
        <v>530700</v>
      </c>
      <c r="J32" s="46">
        <v>515056</v>
      </c>
      <c r="K32" s="46">
        <v>0</v>
      </c>
      <c r="L32" s="46">
        <v>0</v>
      </c>
      <c r="M32" s="46">
        <v>0</v>
      </c>
      <c r="N32" s="46">
        <f t="shared" si="4"/>
        <v>3289245</v>
      </c>
      <c r="O32" s="47">
        <f t="shared" si="1"/>
        <v>135.44348363187152</v>
      </c>
      <c r="P32" s="9"/>
    </row>
    <row r="33" spans="1:119" ht="15.75" thickBot="1">
      <c r="A33" s="12"/>
      <c r="B33" s="44">
        <v>590</v>
      </c>
      <c r="C33" s="20" t="s">
        <v>81</v>
      </c>
      <c r="D33" s="46">
        <v>0</v>
      </c>
      <c r="E33" s="46">
        <v>0</v>
      </c>
      <c r="F33" s="46">
        <v>845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845</v>
      </c>
      <c r="O33" s="47">
        <f t="shared" si="1"/>
        <v>3.4795141033559809E-2</v>
      </c>
      <c r="P33" s="9"/>
    </row>
    <row r="34" spans="1:119" ht="16.5" thickBot="1">
      <c r="A34" s="14" t="s">
        <v>10</v>
      </c>
      <c r="B34" s="23"/>
      <c r="C34" s="22"/>
      <c r="D34" s="15">
        <f>SUM(D5,D13,D18,D24,D28,D31)</f>
        <v>21450890</v>
      </c>
      <c r="E34" s="15">
        <f t="shared" ref="E34:M34" si="9">SUM(E5,E13,E18,E24,E28,E31)</f>
        <v>16086266</v>
      </c>
      <c r="F34" s="15">
        <f t="shared" si="9"/>
        <v>2395553</v>
      </c>
      <c r="G34" s="15">
        <f t="shared" si="9"/>
        <v>5222842</v>
      </c>
      <c r="H34" s="15">
        <f t="shared" si="9"/>
        <v>0</v>
      </c>
      <c r="I34" s="15">
        <f t="shared" si="9"/>
        <v>7133515</v>
      </c>
      <c r="J34" s="15">
        <f t="shared" si="9"/>
        <v>1505313</v>
      </c>
      <c r="K34" s="15">
        <f t="shared" si="9"/>
        <v>5006197</v>
      </c>
      <c r="L34" s="15">
        <f t="shared" si="9"/>
        <v>0</v>
      </c>
      <c r="M34" s="15">
        <f t="shared" si="9"/>
        <v>57269584</v>
      </c>
      <c r="N34" s="15">
        <f t="shared" si="4"/>
        <v>116070160</v>
      </c>
      <c r="O34" s="37">
        <f t="shared" si="1"/>
        <v>4779.5001029442046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82</v>
      </c>
      <c r="M36" s="93"/>
      <c r="N36" s="93"/>
      <c r="O36" s="41">
        <v>24285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SUM(D6:D12)</f>
        <v>5560633</v>
      </c>
      <c r="E5" s="59">
        <f t="shared" si="0"/>
        <v>2284239</v>
      </c>
      <c r="F5" s="59">
        <f t="shared" si="0"/>
        <v>20548511</v>
      </c>
      <c r="G5" s="59">
        <f t="shared" si="0"/>
        <v>58645</v>
      </c>
      <c r="H5" s="59">
        <f t="shared" si="0"/>
        <v>0</v>
      </c>
      <c r="I5" s="59">
        <f t="shared" si="0"/>
        <v>0</v>
      </c>
      <c r="J5" s="59">
        <f t="shared" si="0"/>
        <v>1025314</v>
      </c>
      <c r="K5" s="59">
        <f t="shared" si="0"/>
        <v>3068440</v>
      </c>
      <c r="L5" s="59">
        <f t="shared" si="0"/>
        <v>0</v>
      </c>
      <c r="M5" s="59">
        <f t="shared" si="0"/>
        <v>0</v>
      </c>
      <c r="N5" s="60">
        <f>SUM(D5:M5)</f>
        <v>32545782</v>
      </c>
      <c r="O5" s="61">
        <f t="shared" ref="O5:O32" si="1">(N5/O$34)</f>
        <v>1365.5190903750945</v>
      </c>
      <c r="P5" s="62"/>
    </row>
    <row r="6" spans="1:133">
      <c r="A6" s="64"/>
      <c r="B6" s="65">
        <v>511</v>
      </c>
      <c r="C6" s="66" t="s">
        <v>19</v>
      </c>
      <c r="D6" s="67">
        <v>239864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239864</v>
      </c>
      <c r="O6" s="68">
        <f t="shared" si="1"/>
        <v>10.063942267349166</v>
      </c>
      <c r="P6" s="69"/>
    </row>
    <row r="7" spans="1:133">
      <c r="A7" s="64"/>
      <c r="B7" s="65">
        <v>512</v>
      </c>
      <c r="C7" s="66" t="s">
        <v>20</v>
      </c>
      <c r="D7" s="67">
        <v>665053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2" si="2">SUM(D7:M7)</f>
        <v>665053</v>
      </c>
      <c r="O7" s="68">
        <f t="shared" si="1"/>
        <v>27.90354115968784</v>
      </c>
      <c r="P7" s="69"/>
    </row>
    <row r="8" spans="1:133">
      <c r="A8" s="64"/>
      <c r="B8" s="65">
        <v>513</v>
      </c>
      <c r="C8" s="66" t="s">
        <v>21</v>
      </c>
      <c r="D8" s="67">
        <v>931467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931467</v>
      </c>
      <c r="O8" s="68">
        <f t="shared" si="1"/>
        <v>39.081438281446673</v>
      </c>
      <c r="P8" s="69"/>
    </row>
    <row r="9" spans="1:133">
      <c r="A9" s="64"/>
      <c r="B9" s="65">
        <v>514</v>
      </c>
      <c r="C9" s="66" t="s">
        <v>22</v>
      </c>
      <c r="D9" s="67">
        <v>457948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457948</v>
      </c>
      <c r="O9" s="68">
        <f t="shared" si="1"/>
        <v>19.214063942267348</v>
      </c>
      <c r="P9" s="69"/>
    </row>
    <row r="10" spans="1:133">
      <c r="A10" s="64"/>
      <c r="B10" s="65">
        <v>515</v>
      </c>
      <c r="C10" s="66" t="s">
        <v>23</v>
      </c>
      <c r="D10" s="67">
        <v>552802</v>
      </c>
      <c r="E10" s="67">
        <v>2284239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2837041</v>
      </c>
      <c r="O10" s="68">
        <f t="shared" si="1"/>
        <v>119.03335571032979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20548511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20548511</v>
      </c>
      <c r="O11" s="68">
        <f t="shared" si="1"/>
        <v>862.15117059662668</v>
      </c>
      <c r="P11" s="69"/>
    </row>
    <row r="12" spans="1:133">
      <c r="A12" s="64"/>
      <c r="B12" s="65">
        <v>519</v>
      </c>
      <c r="C12" s="66" t="s">
        <v>67</v>
      </c>
      <c r="D12" s="67">
        <v>2713499</v>
      </c>
      <c r="E12" s="67">
        <v>0</v>
      </c>
      <c r="F12" s="67">
        <v>0</v>
      </c>
      <c r="G12" s="67">
        <v>58645</v>
      </c>
      <c r="H12" s="67">
        <v>0</v>
      </c>
      <c r="I12" s="67">
        <v>0</v>
      </c>
      <c r="J12" s="67">
        <v>1025314</v>
      </c>
      <c r="K12" s="67">
        <v>3068440</v>
      </c>
      <c r="L12" s="67">
        <v>0</v>
      </c>
      <c r="M12" s="67">
        <v>0</v>
      </c>
      <c r="N12" s="67">
        <f t="shared" si="2"/>
        <v>6865898</v>
      </c>
      <c r="O12" s="68">
        <f t="shared" si="1"/>
        <v>288.07157841738695</v>
      </c>
      <c r="P12" s="69"/>
    </row>
    <row r="13" spans="1:133" ht="15.75">
      <c r="A13" s="70" t="s">
        <v>26</v>
      </c>
      <c r="B13" s="71"/>
      <c r="C13" s="72"/>
      <c r="D13" s="73">
        <f t="shared" ref="D13:M13" si="3">SUM(D14:D17)</f>
        <v>11266756</v>
      </c>
      <c r="E13" s="73">
        <f t="shared" si="3"/>
        <v>794202</v>
      </c>
      <c r="F13" s="73">
        <f t="shared" si="3"/>
        <v>0</v>
      </c>
      <c r="G13" s="73">
        <f t="shared" si="3"/>
        <v>2310368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t="shared" ref="N13:N32" si="4">SUM(D13:M13)</f>
        <v>14371326</v>
      </c>
      <c r="O13" s="75">
        <f t="shared" si="1"/>
        <v>602.97583284383654</v>
      </c>
      <c r="P13" s="76"/>
    </row>
    <row r="14" spans="1:133">
      <c r="A14" s="64"/>
      <c r="B14" s="65">
        <v>521</v>
      </c>
      <c r="C14" s="66" t="s">
        <v>27</v>
      </c>
      <c r="D14" s="67">
        <v>5519997</v>
      </c>
      <c r="E14" s="67">
        <v>11256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5531253</v>
      </c>
      <c r="O14" s="68">
        <f t="shared" si="1"/>
        <v>232.07405387261895</v>
      </c>
      <c r="P14" s="69"/>
    </row>
    <row r="15" spans="1:133">
      <c r="A15" s="64"/>
      <c r="B15" s="65">
        <v>522</v>
      </c>
      <c r="C15" s="66" t="s">
        <v>28</v>
      </c>
      <c r="D15" s="67">
        <v>5730234</v>
      </c>
      <c r="E15" s="67">
        <v>21600</v>
      </c>
      <c r="F15" s="67">
        <v>0</v>
      </c>
      <c r="G15" s="67">
        <v>2310368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8062202</v>
      </c>
      <c r="O15" s="68">
        <f t="shared" si="1"/>
        <v>338.26474783922129</v>
      </c>
      <c r="P15" s="69"/>
    </row>
    <row r="16" spans="1:133">
      <c r="A16" s="64"/>
      <c r="B16" s="65">
        <v>524</v>
      </c>
      <c r="C16" s="66" t="s">
        <v>29</v>
      </c>
      <c r="D16" s="67">
        <v>0</v>
      </c>
      <c r="E16" s="67">
        <v>761346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761346</v>
      </c>
      <c r="O16" s="68">
        <f t="shared" si="1"/>
        <v>31.943693882688596</v>
      </c>
      <c r="P16" s="69"/>
    </row>
    <row r="17" spans="1:119">
      <c r="A17" s="64"/>
      <c r="B17" s="65">
        <v>525</v>
      </c>
      <c r="C17" s="66" t="s">
        <v>68</v>
      </c>
      <c r="D17" s="67">
        <v>16525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16525</v>
      </c>
      <c r="O17" s="68">
        <f t="shared" si="1"/>
        <v>0.69333724930771168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SUM(D19:D23)</f>
        <v>486945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5092944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55612180</v>
      </c>
      <c r="N18" s="74">
        <f t="shared" si="4"/>
        <v>61192069</v>
      </c>
      <c r="O18" s="75">
        <f t="shared" si="1"/>
        <v>2567.4275824452461</v>
      </c>
      <c r="P18" s="76"/>
    </row>
    <row r="19" spans="1:119">
      <c r="A19" s="64"/>
      <c r="B19" s="65">
        <v>531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41107603</v>
      </c>
      <c r="N19" s="67">
        <f t="shared" si="4"/>
        <v>41107603</v>
      </c>
      <c r="O19" s="68">
        <f t="shared" si="1"/>
        <v>1724.7462868171519</v>
      </c>
      <c r="P19" s="69"/>
    </row>
    <row r="20" spans="1:119">
      <c r="A20" s="64"/>
      <c r="B20" s="65">
        <v>533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7279763</v>
      </c>
      <c r="N20" s="67">
        <f t="shared" si="4"/>
        <v>7279763</v>
      </c>
      <c r="O20" s="68">
        <f t="shared" si="1"/>
        <v>305.43605773265085</v>
      </c>
      <c r="P20" s="69"/>
    </row>
    <row r="21" spans="1:119">
      <c r="A21" s="64"/>
      <c r="B21" s="65">
        <v>534</v>
      </c>
      <c r="C21" s="66" t="s">
        <v>69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5092944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5092944</v>
      </c>
      <c r="O21" s="68">
        <f t="shared" si="1"/>
        <v>213.68398086766803</v>
      </c>
      <c r="P21" s="69"/>
    </row>
    <row r="22" spans="1:119">
      <c r="A22" s="64"/>
      <c r="B22" s="65">
        <v>535</v>
      </c>
      <c r="C22" s="66" t="s">
        <v>35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7224814</v>
      </c>
      <c r="N22" s="67">
        <f t="shared" si="4"/>
        <v>7224814</v>
      </c>
      <c r="O22" s="68">
        <f t="shared" si="1"/>
        <v>303.13056977427203</v>
      </c>
      <c r="P22" s="69"/>
    </row>
    <row r="23" spans="1:119">
      <c r="A23" s="64"/>
      <c r="B23" s="65">
        <v>539</v>
      </c>
      <c r="C23" s="66" t="s">
        <v>37</v>
      </c>
      <c r="D23" s="67">
        <v>486945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486945</v>
      </c>
      <c r="O23" s="68">
        <f t="shared" si="1"/>
        <v>20.430687253503397</v>
      </c>
      <c r="P23" s="69"/>
    </row>
    <row r="24" spans="1:119" ht="15.75">
      <c r="A24" s="70" t="s">
        <v>38</v>
      </c>
      <c r="B24" s="71"/>
      <c r="C24" s="72"/>
      <c r="D24" s="73">
        <f t="shared" ref="D24:M24" si="6">SUM(D25:D26)</f>
        <v>1615996</v>
      </c>
      <c r="E24" s="73">
        <f t="shared" si="6"/>
        <v>5466664</v>
      </c>
      <c r="F24" s="73">
        <f t="shared" si="6"/>
        <v>0</v>
      </c>
      <c r="G24" s="73">
        <f t="shared" si="6"/>
        <v>64876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4"/>
        <v>7147536</v>
      </c>
      <c r="O24" s="75">
        <f t="shared" si="1"/>
        <v>299.88822690274395</v>
      </c>
      <c r="P24" s="76"/>
    </row>
    <row r="25" spans="1:119">
      <c r="A25" s="64"/>
      <c r="B25" s="65">
        <v>541</v>
      </c>
      <c r="C25" s="66" t="s">
        <v>70</v>
      </c>
      <c r="D25" s="67">
        <v>1615996</v>
      </c>
      <c r="E25" s="67">
        <v>922434</v>
      </c>
      <c r="F25" s="67">
        <v>0</v>
      </c>
      <c r="G25" s="67">
        <v>64876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2603306</v>
      </c>
      <c r="O25" s="68">
        <f t="shared" si="1"/>
        <v>109.22656708903247</v>
      </c>
      <c r="P25" s="69"/>
    </row>
    <row r="26" spans="1:119">
      <c r="A26" s="64"/>
      <c r="B26" s="65">
        <v>542</v>
      </c>
      <c r="C26" s="66" t="s">
        <v>40</v>
      </c>
      <c r="D26" s="67">
        <v>0</v>
      </c>
      <c r="E26" s="67">
        <v>4544230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4544230</v>
      </c>
      <c r="O26" s="68">
        <f t="shared" si="1"/>
        <v>190.66165981371151</v>
      </c>
      <c r="P26" s="69"/>
    </row>
    <row r="27" spans="1:119" ht="15.75">
      <c r="A27" s="70" t="s">
        <v>44</v>
      </c>
      <c r="B27" s="71"/>
      <c r="C27" s="72"/>
      <c r="D27" s="73">
        <f t="shared" ref="D27:M27" si="7">SUM(D28:D29)</f>
        <v>2671239</v>
      </c>
      <c r="E27" s="73">
        <f t="shared" si="7"/>
        <v>0</v>
      </c>
      <c r="F27" s="73">
        <f t="shared" si="7"/>
        <v>0</v>
      </c>
      <c r="G27" s="73">
        <f t="shared" si="7"/>
        <v>245651</v>
      </c>
      <c r="H27" s="73">
        <f t="shared" si="7"/>
        <v>0</v>
      </c>
      <c r="I27" s="73">
        <f t="shared" si="7"/>
        <v>1322137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4"/>
        <v>4239027</v>
      </c>
      <c r="O27" s="75">
        <f t="shared" si="1"/>
        <v>177.85629772593774</v>
      </c>
      <c r="P27" s="69"/>
    </row>
    <row r="28" spans="1:119">
      <c r="A28" s="64"/>
      <c r="B28" s="65">
        <v>572</v>
      </c>
      <c r="C28" s="66" t="s">
        <v>71</v>
      </c>
      <c r="D28" s="67">
        <v>1672600</v>
      </c>
      <c r="E28" s="67">
        <v>0</v>
      </c>
      <c r="F28" s="67">
        <v>0</v>
      </c>
      <c r="G28" s="67">
        <v>192164</v>
      </c>
      <c r="H28" s="67">
        <v>0</v>
      </c>
      <c r="I28" s="67">
        <v>1147539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3012303</v>
      </c>
      <c r="O28" s="68">
        <f t="shared" si="1"/>
        <v>126.38680036922044</v>
      </c>
      <c r="P28" s="69"/>
    </row>
    <row r="29" spans="1:119">
      <c r="A29" s="64"/>
      <c r="B29" s="65">
        <v>575</v>
      </c>
      <c r="C29" s="66" t="s">
        <v>72</v>
      </c>
      <c r="D29" s="67">
        <v>998639</v>
      </c>
      <c r="E29" s="67">
        <v>0</v>
      </c>
      <c r="F29" s="67">
        <v>0</v>
      </c>
      <c r="G29" s="67">
        <v>53487</v>
      </c>
      <c r="H29" s="67">
        <v>0</v>
      </c>
      <c r="I29" s="67">
        <v>174598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1226724</v>
      </c>
      <c r="O29" s="68">
        <f t="shared" si="1"/>
        <v>51.469497356717298</v>
      </c>
      <c r="P29" s="69"/>
    </row>
    <row r="30" spans="1:119" ht="15.75">
      <c r="A30" s="70" t="s">
        <v>73</v>
      </c>
      <c r="B30" s="71"/>
      <c r="C30" s="72"/>
      <c r="D30" s="73">
        <f t="shared" ref="D30:M30" si="8">SUM(D31:D31)</f>
        <v>605224</v>
      </c>
      <c r="E30" s="73">
        <f t="shared" si="8"/>
        <v>558376</v>
      </c>
      <c r="F30" s="73">
        <f t="shared" si="8"/>
        <v>0</v>
      </c>
      <c r="G30" s="73">
        <f t="shared" si="8"/>
        <v>1079423</v>
      </c>
      <c r="H30" s="73">
        <f t="shared" si="8"/>
        <v>0</v>
      </c>
      <c r="I30" s="73">
        <f t="shared" si="8"/>
        <v>280700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4"/>
        <v>2523723</v>
      </c>
      <c r="O30" s="75">
        <f t="shared" si="1"/>
        <v>105.88751363598222</v>
      </c>
      <c r="P30" s="69"/>
    </row>
    <row r="31" spans="1:119" ht="15.75" thickBot="1">
      <c r="A31" s="64"/>
      <c r="B31" s="65">
        <v>581</v>
      </c>
      <c r="C31" s="66" t="s">
        <v>74</v>
      </c>
      <c r="D31" s="67">
        <v>605224</v>
      </c>
      <c r="E31" s="67">
        <v>558376</v>
      </c>
      <c r="F31" s="67">
        <v>0</v>
      </c>
      <c r="G31" s="67">
        <v>1079423</v>
      </c>
      <c r="H31" s="67">
        <v>0</v>
      </c>
      <c r="I31" s="67">
        <v>280700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2523723</v>
      </c>
      <c r="O31" s="68">
        <f t="shared" si="1"/>
        <v>105.88751363598222</v>
      </c>
      <c r="P31" s="69"/>
    </row>
    <row r="32" spans="1:119" ht="16.5" thickBot="1">
      <c r="A32" s="77" t="s">
        <v>10</v>
      </c>
      <c r="B32" s="78"/>
      <c r="C32" s="79"/>
      <c r="D32" s="80">
        <f>SUM(D5,D13,D18,D24,D27,D30)</f>
        <v>22206793</v>
      </c>
      <c r="E32" s="80">
        <f t="shared" ref="E32:M32" si="9">SUM(E5,E13,E18,E24,E27,E30)</f>
        <v>9103481</v>
      </c>
      <c r="F32" s="80">
        <f t="shared" si="9"/>
        <v>20548511</v>
      </c>
      <c r="G32" s="80">
        <f t="shared" si="9"/>
        <v>3758963</v>
      </c>
      <c r="H32" s="80">
        <f t="shared" si="9"/>
        <v>0</v>
      </c>
      <c r="I32" s="80">
        <f t="shared" si="9"/>
        <v>6695781</v>
      </c>
      <c r="J32" s="80">
        <f t="shared" si="9"/>
        <v>1025314</v>
      </c>
      <c r="K32" s="80">
        <f t="shared" si="9"/>
        <v>3068440</v>
      </c>
      <c r="L32" s="80">
        <f t="shared" si="9"/>
        <v>0</v>
      </c>
      <c r="M32" s="80">
        <f t="shared" si="9"/>
        <v>55612180</v>
      </c>
      <c r="N32" s="80">
        <f t="shared" si="4"/>
        <v>122019463</v>
      </c>
      <c r="O32" s="81">
        <f t="shared" si="1"/>
        <v>5119.5545439288408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75</v>
      </c>
      <c r="M34" s="117"/>
      <c r="N34" s="117"/>
      <c r="O34" s="91">
        <v>23834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2023-11-20T22:57:38Z</cp:lastPrinted>
  <dcterms:created xsi:type="dcterms:W3CDTF">2000-08-31T21:26:31Z</dcterms:created>
  <dcterms:modified xsi:type="dcterms:W3CDTF">2023-11-20T22:57:41Z</dcterms:modified>
</cp:coreProperties>
</file>