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'2008'!$A$1:$O$70</definedName>
    <definedName name="_xlnm.Print_Area" localSheetId="13">'2009'!$A$1:$O$71</definedName>
    <definedName name="_xlnm.Print_Area" localSheetId="12">'2010'!$A$1:$O$71</definedName>
    <definedName name="_xlnm.Print_Area" localSheetId="11">'2011'!$A$1:$O$69</definedName>
    <definedName name="_xlnm.Print_Area" localSheetId="10">'2012'!$A$1:$O$70</definedName>
    <definedName name="_xlnm.Print_Area" localSheetId="9">'2013'!$A$1:$O$69</definedName>
    <definedName name="_xlnm.Print_Area" localSheetId="8">'2014'!$A$1:$O$72</definedName>
    <definedName name="_xlnm.Print_Area" localSheetId="7">'2015'!$A$1:$O$74</definedName>
    <definedName name="_xlnm.Print_Area" localSheetId="6">'2016'!$A$1:$O$73</definedName>
    <definedName name="_xlnm.Print_Area" localSheetId="5">'2017'!$A$1:$O$76</definedName>
    <definedName name="_xlnm.Print_Area" localSheetId="4">'2018'!$A$1:$O$75</definedName>
    <definedName name="_xlnm.Print_Area" localSheetId="3">'2019'!$A$1:$O$74</definedName>
    <definedName name="_xlnm.Print_Area" localSheetId="2">'2020'!$A$1:$O$74</definedName>
    <definedName name="_xlnm.Print_Area" localSheetId="1">'2021'!$A$1:$P$76</definedName>
    <definedName name="_xlnm.Print_Area" localSheetId="0">'2022'!$A$1:$P$77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47" l="1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0" i="47" l="1"/>
  <c r="P70" i="47" s="1"/>
  <c r="O61" i="47"/>
  <c r="P61" i="47" s="1"/>
  <c r="O55" i="47"/>
  <c r="P55" i="47" s="1"/>
  <c r="O41" i="47"/>
  <c r="P41" i="47" s="1"/>
  <c r="O25" i="47"/>
  <c r="P25" i="47" s="1"/>
  <c r="L73" i="47"/>
  <c r="F73" i="47"/>
  <c r="M73" i="47"/>
  <c r="G73" i="47"/>
  <c r="O17" i="47"/>
  <c r="P17" i="47" s="1"/>
  <c r="N73" i="47"/>
  <c r="I73" i="47"/>
  <c r="J73" i="47"/>
  <c r="K73" i="47"/>
  <c r="E73" i="47"/>
  <c r="H73" i="47"/>
  <c r="O5" i="47"/>
  <c r="P5" i="47" s="1"/>
  <c r="D73" i="47"/>
  <c r="O71" i="46"/>
  <c r="P71" i="46" s="1"/>
  <c r="O70" i="46"/>
  <c r="P70" i="46"/>
  <c r="O69" i="46"/>
  <c r="P69" i="46"/>
  <c r="O68" i="46"/>
  <c r="P68" i="46"/>
  <c r="N67" i="46"/>
  <c r="M67" i="46"/>
  <c r="M72" i="46" s="1"/>
  <c r="L67" i="46"/>
  <c r="K67" i="46"/>
  <c r="J67" i="46"/>
  <c r="I67" i="46"/>
  <c r="H67" i="46"/>
  <c r="G67" i="46"/>
  <c r="F67" i="46"/>
  <c r="E67" i="46"/>
  <c r="D67" i="46"/>
  <c r="O66" i="46"/>
  <c r="P66" i="46" s="1"/>
  <c r="O65" i="46"/>
  <c r="P65" i="46"/>
  <c r="O64" i="46"/>
  <c r="P64" i="46" s="1"/>
  <c r="O63" i="46"/>
  <c r="P63" i="46"/>
  <c r="O62" i="46"/>
  <c r="P62" i="46" s="1"/>
  <c r="O61" i="46"/>
  <c r="P61" i="46"/>
  <c r="O60" i="46"/>
  <c r="P60" i="46" s="1"/>
  <c r="O59" i="46"/>
  <c r="P59" i="46" s="1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 s="1"/>
  <c r="O55" i="46"/>
  <c r="P55" i="46"/>
  <c r="O54" i="46"/>
  <c r="P54" i="46" s="1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/>
  <c r="O49" i="46"/>
  <c r="P49" i="46" s="1"/>
  <c r="O48" i="46"/>
  <c r="P48" i="46" s="1"/>
  <c r="O47" i="46"/>
  <c r="P47" i="46" s="1"/>
  <c r="O46" i="46"/>
  <c r="P46" i="46" s="1"/>
  <c r="O45" i="46"/>
  <c r="P45" i="46" s="1"/>
  <c r="O44" i="46"/>
  <c r="P44" i="46"/>
  <c r="O43" i="46"/>
  <c r="P43" i="46" s="1"/>
  <c r="O42" i="46"/>
  <c r="P42" i="46" s="1"/>
  <c r="O41" i="46"/>
  <c r="P41" i="46" s="1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 s="1"/>
  <c r="O35" i="46"/>
  <c r="P35" i="46" s="1"/>
  <c r="O34" i="46"/>
  <c r="P34" i="46"/>
  <c r="O33" i="46"/>
  <c r="P33" i="46" s="1"/>
  <c r="O32" i="46"/>
  <c r="P32" i="46"/>
  <c r="O31" i="46"/>
  <c r="P31" i="46"/>
  <c r="O30" i="46"/>
  <c r="P30" i="46" s="1"/>
  <c r="O29" i="46"/>
  <c r="P29" i="46" s="1"/>
  <c r="O28" i="46"/>
  <c r="P28" i="46"/>
  <c r="O27" i="46"/>
  <c r="P27" i="46" s="1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 s="1"/>
  <c r="O11" i="46"/>
  <c r="P11" i="46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21" i="45"/>
  <c r="O21" i="45" s="1"/>
  <c r="N20" i="45"/>
  <c r="O20" i="45" s="1"/>
  <c r="N69" i="45"/>
  <c r="O69" i="45"/>
  <c r="N68" i="45"/>
  <c r="O68" i="45" s="1"/>
  <c r="N67" i="45"/>
  <c r="O67" i="45" s="1"/>
  <c r="M66" i="45"/>
  <c r="L66" i="45"/>
  <c r="K66" i="45"/>
  <c r="J66" i="45"/>
  <c r="I66" i="45"/>
  <c r="H66" i="45"/>
  <c r="G66" i="45"/>
  <c r="F66" i="45"/>
  <c r="N66" i="45" s="1"/>
  <c r="O66" i="45" s="1"/>
  <c r="E66" i="45"/>
  <c r="D66" i="45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 s="1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8" i="45" s="1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N22" i="45"/>
  <c r="O22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J70" i="45" s="1"/>
  <c r="I5" i="45"/>
  <c r="H5" i="45"/>
  <c r="H70" i="45" s="1"/>
  <c r="G5" i="45"/>
  <c r="N5" i="45" s="1"/>
  <c r="O5" i="45" s="1"/>
  <c r="F5" i="45"/>
  <c r="E5" i="45"/>
  <c r="D5" i="45"/>
  <c r="N69" i="44"/>
  <c r="O69" i="44" s="1"/>
  <c r="N68" i="44"/>
  <c r="O68" i="44" s="1"/>
  <c r="M67" i="44"/>
  <c r="L67" i="44"/>
  <c r="K67" i="44"/>
  <c r="J67" i="44"/>
  <c r="I67" i="44"/>
  <c r="I70" i="44" s="1"/>
  <c r="H67" i="44"/>
  <c r="G67" i="44"/>
  <c r="F67" i="44"/>
  <c r="E67" i="44"/>
  <c r="D67" i="44"/>
  <c r="N66" i="44"/>
  <c r="O66" i="44" s="1"/>
  <c r="N65" i="44"/>
  <c r="O65" i="44" s="1"/>
  <c r="N64" i="44"/>
  <c r="O64" i="44" s="1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N5" i="44" s="1"/>
  <c r="O5" i="44" s="1"/>
  <c r="K5" i="44"/>
  <c r="J5" i="44"/>
  <c r="I5" i="44"/>
  <c r="H5" i="44"/>
  <c r="G5" i="44"/>
  <c r="F5" i="44"/>
  <c r="E5" i="44"/>
  <c r="D5" i="44"/>
  <c r="N70" i="43"/>
  <c r="O70" i="43" s="1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 s="1"/>
  <c r="N57" i="43"/>
  <c r="O57" i="43" s="1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I71" i="43" s="1"/>
  <c r="H5" i="43"/>
  <c r="G5" i="43"/>
  <c r="F5" i="43"/>
  <c r="E5" i="43"/>
  <c r="D5" i="43"/>
  <c r="N71" i="42"/>
  <c r="O71" i="42" s="1"/>
  <c r="N70" i="42"/>
  <c r="O70" i="42" s="1"/>
  <c r="M69" i="42"/>
  <c r="L69" i="42"/>
  <c r="K69" i="42"/>
  <c r="N69" i="42" s="1"/>
  <c r="O69" i="42" s="1"/>
  <c r="J69" i="42"/>
  <c r="I69" i="42"/>
  <c r="H69" i="42"/>
  <c r="G69" i="42"/>
  <c r="F69" i="42"/>
  <c r="E69" i="42"/>
  <c r="D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/>
  <c r="N57" i="42"/>
  <c r="O57" i="42" s="1"/>
  <c r="N56" i="42"/>
  <c r="O56" i="42" s="1"/>
  <c r="M55" i="42"/>
  <c r="L55" i="42"/>
  <c r="K55" i="42"/>
  <c r="J55" i="42"/>
  <c r="I55" i="42"/>
  <c r="H55" i="42"/>
  <c r="G55" i="42"/>
  <c r="N55" i="42" s="1"/>
  <c r="O55" i="42" s="1"/>
  <c r="F55" i="42"/>
  <c r="E55" i="42"/>
  <c r="D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N40" i="42" s="1"/>
  <c r="O40" i="42" s="1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N5" i="42" s="1"/>
  <c r="O5" i="42" s="1"/>
  <c r="F5" i="42"/>
  <c r="E5" i="42"/>
  <c r="D5" i="42"/>
  <c r="N68" i="41"/>
  <c r="O68" i="41" s="1"/>
  <c r="N67" i="41"/>
  <c r="O67" i="41" s="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N51" i="41" s="1"/>
  <c r="O51" i="41" s="1"/>
  <c r="E51" i="41"/>
  <c r="D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M36" i="41"/>
  <c r="L36" i="41"/>
  <c r="K36" i="41"/>
  <c r="J36" i="41"/>
  <c r="I36" i="41"/>
  <c r="H36" i="41"/>
  <c r="H69" i="41" s="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I69" i="41" s="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69" i="40"/>
  <c r="O69" i="40" s="1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M59" i="40"/>
  <c r="L59" i="40"/>
  <c r="K59" i="40"/>
  <c r="J59" i="40"/>
  <c r="I59" i="40"/>
  <c r="H59" i="40"/>
  <c r="G59" i="40"/>
  <c r="F59" i="40"/>
  <c r="E59" i="40"/>
  <c r="D59" i="40"/>
  <c r="N58" i="40"/>
  <c r="O58" i="40" s="1"/>
  <c r="N57" i="40"/>
  <c r="O57" i="40" s="1"/>
  <c r="N56" i="40"/>
  <c r="O56" i="40" s="1"/>
  <c r="N55" i="40"/>
  <c r="O55" i="40" s="1"/>
  <c r="N54" i="40"/>
  <c r="O54" i="40" s="1"/>
  <c r="M53" i="40"/>
  <c r="L53" i="40"/>
  <c r="K53" i="40"/>
  <c r="J53" i="40"/>
  <c r="I53" i="40"/>
  <c r="H53" i="40"/>
  <c r="H70" i="40" s="1"/>
  <c r="G53" i="40"/>
  <c r="F53" i="40"/>
  <c r="E53" i="40"/>
  <c r="D53" i="40"/>
  <c r="N52" i="40"/>
  <c r="O52" i="40" s="1"/>
  <c r="N51" i="40"/>
  <c r="O51" i="40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/>
  <c r="M38" i="40"/>
  <c r="L38" i="40"/>
  <c r="K38" i="40"/>
  <c r="N38" i="40" s="1"/>
  <c r="O38" i="40" s="1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/>
  <c r="N28" i="40"/>
  <c r="O28" i="40" s="1"/>
  <c r="N27" i="40"/>
  <c r="O27" i="40" s="1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L70" i="40" s="1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N55" i="39"/>
  <c r="O55" i="39" s="1"/>
  <c r="N54" i="39"/>
  <c r="O54" i="39"/>
  <c r="N53" i="39"/>
  <c r="O53" i="39"/>
  <c r="N52" i="39"/>
  <c r="O52" i="39" s="1"/>
  <c r="N51" i="39"/>
  <c r="O51" i="39"/>
  <c r="M50" i="39"/>
  <c r="L50" i="39"/>
  <c r="K50" i="39"/>
  <c r="J50" i="39"/>
  <c r="I50" i="39"/>
  <c r="H50" i="39"/>
  <c r="G50" i="39"/>
  <c r="F50" i="39"/>
  <c r="E50" i="39"/>
  <c r="D50" i="39"/>
  <c r="N49" i="39"/>
  <c r="O49" i="39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/>
  <c r="N42" i="39"/>
  <c r="O42" i="39" s="1"/>
  <c r="N41" i="39"/>
  <c r="O41" i="39" s="1"/>
  <c r="N40" i="39"/>
  <c r="O40" i="39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O23" i="39"/>
  <c r="E23" i="39"/>
  <c r="N23" i="39" s="1"/>
  <c r="D23" i="39"/>
  <c r="N22" i="39"/>
  <c r="O22" i="39"/>
  <c r="N21" i="39"/>
  <c r="O21" i="39" s="1"/>
  <c r="N20" i="39"/>
  <c r="O20" i="39" s="1"/>
  <c r="N19" i="39"/>
  <c r="O19" i="39"/>
  <c r="N18" i="39"/>
  <c r="O18" i="39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D68" i="39" s="1"/>
  <c r="N68" i="39" s="1"/>
  <c r="O68" i="39" s="1"/>
  <c r="N13" i="39"/>
  <c r="O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J68" i="39" s="1"/>
  <c r="I5" i="39"/>
  <c r="H5" i="39"/>
  <c r="G5" i="39"/>
  <c r="G68" i="39" s="1"/>
  <c r="F5" i="39"/>
  <c r="E5" i="39"/>
  <c r="D5" i="39"/>
  <c r="N64" i="38"/>
  <c r="O64" i="38"/>
  <c r="N63" i="38"/>
  <c r="O63" i="38"/>
  <c r="N62" i="38"/>
  <c r="O62" i="38" s="1"/>
  <c r="M61" i="38"/>
  <c r="L61" i="38"/>
  <c r="K61" i="38"/>
  <c r="J61" i="38"/>
  <c r="I61" i="38"/>
  <c r="H61" i="38"/>
  <c r="G61" i="38"/>
  <c r="F61" i="38"/>
  <c r="E61" i="38"/>
  <c r="D61" i="38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 s="1"/>
  <c r="M53" i="38"/>
  <c r="L53" i="38"/>
  <c r="K53" i="38"/>
  <c r="J53" i="38"/>
  <c r="I53" i="38"/>
  <c r="H53" i="38"/>
  <c r="G53" i="38"/>
  <c r="F53" i="38"/>
  <c r="E53" i="38"/>
  <c r="E65" i="38" s="1"/>
  <c r="D53" i="38"/>
  <c r="N52" i="38"/>
  <c r="O52" i="38" s="1"/>
  <c r="N51" i="38"/>
  <c r="O51" i="38" s="1"/>
  <c r="N50" i="38"/>
  <c r="O50" i="38" s="1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 s="1"/>
  <c r="N39" i="38"/>
  <c r="O39" i="38"/>
  <c r="N38" i="38"/>
  <c r="O38" i="38" s="1"/>
  <c r="N37" i="38"/>
  <c r="O37" i="38" s="1"/>
  <c r="M36" i="38"/>
  <c r="L36" i="38"/>
  <c r="K36" i="38"/>
  <c r="J36" i="38"/>
  <c r="I36" i="38"/>
  <c r="H36" i="38"/>
  <c r="G36" i="38"/>
  <c r="N36" i="38" s="1"/>
  <c r="O36" i="38" s="1"/>
  <c r="F36" i="38"/>
  <c r="F65" i="38" s="1"/>
  <c r="E36" i="38"/>
  <c r="D36" i="38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H65" i="38"/>
  <c r="G14" i="38"/>
  <c r="F14" i="38"/>
  <c r="E14" i="38"/>
  <c r="D14" i="38"/>
  <c r="N14" i="38" s="1"/>
  <c r="O14" i="38" s="1"/>
  <c r="N13" i="38"/>
  <c r="O13" i="38"/>
  <c r="N12" i="38"/>
  <c r="O12" i="38"/>
  <c r="N11" i="38"/>
  <c r="O11" i="38"/>
  <c r="N10" i="38"/>
  <c r="O10" i="38" s="1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65" i="37"/>
  <c r="O65" i="37" s="1"/>
  <c r="N64" i="37"/>
  <c r="O64" i="37"/>
  <c r="N63" i="37"/>
  <c r="O63" i="37" s="1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M50" i="37"/>
  <c r="L50" i="37"/>
  <c r="K50" i="37"/>
  <c r="N50" i="37" s="1"/>
  <c r="O50" i="37" s="1"/>
  <c r="J50" i="37"/>
  <c r="I50" i="37"/>
  <c r="H50" i="37"/>
  <c r="G50" i="37"/>
  <c r="F50" i="37"/>
  <c r="E50" i="37"/>
  <c r="D50" i="37"/>
  <c r="N49" i="37"/>
  <c r="O49" i="37" s="1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H66" i="37" s="1"/>
  <c r="G45" i="37"/>
  <c r="F45" i="37"/>
  <c r="E45" i="37"/>
  <c r="D45" i="37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 s="1"/>
  <c r="N16" i="37"/>
  <c r="O16" i="37" s="1"/>
  <c r="N15" i="37"/>
  <c r="O15" i="37"/>
  <c r="M14" i="37"/>
  <c r="L14" i="37"/>
  <c r="K14" i="37"/>
  <c r="K66" i="37" s="1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N5" i="37" s="1"/>
  <c r="O5" i="37" s="1"/>
  <c r="D5" i="37"/>
  <c r="N65" i="36"/>
  <c r="O65" i="36"/>
  <c r="N64" i="36"/>
  <c r="O64" i="36" s="1"/>
  <c r="N63" i="36"/>
  <c r="O63" i="36" s="1"/>
  <c r="M62" i="36"/>
  <c r="L62" i="36"/>
  <c r="K62" i="36"/>
  <c r="J62" i="36"/>
  <c r="I62" i="36"/>
  <c r="H62" i="36"/>
  <c r="G62" i="36"/>
  <c r="F62" i="36"/>
  <c r="E62" i="36"/>
  <c r="N62" i="36" s="1"/>
  <c r="O62" i="36" s="1"/>
  <c r="D62" i="36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 s="1"/>
  <c r="N55" i="36"/>
  <c r="O55" i="36" s="1"/>
  <c r="N54" i="36"/>
  <c r="O54" i="36" s="1"/>
  <c r="M53" i="36"/>
  <c r="L53" i="36"/>
  <c r="K53" i="36"/>
  <c r="J53" i="36"/>
  <c r="I53" i="36"/>
  <c r="H53" i="36"/>
  <c r="G53" i="36"/>
  <c r="F53" i="36"/>
  <c r="N53" i="36" s="1"/>
  <c r="O53" i="36" s="1"/>
  <c r="E53" i="36"/>
  <c r="D53" i="36"/>
  <c r="N52" i="36"/>
  <c r="O52" i="36" s="1"/>
  <c r="N51" i="36"/>
  <c r="O51" i="36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E48" i="36"/>
  <c r="D48" i="36"/>
  <c r="N48" i="36" s="1"/>
  <c r="O48" i="36" s="1"/>
  <c r="N47" i="36"/>
  <c r="O47" i="36"/>
  <c r="N46" i="36"/>
  <c r="O46" i="36" s="1"/>
  <c r="N45" i="36"/>
  <c r="O45" i="36" s="1"/>
  <c r="N44" i="36"/>
  <c r="O44" i="36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/>
  <c r="N37" i="36"/>
  <c r="O37" i="36" s="1"/>
  <c r="M36" i="36"/>
  <c r="L36" i="36"/>
  <c r="L66" i="36" s="1"/>
  <c r="K36" i="36"/>
  <c r="J36" i="36"/>
  <c r="N36" i="36" s="1"/>
  <c r="O36" i="36" s="1"/>
  <c r="I36" i="36"/>
  <c r="H36" i="36"/>
  <c r="G36" i="36"/>
  <c r="F36" i="36"/>
  <c r="E36" i="36"/>
  <c r="D36" i="36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/>
  <c r="M23" i="36"/>
  <c r="L23" i="36"/>
  <c r="K23" i="36"/>
  <c r="J23" i="36"/>
  <c r="J66" i="36" s="1"/>
  <c r="I23" i="36"/>
  <c r="I66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 s="1"/>
  <c r="N18" i="36"/>
  <c r="O18" i="36"/>
  <c r="N17" i="36"/>
  <c r="O17" i="36"/>
  <c r="N16" i="36"/>
  <c r="O16" i="36" s="1"/>
  <c r="N15" i="36"/>
  <c r="O15" i="36" s="1"/>
  <c r="M14" i="36"/>
  <c r="M66" i="36" s="1"/>
  <c r="L14" i="36"/>
  <c r="K14" i="36"/>
  <c r="N14" i="36" s="1"/>
  <c r="O14" i="36" s="1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/>
  <c r="N6" i="36"/>
  <c r="O6" i="36"/>
  <c r="M5" i="36"/>
  <c r="L5" i="36"/>
  <c r="K5" i="36"/>
  <c r="K66" i="36" s="1"/>
  <c r="J5" i="36"/>
  <c r="I5" i="36"/>
  <c r="H5" i="36"/>
  <c r="H66" i="36" s="1"/>
  <c r="G5" i="36"/>
  <c r="G66" i="36" s="1"/>
  <c r="F5" i="36"/>
  <c r="F66" i="36"/>
  <c r="E5" i="36"/>
  <c r="D5" i="36"/>
  <c r="D66" i="36" s="1"/>
  <c r="N66" i="36" s="1"/>
  <c r="O66" i="36" s="1"/>
  <c r="N64" i="35"/>
  <c r="O64" i="35" s="1"/>
  <c r="N63" i="35"/>
  <c r="O63" i="35"/>
  <c r="N62" i="35"/>
  <c r="O62" i="35" s="1"/>
  <c r="M61" i="35"/>
  <c r="L61" i="35"/>
  <c r="K61" i="35"/>
  <c r="J61" i="35"/>
  <c r="N61" i="35" s="1"/>
  <c r="O61" i="35" s="1"/>
  <c r="I61" i="35"/>
  <c r="H61" i="35"/>
  <c r="G61" i="35"/>
  <c r="F61" i="35"/>
  <c r="E61" i="35"/>
  <c r="D61" i="35"/>
  <c r="N60" i="35"/>
  <c r="O60" i="35" s="1"/>
  <c r="N59" i="35"/>
  <c r="O59" i="35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/>
  <c r="M52" i="35"/>
  <c r="L52" i="35"/>
  <c r="K52" i="35"/>
  <c r="J52" i="35"/>
  <c r="I52" i="35"/>
  <c r="H52" i="35"/>
  <c r="G52" i="35"/>
  <c r="F52" i="35"/>
  <c r="E52" i="35"/>
  <c r="D52" i="35"/>
  <c r="N52" i="35" s="1"/>
  <c r="O52" i="35" s="1"/>
  <c r="N51" i="35"/>
  <c r="O51" i="35"/>
  <c r="N50" i="35"/>
  <c r="O50" i="35" s="1"/>
  <c r="N49" i="35"/>
  <c r="O49" i="35" s="1"/>
  <c r="N48" i="35"/>
  <c r="O48" i="35"/>
  <c r="M47" i="35"/>
  <c r="L47" i="35"/>
  <c r="K47" i="35"/>
  <c r="J47" i="35"/>
  <c r="I47" i="35"/>
  <c r="H47" i="35"/>
  <c r="G47" i="35"/>
  <c r="F47" i="35"/>
  <c r="E47" i="35"/>
  <c r="D47" i="35"/>
  <c r="N47" i="35" s="1"/>
  <c r="O47" i="35" s="1"/>
  <c r="N46" i="35"/>
  <c r="O46" i="35" s="1"/>
  <c r="N45" i="35"/>
  <c r="O45" i="35"/>
  <c r="N44" i="35"/>
  <c r="O44" i="35"/>
  <c r="N43" i="35"/>
  <c r="O43" i="35" s="1"/>
  <c r="N42" i="35"/>
  <c r="O42" i="35" s="1"/>
  <c r="N41" i="35"/>
  <c r="O41" i="35"/>
  <c r="N40" i="35"/>
  <c r="O40" i="35" s="1"/>
  <c r="N39" i="35"/>
  <c r="O39" i="35"/>
  <c r="N38" i="35"/>
  <c r="O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5" i="35" s="1"/>
  <c r="O35" i="35" s="1"/>
  <c r="N34" i="35"/>
  <c r="O34" i="35"/>
  <c r="N33" i="35"/>
  <c r="O33" i="35" s="1"/>
  <c r="N32" i="35"/>
  <c r="O32" i="35"/>
  <c r="N31" i="35"/>
  <c r="O31" i="35"/>
  <c r="N30" i="35"/>
  <c r="O30" i="35" s="1"/>
  <c r="N29" i="35"/>
  <c r="O29" i="35" s="1"/>
  <c r="N28" i="35"/>
  <c r="O28" i="35"/>
  <c r="N27" i="35"/>
  <c r="O27" i="35" s="1"/>
  <c r="N26" i="35"/>
  <c r="O26" i="35"/>
  <c r="N25" i="35"/>
  <c r="O25" i="35"/>
  <c r="N24" i="35"/>
  <c r="O24" i="35" s="1"/>
  <c r="M23" i="35"/>
  <c r="M65" i="35" s="1"/>
  <c r="L23" i="35"/>
  <c r="K23" i="35"/>
  <c r="J23" i="35"/>
  <c r="I23" i="35"/>
  <c r="H23" i="35"/>
  <c r="G23" i="35"/>
  <c r="G65" i="35" s="1"/>
  <c r="F23" i="35"/>
  <c r="E23" i="35"/>
  <c r="D23" i="35"/>
  <c r="N23" i="35" s="1"/>
  <c r="O23" i="35" s="1"/>
  <c r="N22" i="35"/>
  <c r="O22" i="35"/>
  <c r="N21" i="35"/>
  <c r="O21" i="35" s="1"/>
  <c r="N20" i="35"/>
  <c r="O20" i="35" s="1"/>
  <c r="N19" i="35"/>
  <c r="O19" i="35" s="1"/>
  <c r="N18" i="35"/>
  <c r="O18" i="35" s="1"/>
  <c r="N17" i="35"/>
  <c r="O17" i="35"/>
  <c r="N16" i="35"/>
  <c r="O16" i="35"/>
  <c r="N15" i="35"/>
  <c r="O15" i="35" s="1"/>
  <c r="M14" i="35"/>
  <c r="L14" i="35"/>
  <c r="K14" i="35"/>
  <c r="J14" i="35"/>
  <c r="I14" i="35"/>
  <c r="I65" i="35" s="1"/>
  <c r="H14" i="35"/>
  <c r="G14" i="35"/>
  <c r="F14" i="35"/>
  <c r="E14" i="35"/>
  <c r="D14" i="35"/>
  <c r="D65" i="35" s="1"/>
  <c r="N13" i="35"/>
  <c r="O13" i="35" s="1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L65" i="35" s="1"/>
  <c r="K5" i="35"/>
  <c r="K65" i="35" s="1"/>
  <c r="J5" i="35"/>
  <c r="J65" i="35" s="1"/>
  <c r="I5" i="35"/>
  <c r="H5" i="35"/>
  <c r="H65" i="35" s="1"/>
  <c r="G5" i="35"/>
  <c r="F5" i="35"/>
  <c r="F65" i="35" s="1"/>
  <c r="E5" i="35"/>
  <c r="N5" i="35" s="1"/>
  <c r="O5" i="35" s="1"/>
  <c r="D5" i="35"/>
  <c r="N66" i="34"/>
  <c r="O66" i="34" s="1"/>
  <c r="N65" i="34"/>
  <c r="O65" i="34"/>
  <c r="N64" i="34"/>
  <c r="O64" i="34" s="1"/>
  <c r="N63" i="34"/>
  <c r="O63" i="34"/>
  <c r="M62" i="34"/>
  <c r="L62" i="34"/>
  <c r="K62" i="34"/>
  <c r="J62" i="34"/>
  <c r="I62" i="34"/>
  <c r="H62" i="34"/>
  <c r="G62" i="34"/>
  <c r="F62" i="34"/>
  <c r="E62" i="34"/>
  <c r="D62" i="34"/>
  <c r="N62" i="34" s="1"/>
  <c r="O62" i="34" s="1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/>
  <c r="N55" i="34"/>
  <c r="O55" i="34"/>
  <c r="N54" i="34"/>
  <c r="O54" i="34" s="1"/>
  <c r="M53" i="34"/>
  <c r="L53" i="34"/>
  <c r="K53" i="34"/>
  <c r="J53" i="34"/>
  <c r="I53" i="34"/>
  <c r="H53" i="34"/>
  <c r="G53" i="34"/>
  <c r="F53" i="34"/>
  <c r="E53" i="34"/>
  <c r="D53" i="34"/>
  <c r="N53" i="34" s="1"/>
  <c r="O53" i="34" s="1"/>
  <c r="N52" i="34"/>
  <c r="O52" i="34" s="1"/>
  <c r="N51" i="34"/>
  <c r="O51" i="34"/>
  <c r="N50" i="34"/>
  <c r="O50" i="34" s="1"/>
  <c r="N49" i="34"/>
  <c r="O49" i="34"/>
  <c r="M48" i="34"/>
  <c r="L48" i="34"/>
  <c r="K48" i="34"/>
  <c r="J48" i="34"/>
  <c r="I48" i="34"/>
  <c r="H48" i="34"/>
  <c r="G48" i="34"/>
  <c r="F48" i="34"/>
  <c r="F67" i="34" s="1"/>
  <c r="E48" i="34"/>
  <c r="D48" i="34"/>
  <c r="N47" i="34"/>
  <c r="O47" i="34"/>
  <c r="N46" i="34"/>
  <c r="O46" i="34"/>
  <c r="N45" i="34"/>
  <c r="O45" i="34" s="1"/>
  <c r="N44" i="34"/>
  <c r="O44" i="34" s="1"/>
  <c r="N43" i="34"/>
  <c r="O43" i="34"/>
  <c r="N42" i="34"/>
  <c r="O42" i="34" s="1"/>
  <c r="N41" i="34"/>
  <c r="O41" i="34"/>
  <c r="N40" i="34"/>
  <c r="O40" i="34"/>
  <c r="N39" i="34"/>
  <c r="O39" i="34" s="1"/>
  <c r="N38" i="34"/>
  <c r="O38" i="34" s="1"/>
  <c r="N37" i="34"/>
  <c r="O37" i="34"/>
  <c r="M36" i="34"/>
  <c r="L36" i="34"/>
  <c r="K36" i="34"/>
  <c r="J36" i="34"/>
  <c r="I36" i="34"/>
  <c r="N36" i="34"/>
  <c r="O36" i="34" s="1"/>
  <c r="H36" i="34"/>
  <c r="G36" i="34"/>
  <c r="F36" i="34"/>
  <c r="E36" i="34"/>
  <c r="D36" i="34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/>
  <c r="N26" i="34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/>
  <c r="N20" i="34"/>
  <c r="O20" i="34" s="1"/>
  <c r="N19" i="34"/>
  <c r="O19" i="34" s="1"/>
  <c r="N18" i="34"/>
  <c r="O18" i="34"/>
  <c r="N17" i="34"/>
  <c r="O17" i="34" s="1"/>
  <c r="N16" i="34"/>
  <c r="O16" i="34"/>
  <c r="N15" i="34"/>
  <c r="O15" i="34"/>
  <c r="M14" i="34"/>
  <c r="M67" i="34" s="1"/>
  <c r="L14" i="34"/>
  <c r="K14" i="34"/>
  <c r="J14" i="34"/>
  <c r="I14" i="34"/>
  <c r="H14" i="34"/>
  <c r="G14" i="34"/>
  <c r="F14" i="34"/>
  <c r="E14" i="34"/>
  <c r="D14" i="34"/>
  <c r="D67" i="34" s="1"/>
  <c r="N13" i="34"/>
  <c r="O13" i="34" s="1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L67" i="34" s="1"/>
  <c r="K5" i="34"/>
  <c r="K67" i="34" s="1"/>
  <c r="J5" i="34"/>
  <c r="J67" i="34"/>
  <c r="I5" i="34"/>
  <c r="I67" i="34"/>
  <c r="H5" i="34"/>
  <c r="H67" i="34" s="1"/>
  <c r="G5" i="34"/>
  <c r="G67" i="34"/>
  <c r="F5" i="34"/>
  <c r="E5" i="34"/>
  <c r="E67" i="34"/>
  <c r="D5" i="34"/>
  <c r="N38" i="33"/>
  <c r="O38" i="33" s="1"/>
  <c r="N65" i="33"/>
  <c r="O65" i="33" s="1"/>
  <c r="N66" i="33"/>
  <c r="O66" i="33" s="1"/>
  <c r="N39" i="33"/>
  <c r="O39" i="33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/>
  <c r="N46" i="33"/>
  <c r="O46" i="33" s="1"/>
  <c r="N47" i="33"/>
  <c r="O47" i="33" s="1"/>
  <c r="N48" i="33"/>
  <c r="O48" i="33" s="1"/>
  <c r="N24" i="33"/>
  <c r="O24" i="33" s="1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 s="1"/>
  <c r="E37" i="33"/>
  <c r="N37" i="33" s="1"/>
  <c r="O37" i="33" s="1"/>
  <c r="F37" i="33"/>
  <c r="G37" i="33"/>
  <c r="H37" i="33"/>
  <c r="I37" i="33"/>
  <c r="J37" i="33"/>
  <c r="K37" i="33"/>
  <c r="L37" i="33"/>
  <c r="M37" i="33"/>
  <c r="D37" i="33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4" i="33"/>
  <c r="F14" i="33"/>
  <c r="G14" i="33"/>
  <c r="H14" i="33"/>
  <c r="I14" i="33"/>
  <c r="J14" i="33"/>
  <c r="K14" i="33"/>
  <c r="L14" i="33"/>
  <c r="M14" i="33"/>
  <c r="M67" i="33"/>
  <c r="D14" i="33"/>
  <c r="N14" i="33" s="1"/>
  <c r="O14" i="33" s="1"/>
  <c r="E5" i="33"/>
  <c r="E67" i="33" s="1"/>
  <c r="F5" i="33"/>
  <c r="F67" i="33" s="1"/>
  <c r="G5" i="33"/>
  <c r="G67" i="33" s="1"/>
  <c r="H5" i="33"/>
  <c r="I5" i="33"/>
  <c r="I67" i="33" s="1"/>
  <c r="J5" i="33"/>
  <c r="J67" i="33"/>
  <c r="K5" i="33"/>
  <c r="L5" i="33"/>
  <c r="M5" i="33"/>
  <c r="D5" i="33"/>
  <c r="N5" i="33" s="1"/>
  <c r="O5" i="33" s="1"/>
  <c r="E63" i="33"/>
  <c r="F63" i="33"/>
  <c r="G63" i="33"/>
  <c r="H63" i="33"/>
  <c r="I63" i="33"/>
  <c r="J63" i="33"/>
  <c r="N63" i="33" s="1"/>
  <c r="O63" i="33" s="1"/>
  <c r="K63" i="33"/>
  <c r="L63" i="33"/>
  <c r="L67" i="33" s="1"/>
  <c r="M63" i="33"/>
  <c r="D63" i="33"/>
  <c r="N64" i="33"/>
  <c r="O64" i="33"/>
  <c r="N56" i="33"/>
  <c r="O56" i="33" s="1"/>
  <c r="N57" i="33"/>
  <c r="O57" i="33" s="1"/>
  <c r="N58" i="33"/>
  <c r="O58" i="33" s="1"/>
  <c r="N59" i="33"/>
  <c r="O59" i="33" s="1"/>
  <c r="N60" i="33"/>
  <c r="O60" i="33"/>
  <c r="N61" i="33"/>
  <c r="O61" i="33" s="1"/>
  <c r="N62" i="33"/>
  <c r="N55" i="33"/>
  <c r="O55" i="33" s="1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E49" i="33"/>
  <c r="F49" i="33"/>
  <c r="N49" i="33" s="1"/>
  <c r="O49" i="33" s="1"/>
  <c r="G49" i="33"/>
  <c r="H49" i="33"/>
  <c r="H67" i="33" s="1"/>
  <c r="I49" i="33"/>
  <c r="J49" i="33"/>
  <c r="K49" i="33"/>
  <c r="L49" i="33"/>
  <c r="M49" i="33"/>
  <c r="D49" i="33"/>
  <c r="N51" i="33"/>
  <c r="O51" i="33" s="1"/>
  <c r="N52" i="33"/>
  <c r="O52" i="33"/>
  <c r="N53" i="33"/>
  <c r="O53" i="33"/>
  <c r="N50" i="33"/>
  <c r="O50" i="33" s="1"/>
  <c r="O62" i="33"/>
  <c r="N16" i="33"/>
  <c r="O16" i="33"/>
  <c r="N17" i="33"/>
  <c r="O17" i="33" s="1"/>
  <c r="N18" i="33"/>
  <c r="O18" i="33"/>
  <c r="N19" i="33"/>
  <c r="O19" i="33"/>
  <c r="N20" i="33"/>
  <c r="O20" i="33" s="1"/>
  <c r="N21" i="33"/>
  <c r="O21" i="33" s="1"/>
  <c r="N22" i="33"/>
  <c r="O22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13" i="33"/>
  <c r="O13" i="33" s="1"/>
  <c r="N6" i="33"/>
  <c r="O6" i="33"/>
  <c r="N15" i="33"/>
  <c r="O15" i="33"/>
  <c r="E66" i="36"/>
  <c r="M66" i="37"/>
  <c r="G66" i="37"/>
  <c r="N45" i="37"/>
  <c r="O45" i="37" s="1"/>
  <c r="J66" i="37"/>
  <c r="N61" i="37"/>
  <c r="O61" i="37" s="1"/>
  <c r="I66" i="37"/>
  <c r="N20" i="37"/>
  <c r="O20" i="37"/>
  <c r="E66" i="37"/>
  <c r="F66" i="37"/>
  <c r="I65" i="38"/>
  <c r="J65" i="38"/>
  <c r="M65" i="38"/>
  <c r="K65" i="38"/>
  <c r="L65" i="38"/>
  <c r="N61" i="38"/>
  <c r="O61" i="38"/>
  <c r="N48" i="38"/>
  <c r="O48" i="38" s="1"/>
  <c r="N23" i="38"/>
  <c r="O23" i="38"/>
  <c r="D65" i="38"/>
  <c r="N5" i="38"/>
  <c r="O5" i="38" s="1"/>
  <c r="N5" i="36"/>
  <c r="O5" i="36" s="1"/>
  <c r="N14" i="35"/>
  <c r="O14" i="35" s="1"/>
  <c r="M68" i="39"/>
  <c r="H68" i="39"/>
  <c r="K68" i="39"/>
  <c r="L68" i="39"/>
  <c r="F68" i="39"/>
  <c r="N66" i="39"/>
  <c r="O66" i="39" s="1"/>
  <c r="E68" i="39"/>
  <c r="N50" i="39"/>
  <c r="O50" i="39" s="1"/>
  <c r="N37" i="39"/>
  <c r="O37" i="39" s="1"/>
  <c r="I68" i="39"/>
  <c r="N14" i="39"/>
  <c r="O14" i="39" s="1"/>
  <c r="N5" i="39"/>
  <c r="O5" i="39"/>
  <c r="K67" i="33"/>
  <c r="N5" i="34"/>
  <c r="O5" i="34" s="1"/>
  <c r="N56" i="39"/>
  <c r="O56" i="39"/>
  <c r="L66" i="37"/>
  <c r="F70" i="40"/>
  <c r="J70" i="40"/>
  <c r="N67" i="40"/>
  <c r="O67" i="40" s="1"/>
  <c r="G70" i="40"/>
  <c r="N59" i="40"/>
  <c r="O59" i="40"/>
  <c r="M70" i="40"/>
  <c r="E70" i="40"/>
  <c r="I70" i="40"/>
  <c r="N24" i="40"/>
  <c r="O24" i="40" s="1"/>
  <c r="D70" i="40"/>
  <c r="N5" i="40"/>
  <c r="O5" i="40"/>
  <c r="N14" i="41"/>
  <c r="O14" i="41" s="1"/>
  <c r="M69" i="41"/>
  <c r="K69" i="41"/>
  <c r="N65" i="41"/>
  <c r="O65" i="41" s="1"/>
  <c r="L69" i="41"/>
  <c r="E69" i="41"/>
  <c r="N57" i="41"/>
  <c r="O57" i="41"/>
  <c r="G69" i="41"/>
  <c r="J69" i="41"/>
  <c r="N22" i="41"/>
  <c r="O22" i="41" s="1"/>
  <c r="D69" i="41"/>
  <c r="M72" i="42"/>
  <c r="K72" i="42"/>
  <c r="N61" i="42"/>
  <c r="O61" i="42"/>
  <c r="J72" i="42"/>
  <c r="F72" i="42"/>
  <c r="L72" i="42"/>
  <c r="N23" i="42"/>
  <c r="O23" i="42" s="1"/>
  <c r="H72" i="42"/>
  <c r="N14" i="42"/>
  <c r="O14" i="42" s="1"/>
  <c r="G72" i="42"/>
  <c r="E72" i="42"/>
  <c r="D72" i="42"/>
  <c r="N68" i="43"/>
  <c r="O68" i="43" s="1"/>
  <c r="L71" i="43"/>
  <c r="N60" i="43"/>
  <c r="O60" i="43" s="1"/>
  <c r="N54" i="43"/>
  <c r="O54" i="43" s="1"/>
  <c r="K71" i="43"/>
  <c r="N39" i="43"/>
  <c r="O39" i="43"/>
  <c r="G71" i="43"/>
  <c r="M71" i="43"/>
  <c r="F71" i="43"/>
  <c r="J71" i="43"/>
  <c r="N24" i="43"/>
  <c r="O24" i="43" s="1"/>
  <c r="N15" i="43"/>
  <c r="O15" i="43" s="1"/>
  <c r="H71" i="43"/>
  <c r="E71" i="43"/>
  <c r="N71" i="43" s="1"/>
  <c r="O71" i="43" s="1"/>
  <c r="D71" i="43"/>
  <c r="N60" i="44"/>
  <c r="O60" i="44" s="1"/>
  <c r="N54" i="44"/>
  <c r="O54" i="44"/>
  <c r="E70" i="44"/>
  <c r="N39" i="44"/>
  <c r="O39" i="44"/>
  <c r="J70" i="44"/>
  <c r="M70" i="44"/>
  <c r="N24" i="44"/>
  <c r="O24" i="44" s="1"/>
  <c r="F70" i="44"/>
  <c r="K70" i="44"/>
  <c r="G70" i="44"/>
  <c r="H70" i="44"/>
  <c r="N15" i="44"/>
  <c r="O15" i="44" s="1"/>
  <c r="D70" i="44"/>
  <c r="N53" i="45"/>
  <c r="O53" i="45"/>
  <c r="L70" i="45"/>
  <c r="I70" i="45"/>
  <c r="N59" i="45"/>
  <c r="O59" i="45"/>
  <c r="K70" i="45"/>
  <c r="M70" i="45"/>
  <c r="N15" i="45"/>
  <c r="O15" i="45" s="1"/>
  <c r="O58" i="46"/>
  <c r="P58" i="46" s="1"/>
  <c r="O52" i="46"/>
  <c r="P52" i="46" s="1"/>
  <c r="O38" i="46"/>
  <c r="P38" i="46"/>
  <c r="J72" i="46"/>
  <c r="O24" i="46"/>
  <c r="P24" i="46" s="1"/>
  <c r="H72" i="46"/>
  <c r="G72" i="46"/>
  <c r="K72" i="46"/>
  <c r="O72" i="46" s="1"/>
  <c r="P72" i="46" s="1"/>
  <c r="L72" i="46"/>
  <c r="N72" i="46"/>
  <c r="I72" i="46"/>
  <c r="O15" i="46"/>
  <c r="P15" i="46" s="1"/>
  <c r="D72" i="46"/>
  <c r="E72" i="46"/>
  <c r="F72" i="46"/>
  <c r="O5" i="46"/>
  <c r="P5" i="46" s="1"/>
  <c r="O73" i="47" l="1"/>
  <c r="P73" i="47" s="1"/>
  <c r="N67" i="34"/>
  <c r="O67" i="34" s="1"/>
  <c r="N70" i="40"/>
  <c r="O70" i="40" s="1"/>
  <c r="I72" i="42"/>
  <c r="N72" i="42" s="1"/>
  <c r="O72" i="42" s="1"/>
  <c r="E65" i="35"/>
  <c r="N65" i="35" s="1"/>
  <c r="O65" i="35" s="1"/>
  <c r="O67" i="46"/>
  <c r="P67" i="46" s="1"/>
  <c r="L70" i="44"/>
  <c r="N70" i="44" s="1"/>
  <c r="O70" i="44" s="1"/>
  <c r="F69" i="41"/>
  <c r="N69" i="41" s="1"/>
  <c r="O69" i="41" s="1"/>
  <c r="D67" i="33"/>
  <c r="N67" i="33" s="1"/>
  <c r="O67" i="33" s="1"/>
  <c r="N53" i="38"/>
  <c r="O53" i="38" s="1"/>
  <c r="N14" i="37"/>
  <c r="O14" i="37" s="1"/>
  <c r="N14" i="34"/>
  <c r="O14" i="34" s="1"/>
  <c r="G70" i="45"/>
  <c r="N67" i="44"/>
  <c r="O67" i="44" s="1"/>
  <c r="N48" i="34"/>
  <c r="O48" i="34" s="1"/>
  <c r="N23" i="36"/>
  <c r="O23" i="36" s="1"/>
  <c r="D70" i="45"/>
  <c r="N70" i="45" s="1"/>
  <c r="O70" i="45" s="1"/>
  <c r="F70" i="45"/>
  <c r="N36" i="41"/>
  <c r="O36" i="41" s="1"/>
  <c r="N15" i="40"/>
  <c r="O15" i="40" s="1"/>
  <c r="G65" i="38"/>
  <c r="N65" i="38" s="1"/>
  <c r="O65" i="38" s="1"/>
  <c r="E70" i="45"/>
  <c r="N5" i="43"/>
  <c r="O5" i="43" s="1"/>
  <c r="N53" i="40"/>
  <c r="O53" i="40" s="1"/>
  <c r="K70" i="40"/>
  <c r="D66" i="37"/>
  <c r="N66" i="37" s="1"/>
  <c r="O66" i="37" s="1"/>
</calcChain>
</file>

<file path=xl/sharedStrings.xml><?xml version="1.0" encoding="utf-8"?>
<sst xmlns="http://schemas.openxmlformats.org/spreadsheetml/2006/main" count="1273" uniqueCount="167">
  <si>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</si>
  <si>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</si>
  <si>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</si>
  <si>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</si>
  <si>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</si>
  <si>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</si>
  <si>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</si>
  <si>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</si>
  <si>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</si>
  <si>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</si>
  <si>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</si>
  <si>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</si>
  <si>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</si>
  <si>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</si>
  <si>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</si>
  <si>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</si>
  <si>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</si>
  <si>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</si>
  <si>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</si>
  <si>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</si>
  <si>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</si>
  <si>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Impact Fees - Residential - Physical Environment</t>
  </si>
  <si>
    <t>Impact Fees - Commercial - Physical Environment</t>
  </si>
  <si>
    <t>Impact Fees - Residential - Human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</si>
  <si>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</si>
  <si>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</si>
  <si>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</si>
  <si>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</si>
  <si>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</si>
  <si>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</si>
  <si>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</si>
  <si>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</si>
  <si>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</si>
  <si>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</si>
  <si>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</si>
  <si>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</si>
  <si>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</si>
  <si>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Human Services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</si>
  <si>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</si>
  <si>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</si>
  <si>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</si>
  <si>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</si>
  <si>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</si>
  <si>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</si>
  <si>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</si>
  <si>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</si>
  <si>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</si>
  <si>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</si>
  <si>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</si>
  <si>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Protective Inspection Fees</t>
  </si>
  <si>
    <t>Physical Environment - Water Utility</t>
  </si>
  <si>
    <t>Physical Environment - Sewer / Wastewater Utility</t>
  </si>
  <si>
    <t>Physical Environment - Conservation and Resource Management</t>
  </si>
  <si>
    <t>Physical Environment - Other Physical Environment Charges</t>
  </si>
  <si>
    <t>Culture / Recreation - Libraries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</si>
  <si>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</si>
  <si>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</si>
  <si>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</si>
  <si>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</si>
  <si>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</si>
  <si>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</si>
  <si>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</si>
  <si>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</si>
  <si>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</si>
  <si>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</si>
  <si>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</si>
  <si>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</si>
  <si>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</si>
  <si>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</si>
  <si>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Deferred Compensation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</si>
  <si>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</si>
  <si>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</si>
  <si>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</si>
  <si>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</si>
  <si>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</si>
  <si>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</si>
  <si>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</si>
  <si>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</si>
  <si>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</si>
  <si>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</si>
  <si>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</si>
  <si>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New Port Richey Revenues Reported by Account Code and Fund Type</t>
  </si>
  <si>
    <t>Local Fiscal Year Ended September 30, 2010</t>
  </si>
  <si>
    <t>Special Assessments - Capital Improvement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</si>
  <si>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</si>
  <si>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</si>
  <si>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</si>
  <si>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</si>
  <si>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</si>
  <si>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</si>
  <si>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</si>
  <si>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</si>
  <si>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</si>
  <si>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</si>
  <si>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</si>
  <si>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Grants from Other Local Units - Physical Environment</t>
  </si>
  <si>
    <t>Impact Fees - Physical Environment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</si>
  <si>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</si>
  <si>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</si>
  <si>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</si>
  <si>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</si>
  <si>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</si>
  <si>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</si>
  <si>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</si>
  <si>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</si>
  <si>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</si>
  <si>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</si>
  <si>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</si>
  <si>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Proprietary Non-Operating - Other Grants and Donations</t>
  </si>
  <si>
    <t>2013 Municipal Population:</t>
  </si>
  <si>
    <t>Local Fiscal Year Ended September 30, 2014</t>
  </si>
  <si>
    <t>Franchise Fee - Solid Waste</t>
  </si>
  <si>
    <t>State Grant - Economic Environment</t>
  </si>
  <si>
    <t>Culture / Recreation - Cultural Services</t>
  </si>
  <si>
    <t>Sale of Contraband Property Seized by Law Enforcement</t>
  </si>
  <si>
    <t>Sales - Disposition of Fixed Assets</t>
  </si>
  <si>
    <t>Other Miscellaneous Revenues - Settlements</t>
  </si>
  <si>
    <t>2014 Municipal Population:</t>
  </si>
  <si>
    <t>Local Fiscal Year Ended September 30, 2015</t>
  </si>
  <si>
    <t>Second Local Option Fuel Tax (1 to 5 Cents)</t>
  </si>
  <si>
    <t>Public Safety - Law Enforcement Services</t>
  </si>
  <si>
    <t>Public Safety - Emergency Management Service Fees / Charges</t>
  </si>
  <si>
    <t>Other Charges for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</si>
  <si>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</si>
  <si>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</si>
  <si>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</si>
  <si>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</si>
  <si>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Human Services - Public Assistance</t>
  </si>
  <si>
    <t>State Grant - Physical Environment - Stormwater Management</t>
  </si>
  <si>
    <t>State Grant - Transportation - 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</si>
  <si>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</si>
  <si>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</si>
  <si>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</si>
  <si>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</si>
  <si>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</si>
  <si>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</si>
  <si>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</si>
  <si>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2020 Municipal Population:</t>
  </si>
  <si>
    <t xml:space="preserve">Impact Fees - Residential - Physical Environment </t>
  </si>
  <si>
    <t xml:space="preserve">Impact Fees - Commercial - Physical Environment 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</si>
  <si>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</si>
  <si>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</si>
  <si>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</si>
  <si>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</si>
  <si>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</si>
  <si>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</si>
  <si>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</si>
  <si>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</si>
  <si>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Other General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</si>
  <si>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</si>
  <si>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</si>
  <si>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</si>
  <si>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</si>
  <si>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</si>
  <si>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</si>
  <si>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Proceeds - Leases - Financial Agreements</t>
  </si>
  <si>
    <t>2021 Municipal Population:</t>
  </si>
  <si>
    <t>Local Fiscal Year Ended September 30, 2022</t>
  </si>
  <si>
    <t>Insurance Premium Tax for Firefighters' Pension</t>
  </si>
  <si>
    <t>Insurance Premium Tax for Police Officers' Retirement</t>
  </si>
  <si>
    <t>Other Fees and Special Assessments</t>
  </si>
  <si>
    <t>Federal Grant - Physical Environment - Electric Supply System</t>
  </si>
  <si>
    <t>State Grant - Human Services - Public Welfare</t>
  </si>
  <si>
    <t>State Shared Revenues - Public Safety - Firefighter Supplemental Compensation</t>
  </si>
  <si>
    <t>State Shared Revenues - Transportation - Fuel Tax Refunds and Credits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</si>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</sst>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SUM(D6:D16)</f>
        <v>9122546</v>
      </c>
      <c r="E5" s="27">
        <f>SUM(E6:E16)</f>
        <v>1285109</v>
      </c>
      <c r="F5" s="27">
        <f>SUM(F6:F16)</f>
        <v>0</v>
      </c>
      <c r="G5" s="27">
        <f>SUM(G6:G16)</f>
        <v>3758534</v>
      </c>
      <c r="H5" s="27">
        <f>SUM(H6:H16)</f>
        <v>2022241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16188430</v>
      </c>
      <c r="P5" s="33">
        <f>(O5/P$75)</f>
        <v>943.10690358287218</v>
      </c>
      <c r="Q5" s="6"/>
    </row>
    <row r="6" spans="1:134">
      <c r="A6" s="12"/>
      <c r="B6" s="25">
        <v>311</v>
      </c>
      <c r="C6" s="20" t="s">
        <v>2</v>
      </c>
      <c r="D6" s="46">
        <v>5977244</v>
      </c>
      <c r="E6" s="46">
        <v>0</v>
      </c>
      <c r="F6" s="46">
        <v>0</v>
      </c>
      <c r="G6" s="46">
        <v>0</v>
      </c>
      <c r="H6" s="46">
        <v>2022241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7999485</v>
      </c>
      <c r="P6" s="47">
        <f>(O6/P$75)</f>
        <v>466.03466355956891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746274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746274</v>
      </c>
      <c r="P7" s="47">
        <f>(O7/P$75)</f>
        <v>43.476492863384792</v>
      </c>
      <c r="Q7" s="9"/>
    </row>
    <row r="8" spans="1:134">
      <c r="A8" s="12"/>
      <c r="B8" s="25">
        <v>312.43</v>
      </c>
      <c r="C8" s="20" t="s">
        <v>146</v>
      </c>
      <c r="D8" s="46">
        <v>0</v>
      </c>
      <c r="E8" s="46">
        <v>538835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538835</v>
      </c>
      <c r="P8" s="47">
        <f>(O8/P$75)</f>
        <v>31.391494319836877</v>
      </c>
      <c r="Q8" s="9"/>
    </row>
    <row r="9" spans="1:134">
      <c r="A9" s="12"/>
      <c r="B9" s="25">
        <v>312.51</v>
      </c>
      <c r="C9" s="20" t="s">
        <v>158</v>
      </c>
      <c r="D9" s="46">
        <v>125946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125946</v>
      </c>
      <c r="P9" s="47">
        <f>(O9/P$75)</f>
        <v>7.3373725604427618</v>
      </c>
      <c r="Q9" s="9"/>
    </row>
    <row r="10" spans="1:134">
      <c r="A10" s="12"/>
      <c r="B10" s="25">
        <v>312.52</v>
      </c>
      <c r="C10" s="20" t="s">
        <v>159</v>
      </c>
      <c r="D10" s="46">
        <v>225052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225052</v>
      </c>
      <c r="P10" s="47">
        <f>(O10/P$75)</f>
        <v>13.111098164870375</v>
      </c>
      <c r="Q10" s="9"/>
    </row>
    <row r="11" spans="1:134">
      <c r="A11" s="12"/>
      <c r="B11" s="25">
        <v>314.10000000000002</v>
      </c>
      <c r="C11" s="20" t="s">
        <v>12</v>
      </c>
      <c r="D11" s="46">
        <v>1709552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1709552</v>
      </c>
      <c r="P11" s="47">
        <f>(O11/P$75)</f>
        <v>99.595222837168663</v>
      </c>
      <c r="Q11" s="9"/>
    </row>
    <row r="12" spans="1:134">
      <c r="A12" s="12"/>
      <c r="B12" s="25">
        <v>314.39999999999998</v>
      </c>
      <c r="C12" s="20" t="s">
        <v>13</v>
      </c>
      <c r="D12" s="46">
        <v>41086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41086</v>
      </c>
      <c r="P12" s="47">
        <f>(O12/P$75)</f>
        <v>2.3935916108360034</v>
      </c>
      <c r="Q12" s="9"/>
    </row>
    <row r="13" spans="1:134">
      <c r="A13" s="12"/>
      <c r="B13" s="25">
        <v>314.8</v>
      </c>
      <c r="C13" s="20" t="s">
        <v>14</v>
      </c>
      <c r="D13" s="46">
        <v>66278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66278</v>
      </c>
      <c r="P13" s="47">
        <f>(O13/P$75)</f>
        <v>3.861229245557821</v>
      </c>
      <c r="Q13" s="9"/>
    </row>
    <row r="14" spans="1:134">
      <c r="A14" s="12"/>
      <c r="B14" s="25">
        <v>315.2</v>
      </c>
      <c r="C14" s="20" t="s">
        <v>147</v>
      </c>
      <c r="D14" s="46">
        <v>861394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861394</v>
      </c>
      <c r="P14" s="47">
        <f>(O14/P$75)</f>
        <v>50.18316341392368</v>
      </c>
      <c r="Q14" s="9"/>
    </row>
    <row r="15" spans="1:134">
      <c r="A15" s="12"/>
      <c r="B15" s="25">
        <v>316</v>
      </c>
      <c r="C15" s="20" t="s">
        <v>100</v>
      </c>
      <c r="D15" s="46">
        <v>115994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115994</v>
      </c>
      <c r="P15" s="47">
        <f>(O15/P$75)</f>
        <v>6.7575881153510053</v>
      </c>
      <c r="Q15" s="9"/>
    </row>
    <row r="16" spans="1:134">
      <c r="A16" s="12"/>
      <c r="B16" s="25">
        <v>319.89999999999998</v>
      </c>
      <c r="C16" s="20" t="s">
        <v>148</v>
      </c>
      <c r="D16" s="46">
        <v>0</v>
      </c>
      <c r="E16" s="46">
        <v>0</v>
      </c>
      <c r="F16" s="46">
        <v>0</v>
      </c>
      <c r="G16" s="46">
        <v>3758534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3758534</v>
      </c>
      <c r="P16" s="47">
        <f>(O16/P$75)</f>
        <v>218.96498689193126</v>
      </c>
      <c r="Q16" s="9"/>
    </row>
    <row r="17" spans="1:17" ht="15.75">
      <c r="A17" s="29" t="s">
        <v>17</v>
      </c>
      <c r="B17" s="30"/>
      <c r="C17" s="31"/>
      <c r="D17" s="32">
        <f>SUM(D18:D24)</f>
        <v>2344266</v>
      </c>
      <c r="E17" s="32">
        <f>SUM(E18:E24)</f>
        <v>758738</v>
      </c>
      <c r="F17" s="32">
        <f>SUM(F18:F24)</f>
        <v>0</v>
      </c>
      <c r="G17" s="32">
        <f>SUM(G18:G24)</f>
        <v>0</v>
      </c>
      <c r="H17" s="32">
        <f>SUM(H18:H24)</f>
        <v>0</v>
      </c>
      <c r="I17" s="32">
        <f>SUM(I18:I24)</f>
        <v>0</v>
      </c>
      <c r="J17" s="32">
        <f>SUM(J18:J24)</f>
        <v>0</v>
      </c>
      <c r="K17" s="32">
        <f>SUM(K18:K24)</f>
        <v>0</v>
      </c>
      <c r="L17" s="32">
        <f>SUM(L18:L24)</f>
        <v>0</v>
      </c>
      <c r="M17" s="32">
        <f>SUM(M18:M24)</f>
        <v>0</v>
      </c>
      <c r="N17" s="32">
        <f>SUM(N18:N24)</f>
        <v>0</v>
      </c>
      <c r="O17" s="44">
        <f>SUM(D17:N17)</f>
        <v>3103004</v>
      </c>
      <c r="P17" s="45">
        <f>(O17/P$75)</f>
        <v>180.77506554034372</v>
      </c>
      <c r="Q17" s="10"/>
    </row>
    <row r="18" spans="1:17">
      <c r="A18" s="12"/>
      <c r="B18" s="25">
        <v>322</v>
      </c>
      <c r="C18" s="20" t="s">
        <v>149</v>
      </c>
      <c r="D18" s="46">
        <v>708771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708771</v>
      </c>
      <c r="P18" s="47">
        <f>(O18/P$75)</f>
        <v>41.29163996504515</v>
      </c>
      <c r="Q18" s="9"/>
    </row>
    <row r="19" spans="1:17">
      <c r="A19" s="12"/>
      <c r="B19" s="25">
        <v>322.89999999999998</v>
      </c>
      <c r="C19" s="20" t="s">
        <v>150</v>
      </c>
      <c r="D19" s="46">
        <v>71695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1">SUM(D19:N19)</f>
        <v>71695</v>
      </c>
      <c r="P19" s="47">
        <f>(O19/P$75)</f>
        <v>4.1768132828429945</v>
      </c>
      <c r="Q19" s="9"/>
    </row>
    <row r="20" spans="1:17">
      <c r="A20" s="12"/>
      <c r="B20" s="25">
        <v>323.10000000000002</v>
      </c>
      <c r="C20" s="20" t="s">
        <v>18</v>
      </c>
      <c r="D20" s="46">
        <v>1347580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1347580</v>
      </c>
      <c r="P20" s="47">
        <f>(O20/P$75)</f>
        <v>78.50742790562191</v>
      </c>
      <c r="Q20" s="9"/>
    </row>
    <row r="21" spans="1:17">
      <c r="A21" s="12"/>
      <c r="B21" s="25">
        <v>323.39999999999998</v>
      </c>
      <c r="C21" s="20" t="s">
        <v>19</v>
      </c>
      <c r="D21" s="46">
        <v>45565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45565</v>
      </c>
      <c r="P21" s="47">
        <f>(O21/P$75)</f>
        <v>2.6545295659772794</v>
      </c>
      <c r="Q21" s="9"/>
    </row>
    <row r="22" spans="1:17">
      <c r="A22" s="12"/>
      <c r="B22" s="25">
        <v>323.7</v>
      </c>
      <c r="C22" s="20" t="s">
        <v>111</v>
      </c>
      <c r="D22" s="46">
        <v>155557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155557</v>
      </c>
      <c r="P22" s="47">
        <f>(O22/P$75)</f>
        <v>9.0624526653073119</v>
      </c>
      <c r="Q22" s="9"/>
    </row>
    <row r="23" spans="1:17">
      <c r="A23" s="12"/>
      <c r="B23" s="25">
        <v>325.10000000000002</v>
      </c>
      <c r="C23" s="20" t="s">
        <v>83</v>
      </c>
      <c r="D23" s="46">
        <v>0</v>
      </c>
      <c r="E23" s="46">
        <v>758738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758738</v>
      </c>
      <c r="P23" s="47">
        <f>(O23/P$75)</f>
        <v>44.20262161374891</v>
      </c>
      <c r="Q23" s="9"/>
    </row>
    <row r="24" spans="1:17">
      <c r="A24" s="12"/>
      <c r="B24" s="25">
        <v>329.5</v>
      </c>
      <c r="C24" s="20" t="s">
        <v>160</v>
      </c>
      <c r="D24" s="46">
        <v>15098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15098</v>
      </c>
      <c r="P24" s="47">
        <f>(O24/P$75)</f>
        <v>0.87958054180017475</v>
      </c>
      <c r="Q24" s="9"/>
    </row>
    <row r="25" spans="1:17" ht="15.75">
      <c r="A25" s="29" t="s">
        <v>151</v>
      </c>
      <c r="B25" s="30"/>
      <c r="C25" s="31"/>
      <c r="D25" s="32">
        <f>SUM(D26:D40)</f>
        <v>3169052</v>
      </c>
      <c r="E25" s="32">
        <f>SUM(E26:E40)</f>
        <v>0</v>
      </c>
      <c r="F25" s="32">
        <f>SUM(F26:F40)</f>
        <v>0</v>
      </c>
      <c r="G25" s="32">
        <f>SUM(G26:G40)</f>
        <v>83638</v>
      </c>
      <c r="H25" s="32">
        <f>SUM(H26:H40)</f>
        <v>0</v>
      </c>
      <c r="I25" s="32">
        <f>SUM(I26:I40)</f>
        <v>0</v>
      </c>
      <c r="J25" s="32">
        <f>SUM(J26:J40)</f>
        <v>0</v>
      </c>
      <c r="K25" s="32">
        <f>SUM(K26:K40)</f>
        <v>350998</v>
      </c>
      <c r="L25" s="32">
        <f>SUM(L26:L40)</f>
        <v>0</v>
      </c>
      <c r="M25" s="32">
        <f>SUM(M26:M40)</f>
        <v>0</v>
      </c>
      <c r="N25" s="32">
        <f>SUM(N26:N40)</f>
        <v>0</v>
      </c>
      <c r="O25" s="44">
        <f>SUM(D25:N25)</f>
        <v>3603688</v>
      </c>
      <c r="P25" s="45">
        <f>(O25/P$75)</f>
        <v>209.94395572385667</v>
      </c>
      <c r="Q25" s="10"/>
    </row>
    <row r="26" spans="1:17">
      <c r="A26" s="12"/>
      <c r="B26" s="25">
        <v>331.2</v>
      </c>
      <c r="C26" s="20" t="s">
        <v>25</v>
      </c>
      <c r="D26" s="46">
        <v>38871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38871</v>
      </c>
      <c r="P26" s="47">
        <f>(O26/P$75)</f>
        <v>2.2645499563064377</v>
      </c>
      <c r="Q26" s="9"/>
    </row>
    <row r="27" spans="1:17">
      <c r="A27" s="12"/>
      <c r="B27" s="25">
        <v>331.32</v>
      </c>
      <c r="C27" s="20" t="s">
        <v>161</v>
      </c>
      <c r="D27" s="46">
        <v>1879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8" si="2">SUM(D27:N27)</f>
        <v>1879</v>
      </c>
      <c r="P27" s="47">
        <f>(O27/P$75)</f>
        <v>0.1094669385377221</v>
      </c>
      <c r="Q27" s="9"/>
    </row>
    <row r="28" spans="1:17">
      <c r="A28" s="12"/>
      <c r="B28" s="25">
        <v>331.5</v>
      </c>
      <c r="C28" s="20" t="s">
        <v>27</v>
      </c>
      <c r="D28" s="46">
        <v>533455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533455</v>
      </c>
      <c r="P28" s="47">
        <f>(O28/P$75)</f>
        <v>31.078065831634138</v>
      </c>
      <c r="Q28" s="9"/>
    </row>
    <row r="29" spans="1:17">
      <c r="A29" s="12"/>
      <c r="B29" s="25">
        <v>331.7</v>
      </c>
      <c r="C29" s="20" t="s">
        <v>134</v>
      </c>
      <c r="D29" s="46">
        <v>0</v>
      </c>
      <c r="E29" s="46">
        <v>0</v>
      </c>
      <c r="F29" s="46">
        <v>0</v>
      </c>
      <c r="G29" s="46">
        <v>83638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83638</v>
      </c>
      <c r="P29" s="47">
        <f>(O29/P$75)</f>
        <v>4.872589571803088</v>
      </c>
      <c r="Q29" s="9"/>
    </row>
    <row r="30" spans="1:17">
      <c r="A30" s="12"/>
      <c r="B30" s="25">
        <v>334.2</v>
      </c>
      <c r="C30" s="20" t="s">
        <v>29</v>
      </c>
      <c r="D30" s="46">
        <v>9626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9626</v>
      </c>
      <c r="P30" s="47">
        <f>(O30/P$75)</f>
        <v>0.56079230993300322</v>
      </c>
      <c r="Q30" s="9"/>
    </row>
    <row r="31" spans="1:17">
      <c r="A31" s="12"/>
      <c r="B31" s="25">
        <v>334.62</v>
      </c>
      <c r="C31" s="20" t="s">
        <v>162</v>
      </c>
      <c r="D31" s="46">
        <v>14951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14951</v>
      </c>
      <c r="P31" s="47">
        <f>(O31/P$75)</f>
        <v>0.87101660355374311</v>
      </c>
      <c r="Q31" s="9"/>
    </row>
    <row r="32" spans="1:17">
      <c r="A32" s="12"/>
      <c r="B32" s="25">
        <v>334.7</v>
      </c>
      <c r="C32" s="20" t="s">
        <v>30</v>
      </c>
      <c r="D32" s="46">
        <v>22305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22305</v>
      </c>
      <c r="P32" s="47">
        <f>(O32/P$75)</f>
        <v>1.299446548208564</v>
      </c>
      <c r="Q32" s="9"/>
    </row>
    <row r="33" spans="1:17">
      <c r="A33" s="12"/>
      <c r="B33" s="25">
        <v>335.125</v>
      </c>
      <c r="C33" s="20" t="s">
        <v>152</v>
      </c>
      <c r="D33" s="46">
        <v>972771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972771</v>
      </c>
      <c r="P33" s="47">
        <f>(O33/P$75)</f>
        <v>56.671773958636763</v>
      </c>
      <c r="Q33" s="9"/>
    </row>
    <row r="34" spans="1:17">
      <c r="A34" s="12"/>
      <c r="B34" s="25">
        <v>335.14</v>
      </c>
      <c r="C34" s="20" t="s">
        <v>102</v>
      </c>
      <c r="D34" s="46">
        <v>39576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39576</v>
      </c>
      <c r="P34" s="47">
        <f>(O34/P$75)</f>
        <v>2.3056219050393243</v>
      </c>
      <c r="Q34" s="9"/>
    </row>
    <row r="35" spans="1:17">
      <c r="A35" s="12"/>
      <c r="B35" s="25">
        <v>335.15</v>
      </c>
      <c r="C35" s="20" t="s">
        <v>103</v>
      </c>
      <c r="D35" s="46">
        <v>36182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36182</v>
      </c>
      <c r="P35" s="47">
        <f>(O35/P$75)</f>
        <v>2.1078939702883774</v>
      </c>
      <c r="Q35" s="9"/>
    </row>
    <row r="36" spans="1:17">
      <c r="A36" s="12"/>
      <c r="B36" s="25">
        <v>335.18</v>
      </c>
      <c r="C36" s="20" t="s">
        <v>153</v>
      </c>
      <c r="D36" s="46">
        <v>1468905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1468905</v>
      </c>
      <c r="P36" s="47">
        <f>(O36/P$75)</f>
        <v>85.575589863093498</v>
      </c>
      <c r="Q36" s="9"/>
    </row>
    <row r="37" spans="1:17">
      <c r="A37" s="12"/>
      <c r="B37" s="25">
        <v>335.21</v>
      </c>
      <c r="C37" s="20" t="s">
        <v>163</v>
      </c>
      <c r="D37" s="46">
        <v>5270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5270</v>
      </c>
      <c r="P37" s="47">
        <f>(O37/P$75)</f>
        <v>0.30702009903874161</v>
      </c>
      <c r="Q37" s="9"/>
    </row>
    <row r="38" spans="1:17">
      <c r="A38" s="12"/>
      <c r="B38" s="25">
        <v>335.29</v>
      </c>
      <c r="C38" s="20" t="s">
        <v>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350998</v>
      </c>
      <c r="L38" s="46">
        <v>0</v>
      </c>
      <c r="M38" s="46">
        <v>0</v>
      </c>
      <c r="N38" s="46">
        <v>0</v>
      </c>
      <c r="O38" s="46">
        <f t="shared" si="2"/>
        <v>350998</v>
      </c>
      <c r="P38" s="47">
        <f>(O38/P$75)</f>
        <v>20.448470725313136</v>
      </c>
      <c r="Q38" s="9"/>
    </row>
    <row r="39" spans="1:17">
      <c r="A39" s="12"/>
      <c r="B39" s="25">
        <v>335.45</v>
      </c>
      <c r="C39" s="20" t="s">
        <v>164</v>
      </c>
      <c r="D39" s="46">
        <v>14851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3">SUM(D39:N39)</f>
        <v>14851</v>
      </c>
      <c r="P39" s="47">
        <f>(O39/P$75)</f>
        <v>0.86519079522283715</v>
      </c>
      <c r="Q39" s="9"/>
    </row>
    <row r="40" spans="1:17">
      <c r="A40" s="12"/>
      <c r="B40" s="25">
        <v>338</v>
      </c>
      <c r="C40" s="20" t="s">
        <v>38</v>
      </c>
      <c r="D40" s="46">
        <v>10410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10410</v>
      </c>
      <c r="P40" s="47">
        <f>(O40/P$75)</f>
        <v>0.60646664724730559</v>
      </c>
      <c r="Q40" s="9"/>
    </row>
    <row r="41" spans="1:17" ht="15.75">
      <c r="A41" s="29" t="s">
        <v>43</v>
      </c>
      <c r="B41" s="30"/>
      <c r="C41" s="31"/>
      <c r="D41" s="32">
        <f>SUM(D42:D54)</f>
        <v>1022536</v>
      </c>
      <c r="E41" s="32">
        <f>SUM(E42:E54)</f>
        <v>461186</v>
      </c>
      <c r="F41" s="32">
        <f>SUM(F42:F54)</f>
        <v>0</v>
      </c>
      <c r="G41" s="32">
        <f>SUM(G42:G54)</f>
        <v>0</v>
      </c>
      <c r="H41" s="32">
        <f>SUM(H42:H54)</f>
        <v>0</v>
      </c>
      <c r="I41" s="32">
        <f>SUM(I42:I54)</f>
        <v>16108822</v>
      </c>
      <c r="J41" s="32">
        <f>SUM(J42:J54)</f>
        <v>643937</v>
      </c>
      <c r="K41" s="32">
        <f>SUM(K42:K54)</f>
        <v>0</v>
      </c>
      <c r="L41" s="32">
        <f>SUM(L42:L54)</f>
        <v>0</v>
      </c>
      <c r="M41" s="32">
        <f>SUM(M42:M54)</f>
        <v>0</v>
      </c>
      <c r="N41" s="32">
        <f>SUM(N42:N54)</f>
        <v>0</v>
      </c>
      <c r="O41" s="32">
        <f>SUM(D41:N41)</f>
        <v>18236481</v>
      </c>
      <c r="P41" s="45">
        <f>(O41/P$75)</f>
        <v>1062.4224293620739</v>
      </c>
      <c r="Q41" s="10"/>
    </row>
    <row r="42" spans="1:17">
      <c r="A42" s="12"/>
      <c r="B42" s="25">
        <v>341.2</v>
      </c>
      <c r="C42" s="20" t="s">
        <v>105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643937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3" si="4">SUM(D42:N42)</f>
        <v>643937</v>
      </c>
      <c r="P42" s="47">
        <f>(O42/P$75)</f>
        <v>37.514535391785607</v>
      </c>
      <c r="Q42" s="9"/>
    </row>
    <row r="43" spans="1:17">
      <c r="A43" s="12"/>
      <c r="B43" s="25">
        <v>341.9</v>
      </c>
      <c r="C43" s="20" t="s">
        <v>107</v>
      </c>
      <c r="D43" s="46">
        <v>158159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158159</v>
      </c>
      <c r="P43" s="47">
        <f>(O43/P$75)</f>
        <v>9.214040198077484</v>
      </c>
      <c r="Q43" s="9"/>
    </row>
    <row r="44" spans="1:17">
      <c r="A44" s="12"/>
      <c r="B44" s="25">
        <v>342.1</v>
      </c>
      <c r="C44" s="20" t="s">
        <v>120</v>
      </c>
      <c r="D44" s="46">
        <v>121975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121975</v>
      </c>
      <c r="P44" s="47">
        <f>(O44/P$75)</f>
        <v>7.1060297116224875</v>
      </c>
      <c r="Q44" s="9"/>
    </row>
    <row r="45" spans="1:17">
      <c r="A45" s="12"/>
      <c r="B45" s="25">
        <v>342.4</v>
      </c>
      <c r="C45" s="20" t="s">
        <v>121</v>
      </c>
      <c r="D45" s="46">
        <v>425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425</v>
      </c>
      <c r="P45" s="47">
        <f>(O45/P$75)</f>
        <v>2.4759685406350131E-2</v>
      </c>
      <c r="Q45" s="9"/>
    </row>
    <row r="46" spans="1:17">
      <c r="A46" s="12"/>
      <c r="B46" s="25">
        <v>342.5</v>
      </c>
      <c r="C46" s="20" t="s">
        <v>49</v>
      </c>
      <c r="D46" s="46">
        <v>16596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16596</v>
      </c>
      <c r="P46" s="47">
        <f>(O46/P$75)</f>
        <v>0.96685115059714533</v>
      </c>
      <c r="Q46" s="9"/>
    </row>
    <row r="47" spans="1:17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7670245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7670245</v>
      </c>
      <c r="P47" s="47">
        <f>(O47/P$75)</f>
        <v>446.85377221089425</v>
      </c>
      <c r="Q47" s="9"/>
    </row>
    <row r="48" spans="1:17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6970001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6970001</v>
      </c>
      <c r="P48" s="47">
        <f>(O48/P$75)</f>
        <v>406.05889892222547</v>
      </c>
      <c r="Q48" s="9"/>
    </row>
    <row r="49" spans="1:17">
      <c r="A49" s="12"/>
      <c r="B49" s="25">
        <v>343.7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1107115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1107115</v>
      </c>
      <c r="P49" s="47">
        <f>(O49/P$75)</f>
        <v>64.498397902709002</v>
      </c>
      <c r="Q49" s="9"/>
    </row>
    <row r="50" spans="1:17">
      <c r="A50" s="12"/>
      <c r="B50" s="25">
        <v>343.9</v>
      </c>
      <c r="C50" s="20" t="s">
        <v>53</v>
      </c>
      <c r="D50" s="46">
        <v>37626</v>
      </c>
      <c r="E50" s="46">
        <v>461186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498812</v>
      </c>
      <c r="P50" s="47">
        <f>(O50/P$75)</f>
        <v>29.059831051558405</v>
      </c>
      <c r="Q50" s="9"/>
    </row>
    <row r="51" spans="1:17">
      <c r="A51" s="12"/>
      <c r="B51" s="25">
        <v>347.1</v>
      </c>
      <c r="C51" s="20" t="s">
        <v>54</v>
      </c>
      <c r="D51" s="46">
        <v>10523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10523</v>
      </c>
      <c r="P51" s="47">
        <f>(O51/P$75)</f>
        <v>0.61304981066122921</v>
      </c>
      <c r="Q51" s="9"/>
    </row>
    <row r="52" spans="1:17">
      <c r="A52" s="12"/>
      <c r="B52" s="25">
        <v>347.2</v>
      </c>
      <c r="C52" s="20" t="s">
        <v>55</v>
      </c>
      <c r="D52" s="46">
        <v>658284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658284</v>
      </c>
      <c r="P52" s="47">
        <f>(O52/P$75)</f>
        <v>38.350364113020682</v>
      </c>
      <c r="Q52" s="9"/>
    </row>
    <row r="53" spans="1:17">
      <c r="A53" s="12"/>
      <c r="B53" s="25">
        <v>347.4</v>
      </c>
      <c r="C53" s="20" t="s">
        <v>56</v>
      </c>
      <c r="D53" s="46">
        <v>18948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18948</v>
      </c>
      <c r="P53" s="47">
        <f>(O53/P$75)</f>
        <v>1.1038741625400523</v>
      </c>
      <c r="Q53" s="9"/>
    </row>
    <row r="54" spans="1:17">
      <c r="A54" s="12"/>
      <c r="B54" s="25">
        <v>349</v>
      </c>
      <c r="C54" s="20" t="s">
        <v>154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361461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361461</v>
      </c>
      <c r="P54" s="47">
        <f>(O54/P$75)</f>
        <v>21.058025050975822</v>
      </c>
      <c r="Q54" s="9"/>
    </row>
    <row r="55" spans="1:17" ht="15.75">
      <c r="A55" s="29" t="s">
        <v>44</v>
      </c>
      <c r="B55" s="30"/>
      <c r="C55" s="31"/>
      <c r="D55" s="32">
        <f>SUM(D56:D60)</f>
        <v>2002907</v>
      </c>
      <c r="E55" s="32">
        <f>SUM(E56:E60)</f>
        <v>0</v>
      </c>
      <c r="F55" s="32">
        <f>SUM(F56:F60)</f>
        <v>0</v>
      </c>
      <c r="G55" s="32">
        <f>SUM(G56:G60)</f>
        <v>0</v>
      </c>
      <c r="H55" s="32">
        <f>SUM(H56:H60)</f>
        <v>0</v>
      </c>
      <c r="I55" s="32">
        <f>SUM(I56:I60)</f>
        <v>0</v>
      </c>
      <c r="J55" s="32">
        <f>SUM(J56:J60)</f>
        <v>0</v>
      </c>
      <c r="K55" s="32">
        <f>SUM(K56:K60)</f>
        <v>0</v>
      </c>
      <c r="L55" s="32">
        <f>SUM(L56:L60)</f>
        <v>0</v>
      </c>
      <c r="M55" s="32">
        <f>SUM(M56:M60)</f>
        <v>0</v>
      </c>
      <c r="N55" s="32">
        <f>SUM(N56:N60)</f>
        <v>0</v>
      </c>
      <c r="O55" s="32">
        <f>SUM(D55:N55)</f>
        <v>2002907</v>
      </c>
      <c r="P55" s="45">
        <f>(O55/P$75)</f>
        <v>116.6855228662977</v>
      </c>
      <c r="Q55" s="10"/>
    </row>
    <row r="56" spans="1:17">
      <c r="A56" s="13"/>
      <c r="B56" s="39">
        <v>351.1</v>
      </c>
      <c r="C56" s="21" t="s">
        <v>59</v>
      </c>
      <c r="D56" s="46">
        <v>1847099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1847099</v>
      </c>
      <c r="P56" s="47">
        <f>(O56/P$75)</f>
        <v>107.60844742207982</v>
      </c>
      <c r="Q56" s="9"/>
    </row>
    <row r="57" spans="1:17">
      <c r="A57" s="13"/>
      <c r="B57" s="39">
        <v>352</v>
      </c>
      <c r="C57" s="21" t="s">
        <v>60</v>
      </c>
      <c r="D57" s="46">
        <v>171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0" si="5">SUM(D57:N57)</f>
        <v>171</v>
      </c>
      <c r="P57" s="47">
        <f>(O57/P$75)</f>
        <v>9.9621322458491122E-3</v>
      </c>
      <c r="Q57" s="9"/>
    </row>
    <row r="58" spans="1:17">
      <c r="A58" s="13"/>
      <c r="B58" s="39">
        <v>354</v>
      </c>
      <c r="C58" s="21" t="s">
        <v>61</v>
      </c>
      <c r="D58" s="46">
        <v>-3954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-3954</v>
      </c>
      <c r="P58" s="47">
        <f>(O58/P$75)</f>
        <v>-0.2303524614040198</v>
      </c>
      <c r="Q58" s="9"/>
    </row>
    <row r="59" spans="1:17">
      <c r="A59" s="13"/>
      <c r="B59" s="39">
        <v>358.2</v>
      </c>
      <c r="C59" s="21" t="s">
        <v>114</v>
      </c>
      <c r="D59" s="46">
        <v>153165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153165</v>
      </c>
      <c r="P59" s="47">
        <f>(O59/P$75)</f>
        <v>8.9230993300320414</v>
      </c>
      <c r="Q59" s="9"/>
    </row>
    <row r="60" spans="1:17">
      <c r="A60" s="13"/>
      <c r="B60" s="39">
        <v>359</v>
      </c>
      <c r="C60" s="21" t="s">
        <v>62</v>
      </c>
      <c r="D60" s="46">
        <v>6426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6426</v>
      </c>
      <c r="P60" s="47">
        <f>(O60/P$75)</f>
        <v>0.37436644334401398</v>
      </c>
      <c r="Q60" s="9"/>
    </row>
    <row r="61" spans="1:17" ht="15.75">
      <c r="A61" s="29" t="s">
        <v>3</v>
      </c>
      <c r="B61" s="30"/>
      <c r="C61" s="31"/>
      <c r="D61" s="32">
        <f>SUM(D62:D69)</f>
        <v>484841</v>
      </c>
      <c r="E61" s="32">
        <f>SUM(E62:E69)</f>
        <v>50994</v>
      </c>
      <c r="F61" s="32">
        <f>SUM(F62:F69)</f>
        <v>4</v>
      </c>
      <c r="G61" s="32">
        <f>SUM(G62:G69)</f>
        <v>23879</v>
      </c>
      <c r="H61" s="32">
        <f>SUM(H62:H69)</f>
        <v>48017</v>
      </c>
      <c r="I61" s="32">
        <f>SUM(I62:I69)</f>
        <v>886826</v>
      </c>
      <c r="J61" s="32">
        <f>SUM(J62:J69)</f>
        <v>0</v>
      </c>
      <c r="K61" s="32">
        <f>SUM(K62:K69)</f>
        <v>-5413730</v>
      </c>
      <c r="L61" s="32">
        <f>SUM(L62:L69)</f>
        <v>0</v>
      </c>
      <c r="M61" s="32">
        <f>SUM(M62:M69)</f>
        <v>0</v>
      </c>
      <c r="N61" s="32">
        <f>SUM(N62:N69)</f>
        <v>0</v>
      </c>
      <c r="O61" s="32">
        <f>SUM(D61:N61)</f>
        <v>-3919169</v>
      </c>
      <c r="P61" s="45">
        <f>(O61/P$75)</f>
        <v>-228.32327410428198</v>
      </c>
      <c r="Q61" s="10"/>
    </row>
    <row r="62" spans="1:17">
      <c r="A62" s="12"/>
      <c r="B62" s="25">
        <v>361.1</v>
      </c>
      <c r="C62" s="20" t="s">
        <v>63</v>
      </c>
      <c r="D62" s="46">
        <v>398323</v>
      </c>
      <c r="E62" s="46">
        <v>16562</v>
      </c>
      <c r="F62" s="46">
        <v>4</v>
      </c>
      <c r="G62" s="46">
        <v>23879</v>
      </c>
      <c r="H62" s="46">
        <v>16830</v>
      </c>
      <c r="I62" s="46">
        <v>297344</v>
      </c>
      <c r="J62" s="46">
        <v>0</v>
      </c>
      <c r="K62" s="46">
        <v>976474</v>
      </c>
      <c r="L62" s="46">
        <v>0</v>
      </c>
      <c r="M62" s="46">
        <v>0</v>
      </c>
      <c r="N62" s="46">
        <v>0</v>
      </c>
      <c r="O62" s="46">
        <f>SUM(D62:N62)</f>
        <v>1729416</v>
      </c>
      <c r="P62" s="47">
        <f>(O62/P$75)</f>
        <v>100.75246140401981</v>
      </c>
      <c r="Q62" s="9"/>
    </row>
    <row r="63" spans="1:17">
      <c r="A63" s="12"/>
      <c r="B63" s="25">
        <v>361.3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-7034361</v>
      </c>
      <c r="L63" s="46">
        <v>0</v>
      </c>
      <c r="M63" s="46">
        <v>0</v>
      </c>
      <c r="N63" s="46">
        <v>0</v>
      </c>
      <c r="O63" s="46">
        <f t="shared" ref="O63:O72" si="6">SUM(D63:N63)</f>
        <v>-7034361</v>
      </c>
      <c r="P63" s="47">
        <f>(O63/P$75)</f>
        <v>-409.80838916399648</v>
      </c>
      <c r="Q63" s="9"/>
    </row>
    <row r="64" spans="1:17">
      <c r="A64" s="12"/>
      <c r="B64" s="25">
        <v>362</v>
      </c>
      <c r="C64" s="20" t="s">
        <v>65</v>
      </c>
      <c r="D64" s="46">
        <v>7750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7750</v>
      </c>
      <c r="P64" s="47">
        <f>(O64/P$75)</f>
        <v>0.4515001456452083</v>
      </c>
      <c r="Q64" s="9"/>
    </row>
    <row r="65" spans="1:120">
      <c r="A65" s="12"/>
      <c r="B65" s="25">
        <v>364</v>
      </c>
      <c r="C65" s="20" t="s">
        <v>115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581803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581803</v>
      </c>
      <c r="P65" s="47">
        <f>(O65/P$75)</f>
        <v>33.894727643460527</v>
      </c>
      <c r="Q65" s="9"/>
    </row>
    <row r="66" spans="1:120">
      <c r="A66" s="12"/>
      <c r="B66" s="25">
        <v>366</v>
      </c>
      <c r="C66" s="20" t="s">
        <v>67</v>
      </c>
      <c r="D66" s="46">
        <v>33849</v>
      </c>
      <c r="E66" s="46">
        <v>0</v>
      </c>
      <c r="F66" s="46">
        <v>0</v>
      </c>
      <c r="G66" s="46">
        <v>0</v>
      </c>
      <c r="H66" s="46">
        <v>8000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41849</v>
      </c>
      <c r="P66" s="47">
        <f>(O66/P$75)</f>
        <v>2.4380425284008158</v>
      </c>
      <c r="Q66" s="9"/>
    </row>
    <row r="67" spans="1:120">
      <c r="A67" s="12"/>
      <c r="B67" s="25">
        <v>368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644146</v>
      </c>
      <c r="L67" s="46">
        <v>0</v>
      </c>
      <c r="M67" s="46">
        <v>0</v>
      </c>
      <c r="N67" s="46">
        <v>0</v>
      </c>
      <c r="O67" s="46">
        <f t="shared" si="6"/>
        <v>644146</v>
      </c>
      <c r="P67" s="47">
        <f>(O67/P$75)</f>
        <v>37.526711331197205</v>
      </c>
      <c r="Q67" s="9"/>
    </row>
    <row r="68" spans="1:120">
      <c r="A68" s="12"/>
      <c r="B68" s="25">
        <v>369.3</v>
      </c>
      <c r="C68" s="20" t="s">
        <v>116</v>
      </c>
      <c r="D68" s="46">
        <v>0</v>
      </c>
      <c r="E68" s="46">
        <v>34432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34432</v>
      </c>
      <c r="P68" s="47">
        <f>(O68/P$75)</f>
        <v>2.0059423244975241</v>
      </c>
      <c r="Q68" s="9"/>
    </row>
    <row r="69" spans="1:120">
      <c r="A69" s="12"/>
      <c r="B69" s="25">
        <v>369.9</v>
      </c>
      <c r="C69" s="20" t="s">
        <v>70</v>
      </c>
      <c r="D69" s="46">
        <v>44919</v>
      </c>
      <c r="E69" s="46">
        <v>0</v>
      </c>
      <c r="F69" s="46">
        <v>0</v>
      </c>
      <c r="G69" s="46">
        <v>0</v>
      </c>
      <c r="H69" s="46">
        <v>23187</v>
      </c>
      <c r="I69" s="46">
        <v>7679</v>
      </c>
      <c r="J69" s="46">
        <v>0</v>
      </c>
      <c r="K69" s="46">
        <v>11</v>
      </c>
      <c r="L69" s="46">
        <v>0</v>
      </c>
      <c r="M69" s="46">
        <v>0</v>
      </c>
      <c r="N69" s="46">
        <v>0</v>
      </c>
      <c r="O69" s="46">
        <f t="shared" si="6"/>
        <v>75796</v>
      </c>
      <c r="P69" s="47">
        <f>(O69/P$75)</f>
        <v>4.4157296824934456</v>
      </c>
      <c r="Q69" s="9"/>
    </row>
    <row r="70" spans="1:120" ht="15.75">
      <c r="A70" s="29" t="s">
        <v>45</v>
      </c>
      <c r="B70" s="30"/>
      <c r="C70" s="31"/>
      <c r="D70" s="32">
        <f>SUM(D71:D72)</f>
        <v>6345642</v>
      </c>
      <c r="E70" s="32">
        <f>SUM(E71:E72)</f>
        <v>530000</v>
      </c>
      <c r="F70" s="32">
        <f>SUM(F71:F72)</f>
        <v>1904810</v>
      </c>
      <c r="G70" s="32">
        <f>SUM(G71:G72)</f>
        <v>0</v>
      </c>
      <c r="H70" s="32">
        <f>SUM(H71:H72)</f>
        <v>2259458</v>
      </c>
      <c r="I70" s="32">
        <f>SUM(I71:I72)</f>
        <v>0</v>
      </c>
      <c r="J70" s="32">
        <f>SUM(J71:J72)</f>
        <v>0</v>
      </c>
      <c r="K70" s="32">
        <f>SUM(K71:K72)</f>
        <v>0</v>
      </c>
      <c r="L70" s="32">
        <f>SUM(L71:L72)</f>
        <v>0</v>
      </c>
      <c r="M70" s="32">
        <f>SUM(M71:M72)</f>
        <v>0</v>
      </c>
      <c r="N70" s="32">
        <f>SUM(N71:N72)</f>
        <v>0</v>
      </c>
      <c r="O70" s="32">
        <f t="shared" si="6"/>
        <v>11039910</v>
      </c>
      <c r="P70" s="45">
        <f>(O70/P$75)</f>
        <v>643.16399650451501</v>
      </c>
      <c r="Q70" s="9"/>
    </row>
    <row r="71" spans="1:120">
      <c r="A71" s="12"/>
      <c r="B71" s="25">
        <v>381</v>
      </c>
      <c r="C71" s="20" t="s">
        <v>71</v>
      </c>
      <c r="D71" s="46">
        <v>6151829</v>
      </c>
      <c r="E71" s="46">
        <v>530000</v>
      </c>
      <c r="F71" s="46">
        <v>1904810</v>
      </c>
      <c r="G71" s="46">
        <v>0</v>
      </c>
      <c r="H71" s="46">
        <v>2259458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10846097</v>
      </c>
      <c r="P71" s="47">
        <f>(O71/P$75)</f>
        <v>631.87282260413633</v>
      </c>
      <c r="Q71" s="9"/>
    </row>
    <row r="72" spans="1:120" ht="15.75" thickBot="1">
      <c r="A72" s="12"/>
      <c r="B72" s="25">
        <v>383.2</v>
      </c>
      <c r="C72" s="20" t="s">
        <v>165</v>
      </c>
      <c r="D72" s="46">
        <v>193813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193813</v>
      </c>
      <c r="P72" s="47">
        <f>(O72/P$75)</f>
        <v>11.291173900378677</v>
      </c>
      <c r="Q72" s="9"/>
    </row>
    <row r="73" spans="1:120" ht="16.5" thickBot="1">
      <c r="A73" s="14" t="s">
        <v>57</v>
      </c>
      <c r="B73" s="23"/>
      <c r="C73" s="22"/>
      <c r="D73" s="15">
        <f>SUM(D5,D17,D25,D41,D55,D61,D70)</f>
        <v>24491790</v>
      </c>
      <c r="E73" s="15">
        <f>SUM(E5,E17,E25,E41,E55,E61,E70)</f>
        <v>3086027</v>
      </c>
      <c r="F73" s="15">
        <f>SUM(F5,F17,F25,F41,F55,F61,F70)</f>
        <v>1904814</v>
      </c>
      <c r="G73" s="15">
        <f>SUM(G5,G17,G25,G41,G55,G61,G70)</f>
        <v>3866051</v>
      </c>
      <c r="H73" s="15">
        <f>SUM(H5,H17,H25,H41,H55,H61,H70)</f>
        <v>4329716</v>
      </c>
      <c r="I73" s="15">
        <f>SUM(I5,I17,I25,I41,I55,I61,I70)</f>
        <v>16995648</v>
      </c>
      <c r="J73" s="15">
        <f>SUM(J5,J17,J25,J41,J55,J61,J70)</f>
        <v>643937</v>
      </c>
      <c r="K73" s="15">
        <f>SUM(K5,K17,K25,K41,K55,K61,K70)</f>
        <v>-5062732</v>
      </c>
      <c r="L73" s="15">
        <f>SUM(L5,L17,L25,L41,L55,L61,L70)</f>
        <v>0</v>
      </c>
      <c r="M73" s="15">
        <f>SUM(M5,M17,M25,M41,M55,M61,M70)</f>
        <v>0</v>
      </c>
      <c r="N73" s="15">
        <f>SUM(N5,N17,N25,N41,N55,N61,N70)</f>
        <v>0</v>
      </c>
      <c r="O73" s="15">
        <f>SUM(D73:N73)</f>
        <v>50255251</v>
      </c>
      <c r="P73" s="38">
        <f>(O73/P$75)</f>
        <v>2927.7745994756774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166</v>
      </c>
      <c r="N75" s="48"/>
      <c r="O75" s="48"/>
      <c r="P75" s="43">
        <v>17165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5709428</v>
      </c>
      <c r="E5" s="27">
        <f t="shared" si="0"/>
        <v>1035887</v>
      </c>
      <c r="F5" s="27">
        <f t="shared" si="0"/>
        <v>1407935</v>
      </c>
      <c r="G5" s="27">
        <f t="shared" si="0"/>
        <v>1566812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9720062</v>
      </c>
      <c r="O5" s="33">
        <f t="shared" ref="O5:O36" si="1">(N5/O$67)</f>
        <v>653.75719666397629</v>
      </c>
      <c r="P5" s="6"/>
    </row>
    <row r="6" spans="1:133">
      <c r="A6" s="12"/>
      <c r="B6" s="25">
        <v>311</v>
      </c>
      <c r="C6" s="20" t="s">
        <v>2</v>
      </c>
      <c r="D6" s="46">
        <v>4661075</v>
      </c>
      <c r="E6" s="46">
        <v>506204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5167279</v>
      </c>
      <c r="O6" s="47">
        <f t="shared" si="1"/>
        <v>347.54365079365078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529683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529683</v>
      </c>
      <c r="O7" s="47">
        <f t="shared" si="1"/>
        <v>35.625706214689266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1566812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1566812</v>
      </c>
      <c r="O8" s="47">
        <f t="shared" si="1"/>
        <v>105.38149044928706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1277872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1277872</v>
      </c>
      <c r="O9" s="47">
        <f t="shared" si="1"/>
        <v>85.947807371536186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81049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81049</v>
      </c>
      <c r="O10" s="47">
        <f t="shared" si="1"/>
        <v>5.4512375571697609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49014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49014</v>
      </c>
      <c r="O11" s="47">
        <f t="shared" si="1"/>
        <v>3.2966101694915255</v>
      </c>
      <c r="P11" s="9"/>
    </row>
    <row r="12" spans="1:133">
      <c r="A12" s="12"/>
      <c r="B12" s="25">
        <v>315</v>
      </c>
      <c r="C12" s="20" t="s">
        <v>99</v>
      </c>
      <c r="D12" s="46">
        <v>854510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854510</v>
      </c>
      <c r="O12" s="47">
        <f t="shared" si="1"/>
        <v>57.473096583266077</v>
      </c>
      <c r="P12" s="9"/>
    </row>
    <row r="13" spans="1:133">
      <c r="A13" s="12"/>
      <c r="B13" s="25">
        <v>316</v>
      </c>
      <c r="C13" s="20" t="s">
        <v>100</v>
      </c>
      <c r="D13" s="46">
        <v>193843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193843</v>
      </c>
      <c r="O13" s="47">
        <f t="shared" si="1"/>
        <v>13.03759752488566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1443477</v>
      </c>
      <c r="E14" s="32">
        <f t="shared" si="3"/>
        <v>98899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601665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2144041</v>
      </c>
      <c r="O14" s="45">
        <f t="shared" si="1"/>
        <v>144.20507129405433</v>
      </c>
      <c r="P14" s="10"/>
    </row>
    <row r="15" spans="1:133">
      <c r="A15" s="12"/>
      <c r="B15" s="25">
        <v>322</v>
      </c>
      <c r="C15" s="20" t="s">
        <v>0</v>
      </c>
      <c r="D15" s="46">
        <v>220523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220523</v>
      </c>
      <c r="O15" s="47">
        <f t="shared" si="1"/>
        <v>14.832055421038472</v>
      </c>
      <c r="P15" s="9"/>
    </row>
    <row r="16" spans="1:133">
      <c r="A16" s="12"/>
      <c r="B16" s="25">
        <v>323.10000000000002</v>
      </c>
      <c r="C16" s="20" t="s">
        <v>18</v>
      </c>
      <c r="D16" s="46">
        <v>1092832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1092832</v>
      </c>
      <c r="O16" s="47">
        <f t="shared" si="1"/>
        <v>73.502286790422389</v>
      </c>
      <c r="P16" s="9"/>
    </row>
    <row r="17" spans="1:16">
      <c r="A17" s="12"/>
      <c r="B17" s="25">
        <v>323.39999999999998</v>
      </c>
      <c r="C17" s="20" t="s">
        <v>19</v>
      </c>
      <c r="D17" s="46">
        <v>102081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102081</v>
      </c>
      <c r="O17" s="47">
        <f t="shared" si="1"/>
        <v>6.8658192090395485</v>
      </c>
      <c r="P17" s="9"/>
    </row>
    <row r="18" spans="1:16">
      <c r="A18" s="12"/>
      <c r="B18" s="25">
        <v>323.5</v>
      </c>
      <c r="C18" s="20" t="s">
        <v>20</v>
      </c>
      <c r="D18" s="46">
        <v>1263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1263</v>
      </c>
      <c r="O18" s="47">
        <f t="shared" si="1"/>
        <v>8.4947538337368844E-2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345474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345474</v>
      </c>
      <c r="O19" s="47">
        <f t="shared" si="1"/>
        <v>23.236077481840194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252465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252465</v>
      </c>
      <c r="O20" s="47">
        <f t="shared" si="1"/>
        <v>16.98042776432607</v>
      </c>
      <c r="P20" s="9"/>
    </row>
    <row r="21" spans="1:16">
      <c r="A21" s="12"/>
      <c r="B21" s="25">
        <v>325.10000000000002</v>
      </c>
      <c r="C21" s="20" t="s">
        <v>83</v>
      </c>
      <c r="D21" s="46">
        <v>0</v>
      </c>
      <c r="E21" s="46">
        <v>98899</v>
      </c>
      <c r="F21" s="46">
        <v>0</v>
      </c>
      <c r="G21" s="46">
        <v>0</v>
      </c>
      <c r="H21" s="46">
        <v>0</v>
      </c>
      <c r="I21" s="46">
        <v>3186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102085</v>
      </c>
      <c r="O21" s="47">
        <f t="shared" si="1"/>
        <v>6.866088243206887</v>
      </c>
      <c r="P21" s="9"/>
    </row>
    <row r="22" spans="1:16">
      <c r="A22" s="12"/>
      <c r="B22" s="25">
        <v>329</v>
      </c>
      <c r="C22" s="20" t="s">
        <v>24</v>
      </c>
      <c r="D22" s="46">
        <v>26778</v>
      </c>
      <c r="E22" s="46">
        <v>0</v>
      </c>
      <c r="F22" s="46">
        <v>0</v>
      </c>
      <c r="G22" s="46">
        <v>0</v>
      </c>
      <c r="H22" s="46">
        <v>0</v>
      </c>
      <c r="I22" s="46">
        <v>540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27318</v>
      </c>
      <c r="O22" s="47">
        <f t="shared" si="1"/>
        <v>1.8373688458434221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SUM(D24:D35)</f>
        <v>2199275</v>
      </c>
      <c r="E23" s="32">
        <f t="shared" si="5"/>
        <v>30842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347424</v>
      </c>
      <c r="L23" s="32">
        <f t="shared" si="5"/>
        <v>0</v>
      </c>
      <c r="M23" s="32">
        <f t="shared" si="5"/>
        <v>0</v>
      </c>
      <c r="N23" s="44">
        <f>SUM(D23:M23)</f>
        <v>2577541</v>
      </c>
      <c r="O23" s="45">
        <f t="shared" si="1"/>
        <v>173.36164917944578</v>
      </c>
      <c r="P23" s="10"/>
    </row>
    <row r="24" spans="1:16">
      <c r="A24" s="12"/>
      <c r="B24" s="25">
        <v>331.2</v>
      </c>
      <c r="C24" s="20" t="s">
        <v>25</v>
      </c>
      <c r="D24" s="46">
        <v>191554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191554</v>
      </c>
      <c r="O24" s="47">
        <f t="shared" si="1"/>
        <v>12.883642722625773</v>
      </c>
      <c r="P24" s="9"/>
    </row>
    <row r="25" spans="1:16">
      <c r="A25" s="12"/>
      <c r="B25" s="25">
        <v>331.5</v>
      </c>
      <c r="C25" s="20" t="s">
        <v>27</v>
      </c>
      <c r="D25" s="46">
        <v>38098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38098</v>
      </c>
      <c r="O25" s="47">
        <f t="shared" si="1"/>
        <v>2.5624159268227067</v>
      </c>
      <c r="P25" s="9"/>
    </row>
    <row r="26" spans="1:16">
      <c r="A26" s="12"/>
      <c r="B26" s="25">
        <v>331.9</v>
      </c>
      <c r="C26" s="20" t="s">
        <v>28</v>
      </c>
      <c r="D26" s="46">
        <v>37418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37418</v>
      </c>
      <c r="O26" s="47">
        <f t="shared" si="1"/>
        <v>2.5166801183750338</v>
      </c>
      <c r="P26" s="9"/>
    </row>
    <row r="27" spans="1:16">
      <c r="A27" s="12"/>
      <c r="B27" s="25">
        <v>334.7</v>
      </c>
      <c r="C27" s="20" t="s">
        <v>30</v>
      </c>
      <c r="D27" s="46">
        <v>9121</v>
      </c>
      <c r="E27" s="46">
        <v>30842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39963</v>
      </c>
      <c r="O27" s="47">
        <f t="shared" si="1"/>
        <v>2.6878531073446328</v>
      </c>
      <c r="P27" s="9"/>
    </row>
    <row r="28" spans="1:16">
      <c r="A28" s="12"/>
      <c r="B28" s="25">
        <v>335.12</v>
      </c>
      <c r="C28" s="20" t="s">
        <v>101</v>
      </c>
      <c r="D28" s="46">
        <v>610486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610486</v>
      </c>
      <c r="O28" s="47">
        <f t="shared" si="1"/>
        <v>41.060398170567659</v>
      </c>
      <c r="P28" s="9"/>
    </row>
    <row r="29" spans="1:16">
      <c r="A29" s="12"/>
      <c r="B29" s="25">
        <v>335.14</v>
      </c>
      <c r="C29" s="20" t="s">
        <v>102</v>
      </c>
      <c r="D29" s="46">
        <v>39422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39422</v>
      </c>
      <c r="O29" s="47">
        <f t="shared" si="1"/>
        <v>2.651466236211999</v>
      </c>
      <c r="P29" s="9"/>
    </row>
    <row r="30" spans="1:16">
      <c r="A30" s="12"/>
      <c r="B30" s="25">
        <v>335.15</v>
      </c>
      <c r="C30" s="20" t="s">
        <v>103</v>
      </c>
      <c r="D30" s="46">
        <v>9233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9233</v>
      </c>
      <c r="O30" s="47">
        <f t="shared" si="1"/>
        <v>0.62099811676082861</v>
      </c>
      <c r="P30" s="9"/>
    </row>
    <row r="31" spans="1:16">
      <c r="A31" s="12"/>
      <c r="B31" s="25">
        <v>335.18</v>
      </c>
      <c r="C31" s="20" t="s">
        <v>104</v>
      </c>
      <c r="D31" s="46">
        <v>784691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784691</v>
      </c>
      <c r="O31" s="47">
        <f t="shared" si="1"/>
        <v>52.777172450901261</v>
      </c>
      <c r="P31" s="9"/>
    </row>
    <row r="32" spans="1:16">
      <c r="A32" s="12"/>
      <c r="B32" s="25">
        <v>335.29</v>
      </c>
      <c r="C32" s="20" t="s">
        <v>35</v>
      </c>
      <c r="D32" s="46">
        <v>351184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347424</v>
      </c>
      <c r="L32" s="46">
        <v>0</v>
      </c>
      <c r="M32" s="46">
        <v>0</v>
      </c>
      <c r="N32" s="46">
        <f t="shared" si="6"/>
        <v>698608</v>
      </c>
      <c r="O32" s="47">
        <f t="shared" si="1"/>
        <v>46.987355394135058</v>
      </c>
      <c r="P32" s="9"/>
    </row>
    <row r="33" spans="1:16">
      <c r="A33" s="12"/>
      <c r="B33" s="25">
        <v>335.49</v>
      </c>
      <c r="C33" s="20" t="s">
        <v>36</v>
      </c>
      <c r="D33" s="46">
        <v>15674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15674</v>
      </c>
      <c r="O33" s="47">
        <f t="shared" si="1"/>
        <v>1.0542103847188593</v>
      </c>
      <c r="P33" s="9"/>
    </row>
    <row r="34" spans="1:16">
      <c r="A34" s="12"/>
      <c r="B34" s="25">
        <v>337.6</v>
      </c>
      <c r="C34" s="20" t="s">
        <v>37</v>
      </c>
      <c r="D34" s="46">
        <v>102092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102092</v>
      </c>
      <c r="O34" s="47">
        <f t="shared" si="1"/>
        <v>6.8665590529997313</v>
      </c>
      <c r="P34" s="9"/>
    </row>
    <row r="35" spans="1:16">
      <c r="A35" s="12"/>
      <c r="B35" s="25">
        <v>338</v>
      </c>
      <c r="C35" s="20" t="s">
        <v>38</v>
      </c>
      <c r="D35" s="46">
        <v>10302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10302</v>
      </c>
      <c r="O35" s="47">
        <f t="shared" si="1"/>
        <v>0.69289749798224376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SUM(D37:D47)</f>
        <v>641297</v>
      </c>
      <c r="E36" s="32">
        <f t="shared" si="7"/>
        <v>371679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11250170</v>
      </c>
      <c r="J36" s="32">
        <f t="shared" si="7"/>
        <v>640258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12903404</v>
      </c>
      <c r="O36" s="45">
        <f t="shared" si="1"/>
        <v>867.86413774549362</v>
      </c>
      <c r="P36" s="10"/>
    </row>
    <row r="37" spans="1:16">
      <c r="A37" s="12"/>
      <c r="B37" s="25">
        <v>341.2</v>
      </c>
      <c r="C37" s="20" t="s">
        <v>105</v>
      </c>
      <c r="D37" s="46">
        <v>3650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640258</v>
      </c>
      <c r="K37" s="46">
        <v>0</v>
      </c>
      <c r="L37" s="46">
        <v>0</v>
      </c>
      <c r="M37" s="46">
        <v>0</v>
      </c>
      <c r="N37" s="46">
        <f t="shared" ref="N37:N47" si="8">SUM(D37:M37)</f>
        <v>643908</v>
      </c>
      <c r="O37" s="47">
        <f t="shared" ref="O37:O65" si="9">(N37/O$67)</f>
        <v>43.308313155770783</v>
      </c>
      <c r="P37" s="9"/>
    </row>
    <row r="38" spans="1:16">
      <c r="A38" s="12"/>
      <c r="B38" s="25">
        <v>341.3</v>
      </c>
      <c r="C38" s="20" t="s">
        <v>106</v>
      </c>
      <c r="D38" s="46">
        <v>4968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4968</v>
      </c>
      <c r="O38" s="47">
        <f t="shared" si="9"/>
        <v>0.33414043583535108</v>
      </c>
      <c r="P38" s="9"/>
    </row>
    <row r="39" spans="1:16">
      <c r="A39" s="12"/>
      <c r="B39" s="25">
        <v>341.9</v>
      </c>
      <c r="C39" s="20" t="s">
        <v>107</v>
      </c>
      <c r="D39" s="46">
        <v>22992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22992</v>
      </c>
      <c r="O39" s="47">
        <f t="shared" si="9"/>
        <v>1.5464083938660209</v>
      </c>
      <c r="P39" s="9"/>
    </row>
    <row r="40" spans="1:16">
      <c r="A40" s="12"/>
      <c r="B40" s="25">
        <v>342.5</v>
      </c>
      <c r="C40" s="20" t="s">
        <v>49</v>
      </c>
      <c r="D40" s="46">
        <v>99015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99015</v>
      </c>
      <c r="O40" s="47">
        <f t="shared" si="9"/>
        <v>6.6596045197740112</v>
      </c>
      <c r="P40" s="9"/>
    </row>
    <row r="41" spans="1:16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5057104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5057104</v>
      </c>
      <c r="O41" s="47">
        <f t="shared" si="9"/>
        <v>340.13344094700028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5088329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5088329</v>
      </c>
      <c r="O42" s="47">
        <f t="shared" si="9"/>
        <v>342.23358891579232</v>
      </c>
      <c r="P42" s="9"/>
    </row>
    <row r="43" spans="1:16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993449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993449</v>
      </c>
      <c r="O43" s="47">
        <f t="shared" si="9"/>
        <v>66.817931127253161</v>
      </c>
      <c r="P43" s="9"/>
    </row>
    <row r="44" spans="1:16">
      <c r="A44" s="12"/>
      <c r="B44" s="25">
        <v>343.9</v>
      </c>
      <c r="C44" s="20" t="s">
        <v>53</v>
      </c>
      <c r="D44" s="46">
        <v>31011</v>
      </c>
      <c r="E44" s="46">
        <v>371679</v>
      </c>
      <c r="F44" s="46">
        <v>0</v>
      </c>
      <c r="G44" s="46">
        <v>0</v>
      </c>
      <c r="H44" s="46">
        <v>0</v>
      </c>
      <c r="I44" s="46">
        <v>111288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513978</v>
      </c>
      <c r="O44" s="47">
        <f t="shared" si="9"/>
        <v>34.569410815173526</v>
      </c>
      <c r="P44" s="9"/>
    </row>
    <row r="45" spans="1:16">
      <c r="A45" s="12"/>
      <c r="B45" s="25">
        <v>347.1</v>
      </c>
      <c r="C45" s="20" t="s">
        <v>54</v>
      </c>
      <c r="D45" s="46">
        <v>18189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18189</v>
      </c>
      <c r="O45" s="47">
        <f t="shared" si="9"/>
        <v>1.223365617433414</v>
      </c>
      <c r="P45" s="9"/>
    </row>
    <row r="46" spans="1:16">
      <c r="A46" s="12"/>
      <c r="B46" s="25">
        <v>347.2</v>
      </c>
      <c r="C46" s="20" t="s">
        <v>55</v>
      </c>
      <c r="D46" s="46">
        <v>437490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437490</v>
      </c>
      <c r="O46" s="47">
        <f t="shared" si="9"/>
        <v>29.424939467312349</v>
      </c>
      <c r="P46" s="9"/>
    </row>
    <row r="47" spans="1:16">
      <c r="A47" s="12"/>
      <c r="B47" s="25">
        <v>347.4</v>
      </c>
      <c r="C47" s="20" t="s">
        <v>56</v>
      </c>
      <c r="D47" s="46">
        <v>23982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23982</v>
      </c>
      <c r="O47" s="47">
        <f t="shared" si="9"/>
        <v>1.6129943502824859</v>
      </c>
      <c r="P47" s="9"/>
    </row>
    <row r="48" spans="1:16" ht="15.75">
      <c r="A48" s="29" t="s">
        <v>44</v>
      </c>
      <c r="B48" s="30"/>
      <c r="C48" s="31"/>
      <c r="D48" s="32">
        <f t="shared" ref="D48:M48" si="10">SUM(D49:D52)</f>
        <v>747390</v>
      </c>
      <c r="E48" s="32">
        <f t="shared" si="10"/>
        <v>5600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4" si="11">SUM(D48:M48)</f>
        <v>752990</v>
      </c>
      <c r="O48" s="45">
        <f t="shared" si="9"/>
        <v>50.645009416195855</v>
      </c>
      <c r="P48" s="10"/>
    </row>
    <row r="49" spans="1:16">
      <c r="A49" s="13"/>
      <c r="B49" s="39">
        <v>351.1</v>
      </c>
      <c r="C49" s="21" t="s">
        <v>59</v>
      </c>
      <c r="D49" s="46">
        <v>632046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632046</v>
      </c>
      <c r="O49" s="47">
        <f t="shared" si="9"/>
        <v>42.510492332526233</v>
      </c>
      <c r="P49" s="9"/>
    </row>
    <row r="50" spans="1:16">
      <c r="A50" s="13"/>
      <c r="B50" s="39">
        <v>352</v>
      </c>
      <c r="C50" s="21" t="s">
        <v>60</v>
      </c>
      <c r="D50" s="46">
        <v>15939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15939</v>
      </c>
      <c r="O50" s="47">
        <f t="shared" si="9"/>
        <v>1.0720338983050848</v>
      </c>
      <c r="P50" s="9"/>
    </row>
    <row r="51" spans="1:16">
      <c r="A51" s="13"/>
      <c r="B51" s="39">
        <v>354</v>
      </c>
      <c r="C51" s="21" t="s">
        <v>61</v>
      </c>
      <c r="D51" s="46">
        <v>38161</v>
      </c>
      <c r="E51" s="46">
        <v>5600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43761</v>
      </c>
      <c r="O51" s="47">
        <f t="shared" si="9"/>
        <v>2.9433010492332525</v>
      </c>
      <c r="P51" s="9"/>
    </row>
    <row r="52" spans="1:16">
      <c r="A52" s="13"/>
      <c r="B52" s="39">
        <v>359</v>
      </c>
      <c r="C52" s="21" t="s">
        <v>62</v>
      </c>
      <c r="D52" s="46">
        <v>61244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61244</v>
      </c>
      <c r="O52" s="47">
        <f t="shared" si="9"/>
        <v>4.1191821361312888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SUM(D54:D60)</f>
        <v>96047</v>
      </c>
      <c r="E53" s="32">
        <f t="shared" si="12"/>
        <v>156652</v>
      </c>
      <c r="F53" s="32">
        <f t="shared" si="12"/>
        <v>1524</v>
      </c>
      <c r="G53" s="32">
        <f t="shared" si="12"/>
        <v>16383</v>
      </c>
      <c r="H53" s="32">
        <f t="shared" si="12"/>
        <v>0</v>
      </c>
      <c r="I53" s="32">
        <f t="shared" si="12"/>
        <v>789556</v>
      </c>
      <c r="J53" s="32">
        <f t="shared" si="12"/>
        <v>417</v>
      </c>
      <c r="K53" s="32">
        <f t="shared" si="12"/>
        <v>5358732</v>
      </c>
      <c r="L53" s="32">
        <f t="shared" si="12"/>
        <v>536745</v>
      </c>
      <c r="M53" s="32">
        <f t="shared" si="12"/>
        <v>0</v>
      </c>
      <c r="N53" s="32">
        <f t="shared" si="11"/>
        <v>6956056</v>
      </c>
      <c r="O53" s="45">
        <f t="shared" si="9"/>
        <v>467.85418348130213</v>
      </c>
      <c r="P53" s="10"/>
    </row>
    <row r="54" spans="1:16">
      <c r="A54" s="12"/>
      <c r="B54" s="25">
        <v>361.1</v>
      </c>
      <c r="C54" s="20" t="s">
        <v>63</v>
      </c>
      <c r="D54" s="46">
        <v>11589</v>
      </c>
      <c r="E54" s="46">
        <v>23009</v>
      </c>
      <c r="F54" s="46">
        <v>1524</v>
      </c>
      <c r="G54" s="46">
        <v>7249</v>
      </c>
      <c r="H54" s="46">
        <v>0</v>
      </c>
      <c r="I54" s="46">
        <v>483321</v>
      </c>
      <c r="J54" s="46">
        <v>127</v>
      </c>
      <c r="K54" s="46">
        <v>720891</v>
      </c>
      <c r="L54" s="46">
        <v>51613</v>
      </c>
      <c r="M54" s="46">
        <v>0</v>
      </c>
      <c r="N54" s="46">
        <f t="shared" si="11"/>
        <v>1299323</v>
      </c>
      <c r="O54" s="47">
        <f t="shared" si="9"/>
        <v>87.390570352434764</v>
      </c>
      <c r="P54" s="9"/>
    </row>
    <row r="55" spans="1:16">
      <c r="A55" s="12"/>
      <c r="B55" s="25">
        <v>361.3</v>
      </c>
      <c r="C55" s="20" t="s">
        <v>64</v>
      </c>
      <c r="D55" s="46">
        <v>-50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3087541</v>
      </c>
      <c r="L55" s="46">
        <v>360399</v>
      </c>
      <c r="M55" s="46">
        <v>0</v>
      </c>
      <c r="N55" s="46">
        <f t="shared" ref="N55:N60" si="13">SUM(D55:M55)</f>
        <v>3447890</v>
      </c>
      <c r="O55" s="47">
        <f t="shared" si="9"/>
        <v>231.90005380683345</v>
      </c>
      <c r="P55" s="9"/>
    </row>
    <row r="56" spans="1:16">
      <c r="A56" s="12"/>
      <c r="B56" s="25">
        <v>362</v>
      </c>
      <c r="C56" s="20" t="s">
        <v>65</v>
      </c>
      <c r="D56" s="46">
        <v>3125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3125</v>
      </c>
      <c r="O56" s="47">
        <f t="shared" si="9"/>
        <v>0.21018294323379069</v>
      </c>
      <c r="P56" s="9"/>
    </row>
    <row r="57" spans="1:16">
      <c r="A57" s="12"/>
      <c r="B57" s="25">
        <v>366</v>
      </c>
      <c r="C57" s="20" t="s">
        <v>67</v>
      </c>
      <c r="D57" s="46">
        <v>13263</v>
      </c>
      <c r="E57" s="46">
        <v>1551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14814</v>
      </c>
      <c r="O57" s="47">
        <f t="shared" si="9"/>
        <v>0.99636803874092006</v>
      </c>
      <c r="P57" s="9"/>
    </row>
    <row r="58" spans="1:16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1528096</v>
      </c>
      <c r="L58" s="46">
        <v>0</v>
      </c>
      <c r="M58" s="46">
        <v>0</v>
      </c>
      <c r="N58" s="46">
        <f t="shared" si="13"/>
        <v>1528096</v>
      </c>
      <c r="O58" s="47">
        <f t="shared" si="9"/>
        <v>102.77750874361044</v>
      </c>
      <c r="P58" s="9"/>
    </row>
    <row r="59" spans="1:16">
      <c r="A59" s="12"/>
      <c r="B59" s="25">
        <v>369.7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124733</v>
      </c>
      <c r="M59" s="46">
        <v>0</v>
      </c>
      <c r="N59" s="46">
        <f t="shared" si="13"/>
        <v>124733</v>
      </c>
      <c r="O59" s="47">
        <f t="shared" si="9"/>
        <v>8.3893596986817318</v>
      </c>
      <c r="P59" s="9"/>
    </row>
    <row r="60" spans="1:16">
      <c r="A60" s="12"/>
      <c r="B60" s="25">
        <v>369.9</v>
      </c>
      <c r="C60" s="20" t="s">
        <v>70</v>
      </c>
      <c r="D60" s="46">
        <v>68120</v>
      </c>
      <c r="E60" s="46">
        <v>132092</v>
      </c>
      <c r="F60" s="46">
        <v>0</v>
      </c>
      <c r="G60" s="46">
        <v>9134</v>
      </c>
      <c r="H60" s="46">
        <v>0</v>
      </c>
      <c r="I60" s="46">
        <v>306235</v>
      </c>
      <c r="J60" s="46">
        <v>290</v>
      </c>
      <c r="K60" s="46">
        <v>22204</v>
      </c>
      <c r="L60" s="46">
        <v>0</v>
      </c>
      <c r="M60" s="46">
        <v>0</v>
      </c>
      <c r="N60" s="46">
        <f t="shared" si="13"/>
        <v>538075</v>
      </c>
      <c r="O60" s="47">
        <f t="shared" si="9"/>
        <v>36.190139897767018</v>
      </c>
      <c r="P60" s="9"/>
    </row>
    <row r="61" spans="1:16" ht="15.75">
      <c r="A61" s="29" t="s">
        <v>45</v>
      </c>
      <c r="B61" s="30"/>
      <c r="C61" s="31"/>
      <c r="D61" s="32">
        <f t="shared" ref="D61:M61" si="14">SUM(D62:D64)</f>
        <v>4438425</v>
      </c>
      <c r="E61" s="32">
        <f t="shared" si="14"/>
        <v>722926</v>
      </c>
      <c r="F61" s="32">
        <f t="shared" si="14"/>
        <v>667261</v>
      </c>
      <c r="G61" s="32">
        <f t="shared" si="14"/>
        <v>0</v>
      </c>
      <c r="H61" s="32">
        <f t="shared" si="14"/>
        <v>0</v>
      </c>
      <c r="I61" s="32">
        <f t="shared" si="14"/>
        <v>1494113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7322725</v>
      </c>
      <c r="O61" s="45">
        <f t="shared" si="9"/>
        <v>492.51580575733118</v>
      </c>
      <c r="P61" s="9"/>
    </row>
    <row r="62" spans="1:16">
      <c r="A62" s="12"/>
      <c r="B62" s="25">
        <v>381</v>
      </c>
      <c r="C62" s="20" t="s">
        <v>71</v>
      </c>
      <c r="D62" s="46">
        <v>1095726</v>
      </c>
      <c r="E62" s="46">
        <v>722926</v>
      </c>
      <c r="F62" s="46">
        <v>667261</v>
      </c>
      <c r="G62" s="46">
        <v>0</v>
      </c>
      <c r="H62" s="46">
        <v>0</v>
      </c>
      <c r="I62" s="46">
        <v>326185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2812098</v>
      </c>
      <c r="O62" s="47">
        <f t="shared" si="9"/>
        <v>189.13761097659403</v>
      </c>
      <c r="P62" s="9"/>
    </row>
    <row r="63" spans="1:16">
      <c r="A63" s="12"/>
      <c r="B63" s="25">
        <v>382</v>
      </c>
      <c r="C63" s="20" t="s">
        <v>80</v>
      </c>
      <c r="D63" s="46">
        <v>3342699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3342699</v>
      </c>
      <c r="O63" s="47">
        <f t="shared" si="9"/>
        <v>224.82506053268764</v>
      </c>
      <c r="P63" s="9"/>
    </row>
    <row r="64" spans="1:16" ht="15.75" thickBot="1">
      <c r="A64" s="12"/>
      <c r="B64" s="25">
        <v>389.4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1167928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1167928</v>
      </c>
      <c r="O64" s="47">
        <f t="shared" si="9"/>
        <v>78.553134248049503</v>
      </c>
      <c r="P64" s="9"/>
    </row>
    <row r="65" spans="1:119" ht="16.5" thickBot="1">
      <c r="A65" s="14" t="s">
        <v>57</v>
      </c>
      <c r="B65" s="23"/>
      <c r="C65" s="22"/>
      <c r="D65" s="15">
        <f t="shared" ref="D65:M65" si="15">SUM(D5,D14,D23,D36,D48,D53,D61)</f>
        <v>15275339</v>
      </c>
      <c r="E65" s="15">
        <f t="shared" si="15"/>
        <v>2422485</v>
      </c>
      <c r="F65" s="15">
        <f t="shared" si="15"/>
        <v>2076720</v>
      </c>
      <c r="G65" s="15">
        <f t="shared" si="15"/>
        <v>1583195</v>
      </c>
      <c r="H65" s="15">
        <f t="shared" si="15"/>
        <v>0</v>
      </c>
      <c r="I65" s="15">
        <f t="shared" si="15"/>
        <v>14135504</v>
      </c>
      <c r="J65" s="15">
        <f t="shared" si="15"/>
        <v>640675</v>
      </c>
      <c r="K65" s="15">
        <f t="shared" si="15"/>
        <v>5706156</v>
      </c>
      <c r="L65" s="15">
        <f t="shared" si="15"/>
        <v>536745</v>
      </c>
      <c r="M65" s="15">
        <f t="shared" si="15"/>
        <v>0</v>
      </c>
      <c r="N65" s="15">
        <f>SUM(D65:M65)</f>
        <v>42376819</v>
      </c>
      <c r="O65" s="38">
        <f t="shared" si="9"/>
        <v>2850.2030535377994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109</v>
      </c>
      <c r="M67" s="48"/>
      <c r="N67" s="48"/>
      <c r="O67" s="43">
        <v>14868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5610992</v>
      </c>
      <c r="E5" s="27">
        <f t="shared" si="0"/>
        <v>1282730</v>
      </c>
      <c r="F5" s="27">
        <f t="shared" si="0"/>
        <v>1342740</v>
      </c>
      <c r="G5" s="27">
        <f t="shared" si="0"/>
        <v>1430997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9667459</v>
      </c>
      <c r="O5" s="33">
        <f t="shared" ref="O5:O36" si="1">(N5/O$68)</f>
        <v>651.0511818977709</v>
      </c>
      <c r="P5" s="6"/>
    </row>
    <row r="6" spans="1:133">
      <c r="A6" s="12"/>
      <c r="B6" s="25">
        <v>311</v>
      </c>
      <c r="C6" s="20" t="s">
        <v>2</v>
      </c>
      <c r="D6" s="46">
        <v>4538888</v>
      </c>
      <c r="E6" s="46">
        <v>783840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5322728</v>
      </c>
      <c r="O6" s="47">
        <f t="shared" si="1"/>
        <v>358.45700047141224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498890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498890</v>
      </c>
      <c r="O7" s="47">
        <f t="shared" si="1"/>
        <v>33.597548656475183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1430997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1430997</v>
      </c>
      <c r="O8" s="47">
        <f t="shared" si="1"/>
        <v>96.36992390059936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1210723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1210723</v>
      </c>
      <c r="O9" s="47">
        <f t="shared" si="1"/>
        <v>81.535658966933795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81151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81151</v>
      </c>
      <c r="O10" s="47">
        <f t="shared" si="1"/>
        <v>5.4650818236918308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50866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50866</v>
      </c>
      <c r="O11" s="47">
        <f t="shared" si="1"/>
        <v>3.4255505421240486</v>
      </c>
      <c r="P11" s="9"/>
    </row>
    <row r="12" spans="1:133">
      <c r="A12" s="12"/>
      <c r="B12" s="25">
        <v>315</v>
      </c>
      <c r="C12" s="20" t="s">
        <v>15</v>
      </c>
      <c r="D12" s="46">
        <v>895727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895727</v>
      </c>
      <c r="O12" s="47">
        <f t="shared" si="1"/>
        <v>60.322378611354303</v>
      </c>
      <c r="P12" s="9"/>
    </row>
    <row r="13" spans="1:133">
      <c r="A13" s="12"/>
      <c r="B13" s="25">
        <v>316</v>
      </c>
      <c r="C13" s="20" t="s">
        <v>16</v>
      </c>
      <c r="D13" s="46">
        <v>176377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176377</v>
      </c>
      <c r="O13" s="47">
        <f t="shared" si="1"/>
        <v>11.878038925180146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1424571</v>
      </c>
      <c r="E14" s="32">
        <f t="shared" si="3"/>
        <v>179698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251551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1855820</v>
      </c>
      <c r="O14" s="45">
        <f t="shared" si="1"/>
        <v>124.97945989628931</v>
      </c>
      <c r="P14" s="10"/>
    </row>
    <row r="15" spans="1:133">
      <c r="A15" s="12"/>
      <c r="B15" s="25">
        <v>322</v>
      </c>
      <c r="C15" s="20" t="s">
        <v>0</v>
      </c>
      <c r="D15" s="46">
        <v>146449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146449</v>
      </c>
      <c r="O15" s="47">
        <f t="shared" si="1"/>
        <v>9.8625496666442185</v>
      </c>
      <c r="P15" s="9"/>
    </row>
    <row r="16" spans="1:133">
      <c r="A16" s="12"/>
      <c r="B16" s="25">
        <v>323.10000000000002</v>
      </c>
      <c r="C16" s="20" t="s">
        <v>18</v>
      </c>
      <c r="D16" s="46">
        <v>1154551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1154551</v>
      </c>
      <c r="O16" s="47">
        <f t="shared" si="1"/>
        <v>77.752777964846118</v>
      </c>
      <c r="P16" s="9"/>
    </row>
    <row r="17" spans="1:16">
      <c r="A17" s="12"/>
      <c r="B17" s="25">
        <v>323.39999999999998</v>
      </c>
      <c r="C17" s="20" t="s">
        <v>19</v>
      </c>
      <c r="D17" s="46">
        <v>106898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106898</v>
      </c>
      <c r="O17" s="47">
        <f t="shared" si="1"/>
        <v>7.199003299885514</v>
      </c>
      <c r="P17" s="9"/>
    </row>
    <row r="18" spans="1:16">
      <c r="A18" s="12"/>
      <c r="B18" s="25">
        <v>323.5</v>
      </c>
      <c r="C18" s="20" t="s">
        <v>20</v>
      </c>
      <c r="D18" s="46">
        <v>9278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9278</v>
      </c>
      <c r="O18" s="47">
        <f t="shared" si="1"/>
        <v>0.62482322041888338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30834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30834</v>
      </c>
      <c r="O19" s="47">
        <f t="shared" si="1"/>
        <v>2.07650346824702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213716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213716</v>
      </c>
      <c r="O20" s="47">
        <f t="shared" si="1"/>
        <v>14.392619031584619</v>
      </c>
      <c r="P20" s="9"/>
    </row>
    <row r="21" spans="1:16">
      <c r="A21" s="12"/>
      <c r="B21" s="25">
        <v>325.10000000000002</v>
      </c>
      <c r="C21" s="20" t="s">
        <v>83</v>
      </c>
      <c r="D21" s="46">
        <v>0</v>
      </c>
      <c r="E21" s="46">
        <v>179698</v>
      </c>
      <c r="F21" s="46">
        <v>0</v>
      </c>
      <c r="G21" s="46">
        <v>0</v>
      </c>
      <c r="H21" s="46">
        <v>0</v>
      </c>
      <c r="I21" s="46">
        <v>6566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186264</v>
      </c>
      <c r="O21" s="47">
        <f t="shared" si="1"/>
        <v>12.543875008418075</v>
      </c>
      <c r="P21" s="9"/>
    </row>
    <row r="22" spans="1:16">
      <c r="A22" s="12"/>
      <c r="B22" s="25">
        <v>329</v>
      </c>
      <c r="C22" s="20" t="s">
        <v>24</v>
      </c>
      <c r="D22" s="46">
        <v>7395</v>
      </c>
      <c r="E22" s="46">
        <v>0</v>
      </c>
      <c r="F22" s="46">
        <v>0</v>
      </c>
      <c r="G22" s="46">
        <v>0</v>
      </c>
      <c r="H22" s="46">
        <v>0</v>
      </c>
      <c r="I22" s="46">
        <v>435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7830</v>
      </c>
      <c r="O22" s="47">
        <f t="shared" si="1"/>
        <v>0.527308236244865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SUM(D24:D35)</f>
        <v>2114752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353946</v>
      </c>
      <c r="L23" s="32">
        <f t="shared" si="6"/>
        <v>0</v>
      </c>
      <c r="M23" s="32">
        <f t="shared" si="6"/>
        <v>0</v>
      </c>
      <c r="N23" s="44">
        <f t="shared" si="5"/>
        <v>2468698</v>
      </c>
      <c r="O23" s="45">
        <f t="shared" si="1"/>
        <v>166.25348508317057</v>
      </c>
      <c r="P23" s="10"/>
    </row>
    <row r="24" spans="1:16">
      <c r="A24" s="12"/>
      <c r="B24" s="25">
        <v>331.2</v>
      </c>
      <c r="C24" s="20" t="s">
        <v>25</v>
      </c>
      <c r="D24" s="46">
        <v>152525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152525</v>
      </c>
      <c r="O24" s="47">
        <f t="shared" si="1"/>
        <v>10.271735470402048</v>
      </c>
      <c r="P24" s="9"/>
    </row>
    <row r="25" spans="1:16">
      <c r="A25" s="12"/>
      <c r="B25" s="25">
        <v>331.5</v>
      </c>
      <c r="C25" s="20" t="s">
        <v>27</v>
      </c>
      <c r="D25" s="46">
        <v>15246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15246</v>
      </c>
      <c r="O25" s="47">
        <f t="shared" si="1"/>
        <v>1.026735807125059</v>
      </c>
      <c r="P25" s="9"/>
    </row>
    <row r="26" spans="1:16">
      <c r="A26" s="12"/>
      <c r="B26" s="25">
        <v>331.9</v>
      </c>
      <c r="C26" s="20" t="s">
        <v>28</v>
      </c>
      <c r="D26" s="46">
        <v>857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857</v>
      </c>
      <c r="O26" s="47">
        <f t="shared" si="1"/>
        <v>5.771432419691562E-2</v>
      </c>
      <c r="P26" s="9"/>
    </row>
    <row r="27" spans="1:16">
      <c r="A27" s="12"/>
      <c r="B27" s="25">
        <v>334.2</v>
      </c>
      <c r="C27" s="20" t="s">
        <v>29</v>
      </c>
      <c r="D27" s="46">
        <v>8645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8645</v>
      </c>
      <c r="O27" s="47">
        <f t="shared" si="1"/>
        <v>0.58219408714391541</v>
      </c>
      <c r="P27" s="9"/>
    </row>
    <row r="28" spans="1:16">
      <c r="A28" s="12"/>
      <c r="B28" s="25">
        <v>335.12</v>
      </c>
      <c r="C28" s="20" t="s">
        <v>31</v>
      </c>
      <c r="D28" s="46">
        <v>668623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668623</v>
      </c>
      <c r="O28" s="47">
        <f t="shared" si="1"/>
        <v>45.028150043773991</v>
      </c>
      <c r="P28" s="9"/>
    </row>
    <row r="29" spans="1:16">
      <c r="A29" s="12"/>
      <c r="B29" s="25">
        <v>335.14</v>
      </c>
      <c r="C29" s="20" t="s">
        <v>32</v>
      </c>
      <c r="D29" s="46">
        <v>37334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37334</v>
      </c>
      <c r="O29" s="47">
        <f t="shared" si="1"/>
        <v>2.5142433833928211</v>
      </c>
      <c r="P29" s="9"/>
    </row>
    <row r="30" spans="1:16">
      <c r="A30" s="12"/>
      <c r="B30" s="25">
        <v>335.15</v>
      </c>
      <c r="C30" s="20" t="s">
        <v>33</v>
      </c>
      <c r="D30" s="46">
        <v>29509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29509</v>
      </c>
      <c r="O30" s="47">
        <f t="shared" si="1"/>
        <v>1.9872718701596066</v>
      </c>
      <c r="P30" s="9"/>
    </row>
    <row r="31" spans="1:16">
      <c r="A31" s="12"/>
      <c r="B31" s="25">
        <v>335.18</v>
      </c>
      <c r="C31" s="20" t="s">
        <v>34</v>
      </c>
      <c r="D31" s="46">
        <v>742897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742897</v>
      </c>
      <c r="O31" s="47">
        <f t="shared" si="1"/>
        <v>50.030103037241567</v>
      </c>
      <c r="P31" s="9"/>
    </row>
    <row r="32" spans="1:16">
      <c r="A32" s="12"/>
      <c r="B32" s="25">
        <v>335.29</v>
      </c>
      <c r="C32" s="20" t="s">
        <v>35</v>
      </c>
      <c r="D32" s="46">
        <v>357795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353946</v>
      </c>
      <c r="L32" s="46">
        <v>0</v>
      </c>
      <c r="M32" s="46">
        <v>0</v>
      </c>
      <c r="N32" s="46">
        <f t="shared" si="7"/>
        <v>711741</v>
      </c>
      <c r="O32" s="47">
        <f t="shared" si="1"/>
        <v>47.931914607044249</v>
      </c>
      <c r="P32" s="9"/>
    </row>
    <row r="33" spans="1:16">
      <c r="A33" s="12"/>
      <c r="B33" s="25">
        <v>335.49</v>
      </c>
      <c r="C33" s="20" t="s">
        <v>36</v>
      </c>
      <c r="D33" s="46">
        <v>14396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14396</v>
      </c>
      <c r="O33" s="47">
        <f t="shared" si="1"/>
        <v>0.96949289514445414</v>
      </c>
      <c r="P33" s="9"/>
    </row>
    <row r="34" spans="1:16">
      <c r="A34" s="12"/>
      <c r="B34" s="25">
        <v>337.6</v>
      </c>
      <c r="C34" s="20" t="s">
        <v>37</v>
      </c>
      <c r="D34" s="46">
        <v>72923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72923</v>
      </c>
      <c r="O34" s="47">
        <f t="shared" si="1"/>
        <v>4.9109704357195767</v>
      </c>
      <c r="P34" s="9"/>
    </row>
    <row r="35" spans="1:16">
      <c r="A35" s="12"/>
      <c r="B35" s="25">
        <v>338</v>
      </c>
      <c r="C35" s="20" t="s">
        <v>38</v>
      </c>
      <c r="D35" s="46">
        <v>14002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14002</v>
      </c>
      <c r="O35" s="47">
        <f t="shared" si="1"/>
        <v>0.94295912182638564</v>
      </c>
      <c r="P35" s="9"/>
    </row>
    <row r="36" spans="1:16" ht="15.75">
      <c r="A36" s="29" t="s">
        <v>43</v>
      </c>
      <c r="B36" s="30"/>
      <c r="C36" s="31"/>
      <c r="D36" s="32">
        <f t="shared" ref="D36:M36" si="8">SUM(D37:D47)</f>
        <v>901867</v>
      </c>
      <c r="E36" s="32">
        <f t="shared" si="8"/>
        <v>-13725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10314749</v>
      </c>
      <c r="J36" s="32">
        <f t="shared" si="8"/>
        <v>582411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11785302</v>
      </c>
      <c r="O36" s="45">
        <f t="shared" si="1"/>
        <v>793.67647653040603</v>
      </c>
      <c r="P36" s="10"/>
    </row>
    <row r="37" spans="1:16">
      <c r="A37" s="12"/>
      <c r="B37" s="25">
        <v>341.2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582411</v>
      </c>
      <c r="K37" s="46">
        <v>0</v>
      </c>
      <c r="L37" s="46">
        <v>0</v>
      </c>
      <c r="M37" s="46">
        <v>0</v>
      </c>
      <c r="N37" s="46">
        <f t="shared" ref="N37:N47" si="9">SUM(D37:M37)</f>
        <v>582411</v>
      </c>
      <c r="O37" s="47">
        <f t="shared" ref="O37:O66" si="10">(N37/O$68)</f>
        <v>39.222237187689409</v>
      </c>
      <c r="P37" s="9"/>
    </row>
    <row r="38" spans="1:16">
      <c r="A38" s="12"/>
      <c r="B38" s="25">
        <v>341.3</v>
      </c>
      <c r="C38" s="20" t="s">
        <v>47</v>
      </c>
      <c r="D38" s="46">
        <v>8662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8662</v>
      </c>
      <c r="O38" s="47">
        <f t="shared" si="10"/>
        <v>0.58333894538352749</v>
      </c>
      <c r="P38" s="9"/>
    </row>
    <row r="39" spans="1:16">
      <c r="A39" s="12"/>
      <c r="B39" s="25">
        <v>341.9</v>
      </c>
      <c r="C39" s="20" t="s">
        <v>48</v>
      </c>
      <c r="D39" s="46">
        <v>26574</v>
      </c>
      <c r="E39" s="46">
        <v>-13725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12849</v>
      </c>
      <c r="O39" s="47">
        <f t="shared" si="10"/>
        <v>0.86531079533975352</v>
      </c>
      <c r="P39" s="9"/>
    </row>
    <row r="40" spans="1:16">
      <c r="A40" s="12"/>
      <c r="B40" s="25">
        <v>342.5</v>
      </c>
      <c r="C40" s="20" t="s">
        <v>49</v>
      </c>
      <c r="D40" s="46">
        <v>95264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95264</v>
      </c>
      <c r="O40" s="47">
        <f t="shared" si="10"/>
        <v>6.4155161963768608</v>
      </c>
      <c r="P40" s="9"/>
    </row>
    <row r="41" spans="1:16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4919308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4919308</v>
      </c>
      <c r="O41" s="47">
        <f t="shared" si="10"/>
        <v>331.28884099939393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4776364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4776364</v>
      </c>
      <c r="O42" s="47">
        <f t="shared" si="10"/>
        <v>321.66233416391674</v>
      </c>
      <c r="P42" s="9"/>
    </row>
    <row r="43" spans="1:16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522915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522915</v>
      </c>
      <c r="O43" s="47">
        <f t="shared" si="10"/>
        <v>35.215502727456396</v>
      </c>
      <c r="P43" s="9"/>
    </row>
    <row r="44" spans="1:16">
      <c r="A44" s="12"/>
      <c r="B44" s="25">
        <v>343.9</v>
      </c>
      <c r="C44" s="20" t="s">
        <v>53</v>
      </c>
      <c r="D44" s="46">
        <v>266085</v>
      </c>
      <c r="E44" s="46">
        <v>0</v>
      </c>
      <c r="F44" s="46">
        <v>0</v>
      </c>
      <c r="G44" s="46">
        <v>0</v>
      </c>
      <c r="H44" s="46">
        <v>0</v>
      </c>
      <c r="I44" s="46">
        <v>96162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362247</v>
      </c>
      <c r="O44" s="47">
        <f t="shared" si="10"/>
        <v>24.395380160280155</v>
      </c>
      <c r="P44" s="9"/>
    </row>
    <row r="45" spans="1:16">
      <c r="A45" s="12"/>
      <c r="B45" s="25">
        <v>347.1</v>
      </c>
      <c r="C45" s="20" t="s">
        <v>54</v>
      </c>
      <c r="D45" s="46">
        <v>15758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15758</v>
      </c>
      <c r="O45" s="47">
        <f t="shared" si="10"/>
        <v>1.0612162435180821</v>
      </c>
      <c r="P45" s="9"/>
    </row>
    <row r="46" spans="1:16">
      <c r="A46" s="12"/>
      <c r="B46" s="25">
        <v>347.2</v>
      </c>
      <c r="C46" s="20" t="s">
        <v>55</v>
      </c>
      <c r="D46" s="46">
        <v>432940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432940</v>
      </c>
      <c r="O46" s="47">
        <f t="shared" si="10"/>
        <v>29.156172132803555</v>
      </c>
      <c r="P46" s="9"/>
    </row>
    <row r="47" spans="1:16">
      <c r="A47" s="12"/>
      <c r="B47" s="25">
        <v>347.4</v>
      </c>
      <c r="C47" s="20" t="s">
        <v>56</v>
      </c>
      <c r="D47" s="46">
        <v>56584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56584</v>
      </c>
      <c r="O47" s="47">
        <f t="shared" si="10"/>
        <v>3.8106269782476936</v>
      </c>
      <c r="P47" s="9"/>
    </row>
    <row r="48" spans="1:16" ht="15.75">
      <c r="A48" s="29" t="s">
        <v>44</v>
      </c>
      <c r="B48" s="30"/>
      <c r="C48" s="31"/>
      <c r="D48" s="32">
        <f t="shared" ref="D48:M48" si="11">SUM(D49:D52)</f>
        <v>913183</v>
      </c>
      <c r="E48" s="32">
        <f t="shared" si="11"/>
        <v>18013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4" si="12">SUM(D48:M48)</f>
        <v>931196</v>
      </c>
      <c r="O48" s="45">
        <f t="shared" si="10"/>
        <v>62.711024311401438</v>
      </c>
      <c r="P48" s="10"/>
    </row>
    <row r="49" spans="1:16">
      <c r="A49" s="13"/>
      <c r="B49" s="39">
        <v>351.1</v>
      </c>
      <c r="C49" s="21" t="s">
        <v>59</v>
      </c>
      <c r="D49" s="46">
        <v>799538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799538</v>
      </c>
      <c r="O49" s="47">
        <f t="shared" si="10"/>
        <v>53.844568657822073</v>
      </c>
      <c r="P49" s="9"/>
    </row>
    <row r="50" spans="1:16">
      <c r="A50" s="13"/>
      <c r="B50" s="39">
        <v>352</v>
      </c>
      <c r="C50" s="21" t="s">
        <v>60</v>
      </c>
      <c r="D50" s="46">
        <v>15001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15001</v>
      </c>
      <c r="O50" s="47">
        <f t="shared" si="10"/>
        <v>1.0102363795541787</v>
      </c>
      <c r="P50" s="9"/>
    </row>
    <row r="51" spans="1:16">
      <c r="A51" s="13"/>
      <c r="B51" s="39">
        <v>354</v>
      </c>
      <c r="C51" s="21" t="s">
        <v>61</v>
      </c>
      <c r="D51" s="46">
        <v>49479</v>
      </c>
      <c r="E51" s="46">
        <v>18013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67492</v>
      </c>
      <c r="O51" s="47">
        <f t="shared" si="10"/>
        <v>4.5452219004646777</v>
      </c>
      <c r="P51" s="9"/>
    </row>
    <row r="52" spans="1:16">
      <c r="A52" s="13"/>
      <c r="B52" s="39">
        <v>359</v>
      </c>
      <c r="C52" s="21" t="s">
        <v>62</v>
      </c>
      <c r="D52" s="46">
        <v>49165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49165</v>
      </c>
      <c r="O52" s="47">
        <f t="shared" si="10"/>
        <v>3.3109973735605092</v>
      </c>
      <c r="P52" s="9"/>
    </row>
    <row r="53" spans="1:16" ht="15.75">
      <c r="A53" s="29" t="s">
        <v>3</v>
      </c>
      <c r="B53" s="30"/>
      <c r="C53" s="31"/>
      <c r="D53" s="32">
        <f t="shared" ref="D53:M53" si="13">SUM(D54:D61)</f>
        <v>114225</v>
      </c>
      <c r="E53" s="32">
        <f t="shared" si="13"/>
        <v>29823</v>
      </c>
      <c r="F53" s="32">
        <f t="shared" si="13"/>
        <v>5381</v>
      </c>
      <c r="G53" s="32">
        <f t="shared" si="13"/>
        <v>11224</v>
      </c>
      <c r="H53" s="32">
        <f t="shared" si="13"/>
        <v>0</v>
      </c>
      <c r="I53" s="32">
        <f t="shared" si="13"/>
        <v>770817</v>
      </c>
      <c r="J53" s="32">
        <f t="shared" si="13"/>
        <v>4782</v>
      </c>
      <c r="K53" s="32">
        <f t="shared" si="13"/>
        <v>6071604</v>
      </c>
      <c r="L53" s="32">
        <f t="shared" si="13"/>
        <v>885727</v>
      </c>
      <c r="M53" s="32">
        <f t="shared" si="13"/>
        <v>0</v>
      </c>
      <c r="N53" s="32">
        <f t="shared" si="12"/>
        <v>7893583</v>
      </c>
      <c r="O53" s="45">
        <f t="shared" si="10"/>
        <v>531.59020809482115</v>
      </c>
      <c r="P53" s="10"/>
    </row>
    <row r="54" spans="1:16">
      <c r="A54" s="12"/>
      <c r="B54" s="25">
        <v>361.1</v>
      </c>
      <c r="C54" s="20" t="s">
        <v>63</v>
      </c>
      <c r="D54" s="46">
        <v>17026</v>
      </c>
      <c r="E54" s="46">
        <v>43900</v>
      </c>
      <c r="F54" s="46">
        <v>5381</v>
      </c>
      <c r="G54" s="46">
        <v>11224</v>
      </c>
      <c r="H54" s="46">
        <v>0</v>
      </c>
      <c r="I54" s="46">
        <v>527768</v>
      </c>
      <c r="J54" s="46">
        <v>1243</v>
      </c>
      <c r="K54" s="46">
        <v>675287</v>
      </c>
      <c r="L54" s="46">
        <v>53733</v>
      </c>
      <c r="M54" s="46">
        <v>0</v>
      </c>
      <c r="N54" s="46">
        <f t="shared" si="12"/>
        <v>1335562</v>
      </c>
      <c r="O54" s="47">
        <f t="shared" si="10"/>
        <v>89.942891777224062</v>
      </c>
      <c r="P54" s="9"/>
    </row>
    <row r="55" spans="1:16">
      <c r="A55" s="12"/>
      <c r="B55" s="25">
        <v>361.3</v>
      </c>
      <c r="C55" s="20" t="s">
        <v>64</v>
      </c>
      <c r="D55" s="46">
        <v>30</v>
      </c>
      <c r="E55" s="46">
        <v>0</v>
      </c>
      <c r="F55" s="46">
        <v>0</v>
      </c>
      <c r="G55" s="46">
        <v>0</v>
      </c>
      <c r="H55" s="46">
        <v>0</v>
      </c>
      <c r="I55" s="46">
        <v>-28</v>
      </c>
      <c r="J55" s="46">
        <v>0</v>
      </c>
      <c r="K55" s="46">
        <v>3970033</v>
      </c>
      <c r="L55" s="46">
        <v>437605</v>
      </c>
      <c r="M55" s="46">
        <v>0</v>
      </c>
      <c r="N55" s="46">
        <f t="shared" ref="N55:N61" si="14">SUM(D55:M55)</f>
        <v>4407640</v>
      </c>
      <c r="O55" s="47">
        <f t="shared" si="10"/>
        <v>296.83076301434443</v>
      </c>
      <c r="P55" s="9"/>
    </row>
    <row r="56" spans="1:16">
      <c r="A56" s="12"/>
      <c r="B56" s="25">
        <v>362</v>
      </c>
      <c r="C56" s="20" t="s">
        <v>65</v>
      </c>
      <c r="D56" s="46">
        <v>2450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2450</v>
      </c>
      <c r="O56" s="47">
        <f t="shared" si="10"/>
        <v>0.16499427570880193</v>
      </c>
      <c r="P56" s="9"/>
    </row>
    <row r="57" spans="1:16">
      <c r="A57" s="12"/>
      <c r="B57" s="25">
        <v>364</v>
      </c>
      <c r="C57" s="20" t="s">
        <v>66</v>
      </c>
      <c r="D57" s="46">
        <v>16976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3176</v>
      </c>
      <c r="K57" s="46">
        <v>0</v>
      </c>
      <c r="L57" s="46">
        <v>0</v>
      </c>
      <c r="M57" s="46">
        <v>0</v>
      </c>
      <c r="N57" s="46">
        <f t="shared" si="14"/>
        <v>20152</v>
      </c>
      <c r="O57" s="47">
        <f t="shared" si="10"/>
        <v>1.3571284261566436</v>
      </c>
      <c r="P57" s="9"/>
    </row>
    <row r="58" spans="1:16">
      <c r="A58" s="12"/>
      <c r="B58" s="25">
        <v>366</v>
      </c>
      <c r="C58" s="20" t="s">
        <v>67</v>
      </c>
      <c r="D58" s="46">
        <v>14634</v>
      </c>
      <c r="E58" s="46">
        <v>-7000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7634</v>
      </c>
      <c r="O58" s="47">
        <f t="shared" si="10"/>
        <v>0.51410869418816085</v>
      </c>
      <c r="P58" s="9"/>
    </row>
    <row r="59" spans="1:16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1410588</v>
      </c>
      <c r="L59" s="46">
        <v>0</v>
      </c>
      <c r="M59" s="46">
        <v>0</v>
      </c>
      <c r="N59" s="46">
        <f t="shared" si="14"/>
        <v>1410588</v>
      </c>
      <c r="O59" s="47">
        <f t="shared" si="10"/>
        <v>94.995487911643878</v>
      </c>
      <c r="P59" s="9"/>
    </row>
    <row r="60" spans="1:16">
      <c r="A60" s="12"/>
      <c r="B60" s="25">
        <v>369.7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394389</v>
      </c>
      <c r="M60" s="46">
        <v>0</v>
      </c>
      <c r="N60" s="46">
        <f t="shared" si="14"/>
        <v>394389</v>
      </c>
      <c r="O60" s="47">
        <f t="shared" si="10"/>
        <v>26.559970368374973</v>
      </c>
      <c r="P60" s="9"/>
    </row>
    <row r="61" spans="1:16">
      <c r="A61" s="12"/>
      <c r="B61" s="25">
        <v>369.9</v>
      </c>
      <c r="C61" s="20" t="s">
        <v>70</v>
      </c>
      <c r="D61" s="46">
        <v>63109</v>
      </c>
      <c r="E61" s="46">
        <v>-7077</v>
      </c>
      <c r="F61" s="46">
        <v>0</v>
      </c>
      <c r="G61" s="46">
        <v>0</v>
      </c>
      <c r="H61" s="46">
        <v>0</v>
      </c>
      <c r="I61" s="46">
        <v>243077</v>
      </c>
      <c r="J61" s="46">
        <v>363</v>
      </c>
      <c r="K61" s="46">
        <v>15696</v>
      </c>
      <c r="L61" s="46">
        <v>0</v>
      </c>
      <c r="M61" s="46">
        <v>0</v>
      </c>
      <c r="N61" s="46">
        <f t="shared" si="14"/>
        <v>315168</v>
      </c>
      <c r="O61" s="47">
        <f t="shared" si="10"/>
        <v>21.22486362718028</v>
      </c>
      <c r="P61" s="9"/>
    </row>
    <row r="62" spans="1:16" ht="15.75">
      <c r="A62" s="29" t="s">
        <v>45</v>
      </c>
      <c r="B62" s="30"/>
      <c r="C62" s="31"/>
      <c r="D62" s="32">
        <f t="shared" ref="D62:M62" si="15">SUM(D63:D65)</f>
        <v>3616218</v>
      </c>
      <c r="E62" s="32">
        <f t="shared" si="15"/>
        <v>1045738</v>
      </c>
      <c r="F62" s="32">
        <f t="shared" si="15"/>
        <v>981207</v>
      </c>
      <c r="G62" s="32">
        <f t="shared" si="15"/>
        <v>0</v>
      </c>
      <c r="H62" s="32">
        <f t="shared" si="15"/>
        <v>0</v>
      </c>
      <c r="I62" s="32">
        <f t="shared" si="15"/>
        <v>1152299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6795462</v>
      </c>
      <c r="O62" s="45">
        <f t="shared" si="10"/>
        <v>457.63768603946392</v>
      </c>
      <c r="P62" s="9"/>
    </row>
    <row r="63" spans="1:16">
      <c r="A63" s="12"/>
      <c r="B63" s="25">
        <v>381</v>
      </c>
      <c r="C63" s="20" t="s">
        <v>71</v>
      </c>
      <c r="D63" s="46">
        <v>1261605</v>
      </c>
      <c r="E63" s="46">
        <v>1045738</v>
      </c>
      <c r="F63" s="46">
        <v>981207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3288550</v>
      </c>
      <c r="O63" s="47">
        <f t="shared" si="10"/>
        <v>221.46609199272677</v>
      </c>
      <c r="P63" s="9"/>
    </row>
    <row r="64" spans="1:16">
      <c r="A64" s="12"/>
      <c r="B64" s="25">
        <v>382</v>
      </c>
      <c r="C64" s="20" t="s">
        <v>80</v>
      </c>
      <c r="D64" s="46">
        <v>2364099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2364099</v>
      </c>
      <c r="O64" s="47">
        <f t="shared" si="10"/>
        <v>159.20930702404203</v>
      </c>
      <c r="P64" s="9"/>
    </row>
    <row r="65" spans="1:119" ht="15.75" thickBot="1">
      <c r="A65" s="12"/>
      <c r="B65" s="25">
        <v>389.4</v>
      </c>
      <c r="C65" s="20" t="s">
        <v>72</v>
      </c>
      <c r="D65" s="46">
        <v>-9486</v>
      </c>
      <c r="E65" s="46">
        <v>0</v>
      </c>
      <c r="F65" s="46">
        <v>0</v>
      </c>
      <c r="G65" s="46">
        <v>0</v>
      </c>
      <c r="H65" s="46">
        <v>0</v>
      </c>
      <c r="I65" s="46">
        <v>1152299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1142813</v>
      </c>
      <c r="O65" s="47">
        <f t="shared" si="10"/>
        <v>76.962287022695136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6">SUM(D5,D14,D23,D36,D48,D53,D62)</f>
        <v>14695808</v>
      </c>
      <c r="E66" s="15">
        <f t="shared" si="16"/>
        <v>2542277</v>
      </c>
      <c r="F66" s="15">
        <f t="shared" si="16"/>
        <v>2329328</v>
      </c>
      <c r="G66" s="15">
        <f t="shared" si="16"/>
        <v>1442221</v>
      </c>
      <c r="H66" s="15">
        <f t="shared" si="16"/>
        <v>0</v>
      </c>
      <c r="I66" s="15">
        <f t="shared" si="16"/>
        <v>12489416</v>
      </c>
      <c r="J66" s="15">
        <f t="shared" si="16"/>
        <v>587193</v>
      </c>
      <c r="K66" s="15">
        <f t="shared" si="16"/>
        <v>6425550</v>
      </c>
      <c r="L66" s="15">
        <f t="shared" si="16"/>
        <v>885727</v>
      </c>
      <c r="M66" s="15">
        <f t="shared" si="16"/>
        <v>0</v>
      </c>
      <c r="N66" s="15">
        <f>SUM(D66:M66)</f>
        <v>41397520</v>
      </c>
      <c r="O66" s="38">
        <f t="shared" si="10"/>
        <v>2787.8995218533237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90</v>
      </c>
      <c r="M68" s="48"/>
      <c r="N68" s="48"/>
      <c r="O68" s="43">
        <v>14849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5845312</v>
      </c>
      <c r="E5" s="27">
        <f t="shared" si="0"/>
        <v>1505028</v>
      </c>
      <c r="F5" s="27">
        <f t="shared" si="0"/>
        <v>1450542</v>
      </c>
      <c r="G5" s="27">
        <f t="shared" si="0"/>
        <v>1311649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10112531</v>
      </c>
      <c r="O5" s="33">
        <f t="shared" ref="O5:O36" si="1">(N5/O$67)</f>
        <v>676.01651179891701</v>
      </c>
      <c r="P5" s="6"/>
    </row>
    <row r="6" spans="1:133">
      <c r="A6" s="12"/>
      <c r="B6" s="25">
        <v>311</v>
      </c>
      <c r="C6" s="20" t="s">
        <v>2</v>
      </c>
      <c r="D6" s="46">
        <v>4730981</v>
      </c>
      <c r="E6" s="46">
        <v>1001012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5731993</v>
      </c>
      <c r="O6" s="47">
        <f t="shared" si="1"/>
        <v>383.18022595093254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504016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504016</v>
      </c>
      <c r="O7" s="47">
        <f t="shared" si="1"/>
        <v>33.693161307574037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1311649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1311649</v>
      </c>
      <c r="O8" s="47">
        <f t="shared" si="1"/>
        <v>87.682933351159832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1327867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1327867</v>
      </c>
      <c r="O9" s="47">
        <f t="shared" si="1"/>
        <v>88.76709673106491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65591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65591</v>
      </c>
      <c r="O10" s="47">
        <f t="shared" si="1"/>
        <v>4.3847182298281968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57084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57084</v>
      </c>
      <c r="O11" s="47">
        <f t="shared" si="1"/>
        <v>3.8160304833210774</v>
      </c>
      <c r="P11" s="9"/>
    </row>
    <row r="12" spans="1:133">
      <c r="A12" s="12"/>
      <c r="B12" s="25">
        <v>315</v>
      </c>
      <c r="C12" s="20" t="s">
        <v>15</v>
      </c>
      <c r="D12" s="46">
        <v>881055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881055</v>
      </c>
      <c r="O12" s="47">
        <f t="shared" si="1"/>
        <v>58.897987833411321</v>
      </c>
      <c r="P12" s="9"/>
    </row>
    <row r="13" spans="1:133">
      <c r="A13" s="12"/>
      <c r="B13" s="25">
        <v>316</v>
      </c>
      <c r="C13" s="20" t="s">
        <v>16</v>
      </c>
      <c r="D13" s="46">
        <v>233276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233276</v>
      </c>
      <c r="O13" s="47">
        <f t="shared" si="1"/>
        <v>15.594357911625108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1323242</v>
      </c>
      <c r="E14" s="32">
        <f t="shared" si="3"/>
        <v>231015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219156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1773413</v>
      </c>
      <c r="O14" s="45">
        <f t="shared" si="1"/>
        <v>118.55157430309512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104914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104914</v>
      </c>
      <c r="O15" s="47">
        <f t="shared" si="1"/>
        <v>7.0134367270539473</v>
      </c>
      <c r="P15" s="9"/>
    </row>
    <row r="16" spans="1:133">
      <c r="A16" s="12"/>
      <c r="B16" s="25">
        <v>323.10000000000002</v>
      </c>
      <c r="C16" s="20" t="s">
        <v>18</v>
      </c>
      <c r="D16" s="46">
        <v>1234178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1234178</v>
      </c>
      <c r="O16" s="47">
        <f t="shared" si="1"/>
        <v>82.504044387993844</v>
      </c>
      <c r="P16" s="9"/>
    </row>
    <row r="17" spans="1:16">
      <c r="A17" s="12"/>
      <c r="B17" s="25">
        <v>323.39999999999998</v>
      </c>
      <c r="C17" s="20" t="s">
        <v>19</v>
      </c>
      <c r="D17" s="46">
        <v>81859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81859</v>
      </c>
      <c r="O17" s="47">
        <f t="shared" si="1"/>
        <v>5.4722240791496759</v>
      </c>
      <c r="P17" s="9"/>
    </row>
    <row r="18" spans="1:16">
      <c r="A18" s="12"/>
      <c r="B18" s="25">
        <v>323.5</v>
      </c>
      <c r="C18" s="20" t="s">
        <v>20</v>
      </c>
      <c r="D18" s="46">
        <v>7205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7205</v>
      </c>
      <c r="O18" s="47">
        <f t="shared" si="1"/>
        <v>0.48164984290393742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5790</v>
      </c>
      <c r="O19" s="47">
        <f t="shared" si="1"/>
        <v>0.38705795841968044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210355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210355</v>
      </c>
      <c r="O20" s="47">
        <f t="shared" si="1"/>
        <v>14.062103081756803</v>
      </c>
      <c r="P20" s="9"/>
    </row>
    <row r="21" spans="1:16">
      <c r="A21" s="12"/>
      <c r="B21" s="25">
        <v>325.10000000000002</v>
      </c>
      <c r="C21" s="20" t="s">
        <v>83</v>
      </c>
      <c r="D21" s="46">
        <v>0</v>
      </c>
      <c r="E21" s="46">
        <v>114496</v>
      </c>
      <c r="F21" s="46">
        <v>0</v>
      </c>
      <c r="G21" s="46">
        <v>0</v>
      </c>
      <c r="H21" s="46">
        <v>0</v>
      </c>
      <c r="I21" s="46">
        <v>2591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117087</v>
      </c>
      <c r="O21" s="47">
        <f t="shared" si="1"/>
        <v>7.8271943311718699</v>
      </c>
      <c r="P21" s="9"/>
    </row>
    <row r="22" spans="1:16">
      <c r="A22" s="12"/>
      <c r="B22" s="25">
        <v>329</v>
      </c>
      <c r="C22" s="20" t="s">
        <v>24</v>
      </c>
      <c r="D22" s="46">
        <v>0</v>
      </c>
      <c r="E22" s="46">
        <v>11605</v>
      </c>
      <c r="F22" s="46">
        <v>0</v>
      </c>
      <c r="G22" s="46">
        <v>0</v>
      </c>
      <c r="H22" s="46">
        <v>0</v>
      </c>
      <c r="I22" s="46">
        <v>420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12025</v>
      </c>
      <c r="O22" s="47">
        <f t="shared" si="1"/>
        <v>0.80386389464536401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SUM(D24:D34)</f>
        <v>2291254</v>
      </c>
      <c r="E23" s="32">
        <f t="shared" si="5"/>
        <v>80244</v>
      </c>
      <c r="F23" s="32">
        <f t="shared" si="5"/>
        <v>0</v>
      </c>
      <c r="G23" s="32">
        <f t="shared" si="5"/>
        <v>233957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358888</v>
      </c>
      <c r="L23" s="32">
        <f t="shared" si="5"/>
        <v>0</v>
      </c>
      <c r="M23" s="32">
        <f t="shared" si="5"/>
        <v>0</v>
      </c>
      <c r="N23" s="44">
        <f>SUM(D23:M23)</f>
        <v>2964343</v>
      </c>
      <c r="O23" s="45">
        <f t="shared" si="1"/>
        <v>198.16451634467543</v>
      </c>
      <c r="P23" s="10"/>
    </row>
    <row r="24" spans="1:16">
      <c r="A24" s="12"/>
      <c r="B24" s="25">
        <v>331.2</v>
      </c>
      <c r="C24" s="20" t="s">
        <v>25</v>
      </c>
      <c r="D24" s="46">
        <v>209694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209694</v>
      </c>
      <c r="O24" s="47">
        <f t="shared" si="1"/>
        <v>14.01791563607193</v>
      </c>
      <c r="P24" s="9"/>
    </row>
    <row r="25" spans="1:16">
      <c r="A25" s="12"/>
      <c r="B25" s="25">
        <v>331.5</v>
      </c>
      <c r="C25" s="20" t="s">
        <v>27</v>
      </c>
      <c r="D25" s="46">
        <v>70743</v>
      </c>
      <c r="E25" s="46">
        <v>80244</v>
      </c>
      <c r="F25" s="46">
        <v>0</v>
      </c>
      <c r="G25" s="46">
        <v>233957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384944</v>
      </c>
      <c r="O25" s="47">
        <f t="shared" si="1"/>
        <v>25.733270940570893</v>
      </c>
      <c r="P25" s="9"/>
    </row>
    <row r="26" spans="1:16">
      <c r="A26" s="12"/>
      <c r="B26" s="25">
        <v>331.9</v>
      </c>
      <c r="C26" s="20" t="s">
        <v>28</v>
      </c>
      <c r="D26" s="46">
        <v>34180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34180</v>
      </c>
      <c r="O26" s="47">
        <f t="shared" si="1"/>
        <v>2.2849120930543485</v>
      </c>
      <c r="P26" s="9"/>
    </row>
    <row r="27" spans="1:16">
      <c r="A27" s="12"/>
      <c r="B27" s="25">
        <v>334.7</v>
      </c>
      <c r="C27" s="20" t="s">
        <v>30</v>
      </c>
      <c r="D27" s="46">
        <v>17483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17483</v>
      </c>
      <c r="O27" s="47">
        <f t="shared" si="1"/>
        <v>1.1687278561401164</v>
      </c>
      <c r="P27" s="9"/>
    </row>
    <row r="28" spans="1:16">
      <c r="A28" s="12"/>
      <c r="B28" s="25">
        <v>335.12</v>
      </c>
      <c r="C28" s="20" t="s">
        <v>31</v>
      </c>
      <c r="D28" s="46">
        <v>668568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668568</v>
      </c>
      <c r="O28" s="47">
        <f t="shared" si="1"/>
        <v>44.69336185573902</v>
      </c>
      <c r="P28" s="9"/>
    </row>
    <row r="29" spans="1:16">
      <c r="A29" s="12"/>
      <c r="B29" s="25">
        <v>335.14</v>
      </c>
      <c r="C29" s="20" t="s">
        <v>32</v>
      </c>
      <c r="D29" s="46">
        <v>38125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38125</v>
      </c>
      <c r="O29" s="47">
        <f t="shared" si="1"/>
        <v>2.5486329300086905</v>
      </c>
      <c r="P29" s="9"/>
    </row>
    <row r="30" spans="1:16">
      <c r="A30" s="12"/>
      <c r="B30" s="25">
        <v>335.15</v>
      </c>
      <c r="C30" s="20" t="s">
        <v>33</v>
      </c>
      <c r="D30" s="46">
        <v>52139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52139</v>
      </c>
      <c r="O30" s="47">
        <f t="shared" si="1"/>
        <v>3.4854602580386391</v>
      </c>
      <c r="P30" s="9"/>
    </row>
    <row r="31" spans="1:16">
      <c r="A31" s="12"/>
      <c r="B31" s="25">
        <v>335.18</v>
      </c>
      <c r="C31" s="20" t="s">
        <v>34</v>
      </c>
      <c r="D31" s="46">
        <v>809572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809572</v>
      </c>
      <c r="O31" s="47">
        <f t="shared" si="1"/>
        <v>54.119393007553981</v>
      </c>
      <c r="P31" s="9"/>
    </row>
    <row r="32" spans="1:16">
      <c r="A32" s="12"/>
      <c r="B32" s="25">
        <v>335.29</v>
      </c>
      <c r="C32" s="20" t="s">
        <v>35</v>
      </c>
      <c r="D32" s="46">
        <v>361987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358888</v>
      </c>
      <c r="L32" s="46">
        <v>0</v>
      </c>
      <c r="M32" s="46">
        <v>0</v>
      </c>
      <c r="N32" s="46">
        <f t="shared" si="6"/>
        <v>720875</v>
      </c>
      <c r="O32" s="47">
        <f t="shared" si="1"/>
        <v>48.190052811016777</v>
      </c>
      <c r="P32" s="9"/>
    </row>
    <row r="33" spans="1:16">
      <c r="A33" s="12"/>
      <c r="B33" s="25">
        <v>335.49</v>
      </c>
      <c r="C33" s="20" t="s">
        <v>36</v>
      </c>
      <c r="D33" s="46">
        <v>12729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12729</v>
      </c>
      <c r="O33" s="47">
        <f t="shared" si="1"/>
        <v>0.85092586402834414</v>
      </c>
      <c r="P33" s="9"/>
    </row>
    <row r="34" spans="1:16">
      <c r="A34" s="12"/>
      <c r="B34" s="25">
        <v>338</v>
      </c>
      <c r="C34" s="20" t="s">
        <v>38</v>
      </c>
      <c r="D34" s="46">
        <v>16034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16034</v>
      </c>
      <c r="O34" s="47">
        <f t="shared" si="1"/>
        <v>1.0718630924527039</v>
      </c>
      <c r="P34" s="9"/>
    </row>
    <row r="35" spans="1:16" ht="15.75">
      <c r="A35" s="29" t="s">
        <v>43</v>
      </c>
      <c r="B35" s="30"/>
      <c r="C35" s="31"/>
      <c r="D35" s="32">
        <f t="shared" ref="D35:M35" si="7">SUM(D36:D46)</f>
        <v>1320576</v>
      </c>
      <c r="E35" s="32">
        <f t="shared" si="7"/>
        <v>10224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9557125</v>
      </c>
      <c r="J35" s="32">
        <f t="shared" si="7"/>
        <v>708562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11596487</v>
      </c>
      <c r="O35" s="45">
        <f t="shared" si="1"/>
        <v>775.21806270472621</v>
      </c>
      <c r="P35" s="10"/>
    </row>
    <row r="36" spans="1:16">
      <c r="A36" s="12"/>
      <c r="B36" s="25">
        <v>341.2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708562</v>
      </c>
      <c r="K36" s="46">
        <v>0</v>
      </c>
      <c r="L36" s="46">
        <v>0</v>
      </c>
      <c r="M36" s="46">
        <v>0</v>
      </c>
      <c r="N36" s="46">
        <f t="shared" ref="N36:N46" si="8">SUM(D36:M36)</f>
        <v>708562</v>
      </c>
      <c r="O36" s="47">
        <f t="shared" si="1"/>
        <v>47.366936292532927</v>
      </c>
      <c r="P36" s="9"/>
    </row>
    <row r="37" spans="1:16">
      <c r="A37" s="12"/>
      <c r="B37" s="25">
        <v>341.3</v>
      </c>
      <c r="C37" s="20" t="s">
        <v>47</v>
      </c>
      <c r="D37" s="46">
        <v>490319</v>
      </c>
      <c r="E37" s="46">
        <v>583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490902</v>
      </c>
      <c r="O37" s="47">
        <f t="shared" ref="O37:O65" si="9">(N37/O$67)</f>
        <v>32.816498429039378</v>
      </c>
      <c r="P37" s="9"/>
    </row>
    <row r="38" spans="1:16">
      <c r="A38" s="12"/>
      <c r="B38" s="25">
        <v>341.9</v>
      </c>
      <c r="C38" s="20" t="s">
        <v>48</v>
      </c>
      <c r="D38" s="46">
        <v>17972</v>
      </c>
      <c r="E38" s="46">
        <v>9641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27613</v>
      </c>
      <c r="O38" s="47">
        <f t="shared" si="9"/>
        <v>1.8459121599037369</v>
      </c>
      <c r="P38" s="9"/>
    </row>
    <row r="39" spans="1:16">
      <c r="A39" s="12"/>
      <c r="B39" s="25">
        <v>342.5</v>
      </c>
      <c r="C39" s="20" t="s">
        <v>49</v>
      </c>
      <c r="D39" s="46">
        <v>105537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105537</v>
      </c>
      <c r="O39" s="47">
        <f t="shared" si="9"/>
        <v>7.0550838959823521</v>
      </c>
      <c r="P39" s="9"/>
    </row>
    <row r="40" spans="1:16">
      <c r="A40" s="12"/>
      <c r="B40" s="25">
        <v>343.3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4288270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4288270</v>
      </c>
      <c r="O40" s="47">
        <f t="shared" si="9"/>
        <v>286.66822648572764</v>
      </c>
      <c r="P40" s="9"/>
    </row>
    <row r="41" spans="1:16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4683343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4683343</v>
      </c>
      <c r="O41" s="47">
        <f t="shared" si="9"/>
        <v>313.07861488067385</v>
      </c>
      <c r="P41" s="9"/>
    </row>
    <row r="42" spans="1:16">
      <c r="A42" s="12"/>
      <c r="B42" s="25">
        <v>343.7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527087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527087</v>
      </c>
      <c r="O42" s="47">
        <f t="shared" si="9"/>
        <v>35.23544354569156</v>
      </c>
      <c r="P42" s="9"/>
    </row>
    <row r="43" spans="1:16">
      <c r="A43" s="12"/>
      <c r="B43" s="25">
        <v>343.9</v>
      </c>
      <c r="C43" s="20" t="s">
        <v>53</v>
      </c>
      <c r="D43" s="46">
        <v>268673</v>
      </c>
      <c r="E43" s="46">
        <v>0</v>
      </c>
      <c r="F43" s="46">
        <v>0</v>
      </c>
      <c r="G43" s="46">
        <v>0</v>
      </c>
      <c r="H43" s="46">
        <v>0</v>
      </c>
      <c r="I43" s="46">
        <v>58425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327098</v>
      </c>
      <c r="O43" s="47">
        <f t="shared" si="9"/>
        <v>21.866301223343807</v>
      </c>
      <c r="P43" s="9"/>
    </row>
    <row r="44" spans="1:16">
      <c r="A44" s="12"/>
      <c r="B44" s="25">
        <v>347.1</v>
      </c>
      <c r="C44" s="20" t="s">
        <v>54</v>
      </c>
      <c r="D44" s="46">
        <v>11524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11524</v>
      </c>
      <c r="O44" s="47">
        <f t="shared" si="9"/>
        <v>0.77037235109298752</v>
      </c>
      <c r="P44" s="9"/>
    </row>
    <row r="45" spans="1:16">
      <c r="A45" s="12"/>
      <c r="B45" s="25">
        <v>347.2</v>
      </c>
      <c r="C45" s="20" t="s">
        <v>55</v>
      </c>
      <c r="D45" s="46">
        <v>420888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420888</v>
      </c>
      <c r="O45" s="47">
        <f t="shared" si="9"/>
        <v>28.136105354636005</v>
      </c>
      <c r="P45" s="9"/>
    </row>
    <row r="46" spans="1:16">
      <c r="A46" s="12"/>
      <c r="B46" s="25">
        <v>347.4</v>
      </c>
      <c r="C46" s="20" t="s">
        <v>56</v>
      </c>
      <c r="D46" s="46">
        <v>5663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5663</v>
      </c>
      <c r="O46" s="47">
        <f t="shared" si="9"/>
        <v>0.37856808610201215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SUM(D48:D51)</f>
        <v>265283</v>
      </c>
      <c r="E47" s="32">
        <f t="shared" si="10"/>
        <v>11106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276389</v>
      </c>
      <c r="O47" s="45">
        <f t="shared" si="9"/>
        <v>18.476435590614347</v>
      </c>
      <c r="P47" s="10"/>
    </row>
    <row r="48" spans="1:16">
      <c r="A48" s="13"/>
      <c r="B48" s="39">
        <v>351.1</v>
      </c>
      <c r="C48" s="21" t="s">
        <v>59</v>
      </c>
      <c r="D48" s="46">
        <v>235068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235068</v>
      </c>
      <c r="O48" s="47">
        <f t="shared" si="9"/>
        <v>15.714152015509057</v>
      </c>
      <c r="P48" s="9"/>
    </row>
    <row r="49" spans="1:16">
      <c r="A49" s="13"/>
      <c r="B49" s="39">
        <v>352</v>
      </c>
      <c r="C49" s="21" t="s">
        <v>60</v>
      </c>
      <c r="D49" s="46">
        <v>18579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18579</v>
      </c>
      <c r="O49" s="47">
        <f t="shared" si="9"/>
        <v>1.2419947857477105</v>
      </c>
      <c r="P49" s="9"/>
    </row>
    <row r="50" spans="1:16">
      <c r="A50" s="13"/>
      <c r="B50" s="39">
        <v>354</v>
      </c>
      <c r="C50" s="21" t="s">
        <v>61</v>
      </c>
      <c r="D50" s="46">
        <v>1701</v>
      </c>
      <c r="E50" s="46">
        <v>11106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12807</v>
      </c>
      <c r="O50" s="47">
        <f t="shared" si="9"/>
        <v>0.85614011631793574</v>
      </c>
      <c r="P50" s="9"/>
    </row>
    <row r="51" spans="1:16">
      <c r="A51" s="13"/>
      <c r="B51" s="39">
        <v>359</v>
      </c>
      <c r="C51" s="21" t="s">
        <v>62</v>
      </c>
      <c r="D51" s="46">
        <v>9935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9935</v>
      </c>
      <c r="O51" s="47">
        <f t="shared" si="9"/>
        <v>0.66414867303964165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SUM(D53:D60)</f>
        <v>68812</v>
      </c>
      <c r="E52" s="32">
        <f t="shared" si="12"/>
        <v>85699</v>
      </c>
      <c r="F52" s="32">
        <f t="shared" si="12"/>
        <v>1454</v>
      </c>
      <c r="G52" s="32">
        <f t="shared" si="12"/>
        <v>9878</v>
      </c>
      <c r="H52" s="32">
        <f t="shared" si="12"/>
        <v>0</v>
      </c>
      <c r="I52" s="32">
        <f t="shared" si="12"/>
        <v>792063</v>
      </c>
      <c r="J52" s="32">
        <f t="shared" si="12"/>
        <v>3560</v>
      </c>
      <c r="K52" s="32">
        <f t="shared" si="12"/>
        <v>1298420</v>
      </c>
      <c r="L52" s="32">
        <f t="shared" si="12"/>
        <v>594273</v>
      </c>
      <c r="M52" s="32">
        <f t="shared" si="12"/>
        <v>0</v>
      </c>
      <c r="N52" s="32">
        <f t="shared" si="11"/>
        <v>2854159</v>
      </c>
      <c r="O52" s="45">
        <f t="shared" si="9"/>
        <v>190.79878334113243</v>
      </c>
      <c r="P52" s="10"/>
    </row>
    <row r="53" spans="1:16">
      <c r="A53" s="12"/>
      <c r="B53" s="25">
        <v>361.1</v>
      </c>
      <c r="C53" s="20" t="s">
        <v>63</v>
      </c>
      <c r="D53" s="46">
        <v>13357</v>
      </c>
      <c r="E53" s="46">
        <v>33601</v>
      </c>
      <c r="F53" s="46">
        <v>1454</v>
      </c>
      <c r="G53" s="46">
        <v>9878</v>
      </c>
      <c r="H53" s="46">
        <v>0</v>
      </c>
      <c r="I53" s="46">
        <v>541095</v>
      </c>
      <c r="J53" s="46">
        <v>1478</v>
      </c>
      <c r="K53" s="46">
        <v>592560</v>
      </c>
      <c r="L53" s="46">
        <v>48512</v>
      </c>
      <c r="M53" s="46">
        <v>0</v>
      </c>
      <c r="N53" s="46">
        <f t="shared" si="11"/>
        <v>1241935</v>
      </c>
      <c r="O53" s="47">
        <f t="shared" si="9"/>
        <v>83.022595093254893</v>
      </c>
      <c r="P53" s="9"/>
    </row>
    <row r="54" spans="1:16">
      <c r="A54" s="12"/>
      <c r="B54" s="25">
        <v>361.3</v>
      </c>
      <c r="C54" s="20" t="s">
        <v>64</v>
      </c>
      <c r="D54" s="46">
        <v>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-531135</v>
      </c>
      <c r="L54" s="46">
        <v>-59251</v>
      </c>
      <c r="M54" s="46">
        <v>0</v>
      </c>
      <c r="N54" s="46">
        <f t="shared" ref="N54:N60" si="13">SUM(D54:M54)</f>
        <v>-590373</v>
      </c>
      <c r="O54" s="47">
        <f t="shared" si="9"/>
        <v>-39.466073935423488</v>
      </c>
      <c r="P54" s="9"/>
    </row>
    <row r="55" spans="1:16">
      <c r="A55" s="12"/>
      <c r="B55" s="25">
        <v>362</v>
      </c>
      <c r="C55" s="20" t="s">
        <v>65</v>
      </c>
      <c r="D55" s="46">
        <v>0</v>
      </c>
      <c r="E55" s="46">
        <v>25700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25700</v>
      </c>
      <c r="O55" s="47">
        <f t="shared" si="9"/>
        <v>1.7180292800320878</v>
      </c>
      <c r="P55" s="9"/>
    </row>
    <row r="56" spans="1:16">
      <c r="A56" s="12"/>
      <c r="B56" s="25">
        <v>364</v>
      </c>
      <c r="C56" s="20" t="s">
        <v>66</v>
      </c>
      <c r="D56" s="46">
        <v>8221</v>
      </c>
      <c r="E56" s="46">
        <v>0</v>
      </c>
      <c r="F56" s="46">
        <v>0</v>
      </c>
      <c r="G56" s="46">
        <v>0</v>
      </c>
      <c r="H56" s="46">
        <v>0</v>
      </c>
      <c r="I56" s="46">
        <v>2276</v>
      </c>
      <c r="J56" s="46">
        <v>1749</v>
      </c>
      <c r="K56" s="46">
        <v>0</v>
      </c>
      <c r="L56" s="46">
        <v>0</v>
      </c>
      <c r="M56" s="46">
        <v>0</v>
      </c>
      <c r="N56" s="46">
        <f t="shared" si="13"/>
        <v>12246</v>
      </c>
      <c r="O56" s="47">
        <f t="shared" si="9"/>
        <v>0.81863760946587338</v>
      </c>
      <c r="P56" s="9"/>
    </row>
    <row r="57" spans="1:16">
      <c r="A57" s="12"/>
      <c r="B57" s="25">
        <v>366</v>
      </c>
      <c r="C57" s="20" t="s">
        <v>67</v>
      </c>
      <c r="D57" s="46">
        <v>7254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7254</v>
      </c>
      <c r="O57" s="47">
        <f t="shared" si="9"/>
        <v>0.48492546293201416</v>
      </c>
      <c r="P57" s="9"/>
    </row>
    <row r="58" spans="1:16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1216165</v>
      </c>
      <c r="L58" s="46">
        <v>0</v>
      </c>
      <c r="M58" s="46">
        <v>0</v>
      </c>
      <c r="N58" s="46">
        <f t="shared" si="13"/>
        <v>1216165</v>
      </c>
      <c r="O58" s="47">
        <f t="shared" si="9"/>
        <v>81.299886356039849</v>
      </c>
      <c r="P58" s="9"/>
    </row>
    <row r="59" spans="1:16">
      <c r="A59" s="12"/>
      <c r="B59" s="25">
        <v>369.7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605012</v>
      </c>
      <c r="M59" s="46">
        <v>0</v>
      </c>
      <c r="N59" s="46">
        <f t="shared" si="13"/>
        <v>605012</v>
      </c>
      <c r="O59" s="47">
        <f t="shared" si="9"/>
        <v>40.444682131158501</v>
      </c>
      <c r="P59" s="9"/>
    </row>
    <row r="60" spans="1:16">
      <c r="A60" s="12"/>
      <c r="B60" s="25">
        <v>369.9</v>
      </c>
      <c r="C60" s="20" t="s">
        <v>70</v>
      </c>
      <c r="D60" s="46">
        <v>39967</v>
      </c>
      <c r="E60" s="46">
        <v>26398</v>
      </c>
      <c r="F60" s="46">
        <v>0</v>
      </c>
      <c r="G60" s="46">
        <v>0</v>
      </c>
      <c r="H60" s="46">
        <v>0</v>
      </c>
      <c r="I60" s="46">
        <v>248692</v>
      </c>
      <c r="J60" s="46">
        <v>333</v>
      </c>
      <c r="K60" s="46">
        <v>20830</v>
      </c>
      <c r="L60" s="46">
        <v>0</v>
      </c>
      <c r="M60" s="46">
        <v>0</v>
      </c>
      <c r="N60" s="46">
        <f t="shared" si="13"/>
        <v>336220</v>
      </c>
      <c r="O60" s="47">
        <f t="shared" si="9"/>
        <v>22.476101343672706</v>
      </c>
      <c r="P60" s="9"/>
    </row>
    <row r="61" spans="1:16" ht="15.75">
      <c r="A61" s="29" t="s">
        <v>45</v>
      </c>
      <c r="B61" s="30"/>
      <c r="C61" s="31"/>
      <c r="D61" s="32">
        <f t="shared" ref="D61:M61" si="14">SUM(D62:D64)</f>
        <v>3677216</v>
      </c>
      <c r="E61" s="32">
        <f t="shared" si="14"/>
        <v>1549263</v>
      </c>
      <c r="F61" s="32">
        <f t="shared" si="14"/>
        <v>696249</v>
      </c>
      <c r="G61" s="32">
        <f t="shared" si="14"/>
        <v>0</v>
      </c>
      <c r="H61" s="32">
        <f t="shared" si="14"/>
        <v>0</v>
      </c>
      <c r="I61" s="32">
        <f t="shared" si="14"/>
        <v>1862601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7785329</v>
      </c>
      <c r="O61" s="45">
        <f t="shared" si="9"/>
        <v>520.44448158299349</v>
      </c>
      <c r="P61" s="9"/>
    </row>
    <row r="62" spans="1:16">
      <c r="A62" s="12"/>
      <c r="B62" s="25">
        <v>381</v>
      </c>
      <c r="C62" s="20" t="s">
        <v>71</v>
      </c>
      <c r="D62" s="46">
        <v>1544605</v>
      </c>
      <c r="E62" s="46">
        <v>1549263</v>
      </c>
      <c r="F62" s="46">
        <v>696249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3790117</v>
      </c>
      <c r="O62" s="47">
        <f t="shared" si="9"/>
        <v>253.36700314192126</v>
      </c>
      <c r="P62" s="9"/>
    </row>
    <row r="63" spans="1:16">
      <c r="A63" s="12"/>
      <c r="B63" s="25">
        <v>382</v>
      </c>
      <c r="C63" s="20" t="s">
        <v>80</v>
      </c>
      <c r="D63" s="46">
        <v>2132611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2132611</v>
      </c>
      <c r="O63" s="47">
        <f t="shared" si="9"/>
        <v>142.56374089177083</v>
      </c>
      <c r="P63" s="9"/>
    </row>
    <row r="64" spans="1:16" ht="15.75" thickBot="1">
      <c r="A64" s="12"/>
      <c r="B64" s="25">
        <v>389.4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1862601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1862601</v>
      </c>
      <c r="O64" s="47">
        <f t="shared" si="9"/>
        <v>124.51373754930142</v>
      </c>
      <c r="P64" s="9"/>
    </row>
    <row r="65" spans="1:119" ht="16.5" thickBot="1">
      <c r="A65" s="14" t="s">
        <v>57</v>
      </c>
      <c r="B65" s="23"/>
      <c r="C65" s="22"/>
      <c r="D65" s="15">
        <f t="shared" ref="D65:M65" si="15">SUM(D5,D14,D23,D35,D47,D52,D61)</f>
        <v>14791695</v>
      </c>
      <c r="E65" s="15">
        <f t="shared" si="15"/>
        <v>3472579</v>
      </c>
      <c r="F65" s="15">
        <f t="shared" si="15"/>
        <v>2148245</v>
      </c>
      <c r="G65" s="15">
        <f t="shared" si="15"/>
        <v>1555484</v>
      </c>
      <c r="H65" s="15">
        <f t="shared" si="15"/>
        <v>0</v>
      </c>
      <c r="I65" s="15">
        <f t="shared" si="15"/>
        <v>12430945</v>
      </c>
      <c r="J65" s="15">
        <f t="shared" si="15"/>
        <v>712122</v>
      </c>
      <c r="K65" s="15">
        <f t="shared" si="15"/>
        <v>1657308</v>
      </c>
      <c r="L65" s="15">
        <f t="shared" si="15"/>
        <v>594273</v>
      </c>
      <c r="M65" s="15">
        <f t="shared" si="15"/>
        <v>0</v>
      </c>
      <c r="N65" s="15">
        <f>SUM(D65:M65)</f>
        <v>37362651</v>
      </c>
      <c r="O65" s="38">
        <f t="shared" si="9"/>
        <v>2497.6703656661543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88</v>
      </c>
      <c r="M67" s="48"/>
      <c r="N67" s="48"/>
      <c r="O67" s="43">
        <v>14959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6516842</v>
      </c>
      <c r="E5" s="27">
        <f t="shared" si="0"/>
        <v>1914861</v>
      </c>
      <c r="F5" s="27">
        <f t="shared" si="0"/>
        <v>1547617</v>
      </c>
      <c r="G5" s="27">
        <f t="shared" si="0"/>
        <v>1186900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11166220</v>
      </c>
      <c r="O5" s="33">
        <f t="shared" ref="O5:O36" si="1">(N5/O$69)</f>
        <v>748.85789014821273</v>
      </c>
      <c r="P5" s="6"/>
    </row>
    <row r="6" spans="1:133">
      <c r="A6" s="12"/>
      <c r="B6" s="25">
        <v>311</v>
      </c>
      <c r="C6" s="20" t="s">
        <v>2</v>
      </c>
      <c r="D6" s="46">
        <v>5396402</v>
      </c>
      <c r="E6" s="46">
        <v>1386291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6782693</v>
      </c>
      <c r="O6" s="47">
        <f t="shared" si="1"/>
        <v>454.87847897525319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528570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528570</v>
      </c>
      <c r="O7" s="47">
        <f t="shared" si="1"/>
        <v>35.448326738649321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1186900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1186900</v>
      </c>
      <c r="O8" s="47">
        <f t="shared" si="1"/>
        <v>79.598953792502186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1432186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1432186</v>
      </c>
      <c r="O9" s="47">
        <f t="shared" si="1"/>
        <v>96.048957145731336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60247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60247</v>
      </c>
      <c r="O10" s="47">
        <f t="shared" si="1"/>
        <v>4.0404399436657501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55184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55184</v>
      </c>
      <c r="O11" s="47">
        <f t="shared" si="1"/>
        <v>3.700891958956475</v>
      </c>
      <c r="P11" s="9"/>
    </row>
    <row r="12" spans="1:133">
      <c r="A12" s="12"/>
      <c r="B12" s="25">
        <v>315</v>
      </c>
      <c r="C12" s="20" t="s">
        <v>15</v>
      </c>
      <c r="D12" s="46">
        <v>953055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953055</v>
      </c>
      <c r="O12" s="47">
        <f t="shared" si="1"/>
        <v>63.916236335591172</v>
      </c>
      <c r="P12" s="9"/>
    </row>
    <row r="13" spans="1:133">
      <c r="A13" s="12"/>
      <c r="B13" s="25">
        <v>316</v>
      </c>
      <c r="C13" s="20" t="s">
        <v>16</v>
      </c>
      <c r="D13" s="46">
        <v>167385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167385</v>
      </c>
      <c r="O13" s="47">
        <f t="shared" si="1"/>
        <v>11.225605257863322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1436507</v>
      </c>
      <c r="E14" s="32">
        <f t="shared" si="3"/>
        <v>282406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252843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1971756</v>
      </c>
      <c r="O14" s="45">
        <f t="shared" si="1"/>
        <v>132.23499429951042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138426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138426</v>
      </c>
      <c r="O15" s="47">
        <f t="shared" si="1"/>
        <v>9.2834819931594126</v>
      </c>
      <c r="P15" s="9"/>
    </row>
    <row r="16" spans="1:133">
      <c r="A16" s="12"/>
      <c r="B16" s="25">
        <v>323.10000000000002</v>
      </c>
      <c r="C16" s="20" t="s">
        <v>18</v>
      </c>
      <c r="D16" s="46">
        <v>1351763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1351763</v>
      </c>
      <c r="O16" s="47">
        <f t="shared" si="1"/>
        <v>90.655422171551209</v>
      </c>
      <c r="P16" s="9"/>
    </row>
    <row r="17" spans="1:16">
      <c r="A17" s="12"/>
      <c r="B17" s="25">
        <v>323.39999999999998</v>
      </c>
      <c r="C17" s="20" t="s">
        <v>19</v>
      </c>
      <c r="D17" s="46">
        <v>77062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77062</v>
      </c>
      <c r="O17" s="47">
        <f t="shared" si="1"/>
        <v>5.1681309100663944</v>
      </c>
      <c r="P17" s="9"/>
    </row>
    <row r="18" spans="1:16">
      <c r="A18" s="12"/>
      <c r="B18" s="25">
        <v>323.5</v>
      </c>
      <c r="C18" s="20" t="s">
        <v>20</v>
      </c>
      <c r="D18" s="46">
        <v>7682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7682</v>
      </c>
      <c r="O18" s="47">
        <f t="shared" si="1"/>
        <v>0.51519012809335385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33096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33096</v>
      </c>
      <c r="O19" s="47">
        <f t="shared" si="1"/>
        <v>2.219569445375897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212921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212921</v>
      </c>
      <c r="O20" s="47">
        <f t="shared" si="1"/>
        <v>14.279458118167796</v>
      </c>
      <c r="P20" s="9"/>
    </row>
    <row r="21" spans="1:16">
      <c r="A21" s="12"/>
      <c r="B21" s="25">
        <v>325.10000000000002</v>
      </c>
      <c r="C21" s="20" t="s">
        <v>83</v>
      </c>
      <c r="D21" s="46">
        <v>0</v>
      </c>
      <c r="E21" s="46">
        <v>133720</v>
      </c>
      <c r="F21" s="46">
        <v>0</v>
      </c>
      <c r="G21" s="46">
        <v>0</v>
      </c>
      <c r="H21" s="46">
        <v>0</v>
      </c>
      <c r="I21" s="46">
        <v>6401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140121</v>
      </c>
      <c r="O21" s="47">
        <f t="shared" si="1"/>
        <v>9.3971564616725907</v>
      </c>
      <c r="P21" s="9"/>
    </row>
    <row r="22" spans="1:16">
      <c r="A22" s="12"/>
      <c r="B22" s="25">
        <v>329</v>
      </c>
      <c r="C22" s="20" t="s">
        <v>24</v>
      </c>
      <c r="D22" s="46">
        <v>0</v>
      </c>
      <c r="E22" s="46">
        <v>10260</v>
      </c>
      <c r="F22" s="46">
        <v>0</v>
      </c>
      <c r="G22" s="46">
        <v>0</v>
      </c>
      <c r="H22" s="46">
        <v>0</v>
      </c>
      <c r="I22" s="46">
        <v>425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10685</v>
      </c>
      <c r="O22" s="47">
        <f t="shared" si="1"/>
        <v>0.71658507142378114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SUM(D24:D35)</f>
        <v>2445270</v>
      </c>
      <c r="E23" s="32">
        <f t="shared" si="5"/>
        <v>141808</v>
      </c>
      <c r="F23" s="32">
        <f t="shared" si="5"/>
        <v>0</v>
      </c>
      <c r="G23" s="32">
        <f t="shared" si="5"/>
        <v>41033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358195</v>
      </c>
      <c r="L23" s="32">
        <f t="shared" si="5"/>
        <v>0</v>
      </c>
      <c r="M23" s="32">
        <f t="shared" si="5"/>
        <v>0</v>
      </c>
      <c r="N23" s="44">
        <f>SUM(D23:M23)</f>
        <v>2986306</v>
      </c>
      <c r="O23" s="45">
        <f t="shared" si="1"/>
        <v>200.27536717859297</v>
      </c>
      <c r="P23" s="10"/>
    </row>
    <row r="24" spans="1:16">
      <c r="A24" s="12"/>
      <c r="B24" s="25">
        <v>331.2</v>
      </c>
      <c r="C24" s="20" t="s">
        <v>25</v>
      </c>
      <c r="D24" s="46">
        <v>403372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403372</v>
      </c>
      <c r="O24" s="47">
        <f t="shared" si="1"/>
        <v>27.051975051975052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141808</v>
      </c>
      <c r="F25" s="46">
        <v>0</v>
      </c>
      <c r="G25" s="46">
        <v>41033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182841</v>
      </c>
      <c r="O25" s="47">
        <f t="shared" si="1"/>
        <v>12.262155455703843</v>
      </c>
      <c r="P25" s="9"/>
    </row>
    <row r="26" spans="1:16">
      <c r="A26" s="12"/>
      <c r="B26" s="25">
        <v>331.9</v>
      </c>
      <c r="C26" s="20" t="s">
        <v>28</v>
      </c>
      <c r="D26" s="46">
        <v>30148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30148</v>
      </c>
      <c r="O26" s="47">
        <f t="shared" si="1"/>
        <v>2.0218630541211184</v>
      </c>
      <c r="P26" s="9"/>
    </row>
    <row r="27" spans="1:16">
      <c r="A27" s="12"/>
      <c r="B27" s="25">
        <v>334.7</v>
      </c>
      <c r="C27" s="20" t="s">
        <v>30</v>
      </c>
      <c r="D27" s="46">
        <v>21601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21601</v>
      </c>
      <c r="O27" s="47">
        <f t="shared" si="1"/>
        <v>1.4486620615652874</v>
      </c>
      <c r="P27" s="9"/>
    </row>
    <row r="28" spans="1:16">
      <c r="A28" s="12"/>
      <c r="B28" s="25">
        <v>335.12</v>
      </c>
      <c r="C28" s="20" t="s">
        <v>31</v>
      </c>
      <c r="D28" s="46">
        <v>666104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666104</v>
      </c>
      <c r="O28" s="47">
        <f t="shared" si="1"/>
        <v>44.671987123600026</v>
      </c>
      <c r="P28" s="9"/>
    </row>
    <row r="29" spans="1:16">
      <c r="A29" s="12"/>
      <c r="B29" s="25">
        <v>335.14</v>
      </c>
      <c r="C29" s="20" t="s">
        <v>32</v>
      </c>
      <c r="D29" s="46">
        <v>38485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38485</v>
      </c>
      <c r="O29" s="47">
        <f t="shared" si="1"/>
        <v>2.5809804842062904</v>
      </c>
      <c r="P29" s="9"/>
    </row>
    <row r="30" spans="1:16">
      <c r="A30" s="12"/>
      <c r="B30" s="25">
        <v>335.15</v>
      </c>
      <c r="C30" s="20" t="s">
        <v>33</v>
      </c>
      <c r="D30" s="46">
        <v>26303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26303</v>
      </c>
      <c r="O30" s="47">
        <f t="shared" si="1"/>
        <v>1.7639997317416671</v>
      </c>
      <c r="P30" s="9"/>
    </row>
    <row r="31" spans="1:16">
      <c r="A31" s="12"/>
      <c r="B31" s="25">
        <v>335.18</v>
      </c>
      <c r="C31" s="20" t="s">
        <v>34</v>
      </c>
      <c r="D31" s="46">
        <v>804287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804287</v>
      </c>
      <c r="O31" s="47">
        <f t="shared" si="1"/>
        <v>53.939172423043388</v>
      </c>
      <c r="P31" s="9"/>
    </row>
    <row r="32" spans="1:16">
      <c r="A32" s="12"/>
      <c r="B32" s="25">
        <v>335.29</v>
      </c>
      <c r="C32" s="20" t="s">
        <v>35</v>
      </c>
      <c r="D32" s="46">
        <v>359995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358195</v>
      </c>
      <c r="L32" s="46">
        <v>0</v>
      </c>
      <c r="M32" s="46">
        <v>0</v>
      </c>
      <c r="N32" s="46">
        <f t="shared" si="6"/>
        <v>718190</v>
      </c>
      <c r="O32" s="47">
        <f t="shared" si="1"/>
        <v>48.165113003822682</v>
      </c>
      <c r="P32" s="9"/>
    </row>
    <row r="33" spans="1:16">
      <c r="A33" s="12"/>
      <c r="B33" s="25">
        <v>335.49</v>
      </c>
      <c r="C33" s="20" t="s">
        <v>36</v>
      </c>
      <c r="D33" s="46">
        <v>13971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13971</v>
      </c>
      <c r="O33" s="47">
        <f t="shared" si="1"/>
        <v>0.93695929179800153</v>
      </c>
      <c r="P33" s="9"/>
    </row>
    <row r="34" spans="1:16">
      <c r="A34" s="12"/>
      <c r="B34" s="25">
        <v>337.6</v>
      </c>
      <c r="C34" s="20" t="s">
        <v>37</v>
      </c>
      <c r="D34" s="46">
        <v>65155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65155</v>
      </c>
      <c r="O34" s="47">
        <f t="shared" si="1"/>
        <v>4.3695929179800146</v>
      </c>
      <c r="P34" s="9"/>
    </row>
    <row r="35" spans="1:16">
      <c r="A35" s="12"/>
      <c r="B35" s="25">
        <v>338</v>
      </c>
      <c r="C35" s="20" t="s">
        <v>38</v>
      </c>
      <c r="D35" s="46">
        <v>15849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15849</v>
      </c>
      <c r="O35" s="47">
        <f t="shared" si="1"/>
        <v>1.0629065790356114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SUM(D37:D47)</f>
        <v>2139671</v>
      </c>
      <c r="E36" s="32">
        <f t="shared" si="7"/>
        <v>4549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9271715</v>
      </c>
      <c r="J36" s="32">
        <f t="shared" si="7"/>
        <v>666288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12082223</v>
      </c>
      <c r="O36" s="45">
        <f t="shared" si="1"/>
        <v>810.28924954731406</v>
      </c>
      <c r="P36" s="10"/>
    </row>
    <row r="37" spans="1:16">
      <c r="A37" s="12"/>
      <c r="B37" s="25">
        <v>341.2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666288</v>
      </c>
      <c r="K37" s="46">
        <v>0</v>
      </c>
      <c r="L37" s="46">
        <v>0</v>
      </c>
      <c r="M37" s="46">
        <v>0</v>
      </c>
      <c r="N37" s="46">
        <f t="shared" ref="N37:N47" si="8">SUM(D37:M37)</f>
        <v>666288</v>
      </c>
      <c r="O37" s="47">
        <f t="shared" ref="O37:O67" si="9">(N37/O$69)</f>
        <v>44.684327006907651</v>
      </c>
      <c r="P37" s="9"/>
    </row>
    <row r="38" spans="1:16">
      <c r="A38" s="12"/>
      <c r="B38" s="25">
        <v>341.3</v>
      </c>
      <c r="C38" s="20" t="s">
        <v>47</v>
      </c>
      <c r="D38" s="46">
        <v>1355365</v>
      </c>
      <c r="E38" s="46">
        <v>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1355462</v>
      </c>
      <c r="O38" s="47">
        <f t="shared" si="9"/>
        <v>90.903494064784383</v>
      </c>
      <c r="P38" s="9"/>
    </row>
    <row r="39" spans="1:16">
      <c r="A39" s="12"/>
      <c r="B39" s="25">
        <v>341.9</v>
      </c>
      <c r="C39" s="20" t="s">
        <v>48</v>
      </c>
      <c r="D39" s="46">
        <v>13642</v>
      </c>
      <c r="E39" s="46">
        <v>4452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18094</v>
      </c>
      <c r="O39" s="47">
        <f t="shared" si="9"/>
        <v>1.2134665683052779</v>
      </c>
      <c r="P39" s="9"/>
    </row>
    <row r="40" spans="1:16">
      <c r="A40" s="12"/>
      <c r="B40" s="25">
        <v>342.5</v>
      </c>
      <c r="C40" s="20" t="s">
        <v>49</v>
      </c>
      <c r="D40" s="46">
        <v>106333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106333</v>
      </c>
      <c r="O40" s="47">
        <f t="shared" si="9"/>
        <v>7.1311783247267115</v>
      </c>
      <c r="P40" s="9"/>
    </row>
    <row r="41" spans="1:16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4193915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4193915</v>
      </c>
      <c r="O41" s="47">
        <f t="shared" si="9"/>
        <v>281.26316142445177</v>
      </c>
      <c r="P41" s="9"/>
    </row>
    <row r="42" spans="1:16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4450658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4450658</v>
      </c>
      <c r="O42" s="47">
        <f t="shared" si="9"/>
        <v>298.48152370733015</v>
      </c>
      <c r="P42" s="9"/>
    </row>
    <row r="43" spans="1:16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524905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524905</v>
      </c>
      <c r="O43" s="47">
        <f t="shared" si="9"/>
        <v>35.202535041244715</v>
      </c>
      <c r="P43" s="9"/>
    </row>
    <row r="44" spans="1:16">
      <c r="A44" s="12"/>
      <c r="B44" s="25">
        <v>343.9</v>
      </c>
      <c r="C44" s="20" t="s">
        <v>53</v>
      </c>
      <c r="D44" s="46">
        <v>269450</v>
      </c>
      <c r="E44" s="46">
        <v>0</v>
      </c>
      <c r="F44" s="46">
        <v>0</v>
      </c>
      <c r="G44" s="46">
        <v>0</v>
      </c>
      <c r="H44" s="46">
        <v>0</v>
      </c>
      <c r="I44" s="46">
        <v>102237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371687</v>
      </c>
      <c r="O44" s="47">
        <f t="shared" si="9"/>
        <v>24.927033733485345</v>
      </c>
      <c r="P44" s="9"/>
    </row>
    <row r="45" spans="1:16">
      <c r="A45" s="12"/>
      <c r="B45" s="25">
        <v>347.1</v>
      </c>
      <c r="C45" s="20" t="s">
        <v>54</v>
      </c>
      <c r="D45" s="46">
        <v>10885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10885</v>
      </c>
      <c r="O45" s="47">
        <f t="shared" si="9"/>
        <v>0.72999798806250416</v>
      </c>
      <c r="P45" s="9"/>
    </row>
    <row r="46" spans="1:16">
      <c r="A46" s="12"/>
      <c r="B46" s="25">
        <v>347.2</v>
      </c>
      <c r="C46" s="20" t="s">
        <v>55</v>
      </c>
      <c r="D46" s="46">
        <v>379602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379602</v>
      </c>
      <c r="O46" s="47">
        <f t="shared" si="9"/>
        <v>25.457849909462812</v>
      </c>
      <c r="P46" s="9"/>
    </row>
    <row r="47" spans="1:16">
      <c r="A47" s="12"/>
      <c r="B47" s="25">
        <v>347.4</v>
      </c>
      <c r="C47" s="20" t="s">
        <v>56</v>
      </c>
      <c r="D47" s="46">
        <v>4394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4394</v>
      </c>
      <c r="O47" s="47">
        <f t="shared" si="9"/>
        <v>0.2946817785527463</v>
      </c>
      <c r="P47" s="9"/>
    </row>
    <row r="48" spans="1:16" ht="15.75">
      <c r="A48" s="29" t="s">
        <v>44</v>
      </c>
      <c r="B48" s="30"/>
      <c r="C48" s="31"/>
      <c r="D48" s="32">
        <f t="shared" ref="D48:M48" si="10">SUM(D49:D52)</f>
        <v>301575</v>
      </c>
      <c r="E48" s="32">
        <f t="shared" si="10"/>
        <v>12962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4" si="11">SUM(D48:M48)</f>
        <v>314537</v>
      </c>
      <c r="O48" s="45">
        <f t="shared" si="9"/>
        <v>21.094292803970223</v>
      </c>
      <c r="P48" s="10"/>
    </row>
    <row r="49" spans="1:16">
      <c r="A49" s="13"/>
      <c r="B49" s="39">
        <v>351.1</v>
      </c>
      <c r="C49" s="21" t="s">
        <v>59</v>
      </c>
      <c r="D49" s="46">
        <v>139840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139840</v>
      </c>
      <c r="O49" s="47">
        <f t="shared" si="9"/>
        <v>9.3783113137951855</v>
      </c>
      <c r="P49" s="9"/>
    </row>
    <row r="50" spans="1:16">
      <c r="A50" s="13"/>
      <c r="B50" s="39">
        <v>352</v>
      </c>
      <c r="C50" s="21" t="s">
        <v>60</v>
      </c>
      <c r="D50" s="46">
        <v>18153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18153</v>
      </c>
      <c r="O50" s="47">
        <f t="shared" si="9"/>
        <v>1.2174233787137012</v>
      </c>
      <c r="P50" s="9"/>
    </row>
    <row r="51" spans="1:16">
      <c r="A51" s="13"/>
      <c r="B51" s="39">
        <v>354</v>
      </c>
      <c r="C51" s="21" t="s">
        <v>61</v>
      </c>
      <c r="D51" s="46">
        <v>-550</v>
      </c>
      <c r="E51" s="46">
        <v>12962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12412</v>
      </c>
      <c r="O51" s="47">
        <f t="shared" si="9"/>
        <v>0.83240560659915497</v>
      </c>
      <c r="P51" s="9"/>
    </row>
    <row r="52" spans="1:16">
      <c r="A52" s="13"/>
      <c r="B52" s="39">
        <v>359</v>
      </c>
      <c r="C52" s="21" t="s">
        <v>62</v>
      </c>
      <c r="D52" s="46">
        <v>144132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144132</v>
      </c>
      <c r="O52" s="47">
        <f t="shared" si="9"/>
        <v>9.6661525048621826</v>
      </c>
      <c r="P52" s="9"/>
    </row>
    <row r="53" spans="1:16" ht="15.75">
      <c r="A53" s="29" t="s">
        <v>3</v>
      </c>
      <c r="B53" s="30"/>
      <c r="C53" s="31"/>
      <c r="D53" s="32">
        <f>SUM(D54:D61)</f>
        <v>145966</v>
      </c>
      <c r="E53" s="32">
        <f t="shared" ref="E53:M53" si="12">SUM(E54:E61)</f>
        <v>120599</v>
      </c>
      <c r="F53" s="32">
        <f t="shared" si="12"/>
        <v>1115</v>
      </c>
      <c r="G53" s="32">
        <f t="shared" si="12"/>
        <v>8898</v>
      </c>
      <c r="H53" s="32">
        <f t="shared" si="12"/>
        <v>0</v>
      </c>
      <c r="I53" s="32">
        <f t="shared" si="12"/>
        <v>857458</v>
      </c>
      <c r="J53" s="32">
        <f t="shared" si="12"/>
        <v>4376</v>
      </c>
      <c r="K53" s="32">
        <f t="shared" si="12"/>
        <v>3533973</v>
      </c>
      <c r="L53" s="32">
        <f t="shared" si="12"/>
        <v>677019</v>
      </c>
      <c r="M53" s="32">
        <f t="shared" si="12"/>
        <v>0</v>
      </c>
      <c r="N53" s="32">
        <f t="shared" si="11"/>
        <v>5349404</v>
      </c>
      <c r="O53" s="45">
        <f t="shared" si="9"/>
        <v>358.75554959425926</v>
      </c>
      <c r="P53" s="10"/>
    </row>
    <row r="54" spans="1:16">
      <c r="A54" s="12"/>
      <c r="B54" s="25">
        <v>361.1</v>
      </c>
      <c r="C54" s="20" t="s">
        <v>63</v>
      </c>
      <c r="D54" s="46">
        <v>14995</v>
      </c>
      <c r="E54" s="46">
        <v>89951</v>
      </c>
      <c r="F54" s="46">
        <v>1115</v>
      </c>
      <c r="G54" s="46">
        <v>8898</v>
      </c>
      <c r="H54" s="46">
        <v>0</v>
      </c>
      <c r="I54" s="46">
        <v>601646</v>
      </c>
      <c r="J54" s="46">
        <v>3426</v>
      </c>
      <c r="K54" s="46">
        <v>524849</v>
      </c>
      <c r="L54" s="46">
        <v>32679</v>
      </c>
      <c r="M54" s="46">
        <v>0</v>
      </c>
      <c r="N54" s="46">
        <f t="shared" si="11"/>
        <v>1277559</v>
      </c>
      <c r="O54" s="47">
        <f t="shared" si="9"/>
        <v>85.678961840252157</v>
      </c>
      <c r="P54" s="9"/>
    </row>
    <row r="55" spans="1:16">
      <c r="A55" s="12"/>
      <c r="B55" s="25">
        <v>361.3</v>
      </c>
      <c r="C55" s="20" t="s">
        <v>64</v>
      </c>
      <c r="D55" s="46">
        <v>-75</v>
      </c>
      <c r="E55" s="46">
        <v>0</v>
      </c>
      <c r="F55" s="46">
        <v>0</v>
      </c>
      <c r="G55" s="46">
        <v>0</v>
      </c>
      <c r="H55" s="46">
        <v>0</v>
      </c>
      <c r="I55" s="46">
        <v>22</v>
      </c>
      <c r="J55" s="46">
        <v>0</v>
      </c>
      <c r="K55" s="46">
        <v>2001311</v>
      </c>
      <c r="L55" s="46">
        <v>174279</v>
      </c>
      <c r="M55" s="46">
        <v>0</v>
      </c>
      <c r="N55" s="46">
        <f t="shared" ref="N55:N61" si="13">SUM(D55:M55)</f>
        <v>2175537</v>
      </c>
      <c r="O55" s="47">
        <f t="shared" si="9"/>
        <v>145.90148212728857</v>
      </c>
      <c r="P55" s="9"/>
    </row>
    <row r="56" spans="1:16">
      <c r="A56" s="12"/>
      <c r="B56" s="25">
        <v>362</v>
      </c>
      <c r="C56" s="20" t="s">
        <v>65</v>
      </c>
      <c r="D56" s="46">
        <v>2600</v>
      </c>
      <c r="E56" s="46">
        <v>52000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54600</v>
      </c>
      <c r="O56" s="47">
        <f t="shared" si="9"/>
        <v>3.6617262423714037</v>
      </c>
      <c r="P56" s="9"/>
    </row>
    <row r="57" spans="1:16">
      <c r="A57" s="12"/>
      <c r="B57" s="25">
        <v>364</v>
      </c>
      <c r="C57" s="20" t="s">
        <v>66</v>
      </c>
      <c r="D57" s="46">
        <v>11205</v>
      </c>
      <c r="E57" s="46">
        <v>0</v>
      </c>
      <c r="F57" s="46">
        <v>0</v>
      </c>
      <c r="G57" s="46">
        <v>0</v>
      </c>
      <c r="H57" s="46">
        <v>0</v>
      </c>
      <c r="I57" s="46">
        <v>-531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10674</v>
      </c>
      <c r="O57" s="47">
        <f t="shared" si="9"/>
        <v>0.71584736100865132</v>
      </c>
      <c r="P57" s="9"/>
    </row>
    <row r="58" spans="1:16">
      <c r="A58" s="12"/>
      <c r="B58" s="25">
        <v>366</v>
      </c>
      <c r="C58" s="20" t="s">
        <v>67</v>
      </c>
      <c r="D58" s="46">
        <v>82305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82305</v>
      </c>
      <c r="O58" s="47">
        <f t="shared" si="9"/>
        <v>5.5197505197505201</v>
      </c>
      <c r="P58" s="9"/>
    </row>
    <row r="59" spans="1:16">
      <c r="A59" s="12"/>
      <c r="B59" s="25">
        <v>368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980420</v>
      </c>
      <c r="L59" s="46">
        <v>0</v>
      </c>
      <c r="M59" s="46">
        <v>0</v>
      </c>
      <c r="N59" s="46">
        <f t="shared" si="13"/>
        <v>980420</v>
      </c>
      <c r="O59" s="47">
        <f t="shared" si="9"/>
        <v>65.751458654684455</v>
      </c>
      <c r="P59" s="9"/>
    </row>
    <row r="60" spans="1:16">
      <c r="A60" s="12"/>
      <c r="B60" s="25">
        <v>369.7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470061</v>
      </c>
      <c r="M60" s="46">
        <v>0</v>
      </c>
      <c r="N60" s="46">
        <f t="shared" si="13"/>
        <v>470061</v>
      </c>
      <c r="O60" s="47">
        <f t="shared" si="9"/>
        <v>31.524445040574072</v>
      </c>
      <c r="P60" s="9"/>
    </row>
    <row r="61" spans="1:16">
      <c r="A61" s="12"/>
      <c r="B61" s="25">
        <v>369.9</v>
      </c>
      <c r="C61" s="20" t="s">
        <v>70</v>
      </c>
      <c r="D61" s="46">
        <v>34936</v>
      </c>
      <c r="E61" s="46">
        <v>-21352</v>
      </c>
      <c r="F61" s="46">
        <v>0</v>
      </c>
      <c r="G61" s="46">
        <v>0</v>
      </c>
      <c r="H61" s="46">
        <v>0</v>
      </c>
      <c r="I61" s="46">
        <v>256321</v>
      </c>
      <c r="J61" s="46">
        <v>950</v>
      </c>
      <c r="K61" s="46">
        <v>27393</v>
      </c>
      <c r="L61" s="46">
        <v>0</v>
      </c>
      <c r="M61" s="46">
        <v>0</v>
      </c>
      <c r="N61" s="46">
        <f t="shared" si="13"/>
        <v>298248</v>
      </c>
      <c r="O61" s="47">
        <f t="shared" si="9"/>
        <v>20.001877808329422</v>
      </c>
      <c r="P61" s="9"/>
    </row>
    <row r="62" spans="1:16" ht="15.75">
      <c r="A62" s="29" t="s">
        <v>45</v>
      </c>
      <c r="B62" s="30"/>
      <c r="C62" s="31"/>
      <c r="D62" s="32">
        <f t="shared" ref="D62:M62" si="14">SUM(D63:D66)</f>
        <v>3688259</v>
      </c>
      <c r="E62" s="32">
        <f t="shared" si="14"/>
        <v>8868251</v>
      </c>
      <c r="F62" s="32">
        <f t="shared" si="14"/>
        <v>116041</v>
      </c>
      <c r="G62" s="32">
        <f t="shared" si="14"/>
        <v>0</v>
      </c>
      <c r="H62" s="32">
        <f t="shared" si="14"/>
        <v>0</v>
      </c>
      <c r="I62" s="32">
        <f t="shared" si="14"/>
        <v>1622710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ref="N62:N67" si="15">SUM(D62:M62)</f>
        <v>14295261</v>
      </c>
      <c r="O62" s="45">
        <f t="shared" si="9"/>
        <v>958.70572060894642</v>
      </c>
      <c r="P62" s="9"/>
    </row>
    <row r="63" spans="1:16">
      <c r="A63" s="12"/>
      <c r="B63" s="25">
        <v>381</v>
      </c>
      <c r="C63" s="20" t="s">
        <v>71</v>
      </c>
      <c r="D63" s="46">
        <v>1436196</v>
      </c>
      <c r="E63" s="46">
        <v>1868251</v>
      </c>
      <c r="F63" s="46">
        <v>116041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3420488</v>
      </c>
      <c r="O63" s="47">
        <f t="shared" si="9"/>
        <v>229.39360203876333</v>
      </c>
      <c r="P63" s="9"/>
    </row>
    <row r="64" spans="1:16">
      <c r="A64" s="12"/>
      <c r="B64" s="25">
        <v>382</v>
      </c>
      <c r="C64" s="20" t="s">
        <v>80</v>
      </c>
      <c r="D64" s="46">
        <v>2252063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2252063</v>
      </c>
      <c r="O64" s="47">
        <f t="shared" si="9"/>
        <v>151.03366642076318</v>
      </c>
      <c r="P64" s="9"/>
    </row>
    <row r="65" spans="1:119">
      <c r="A65" s="12"/>
      <c r="B65" s="25">
        <v>384</v>
      </c>
      <c r="C65" s="20" t="s">
        <v>84</v>
      </c>
      <c r="D65" s="46">
        <v>0</v>
      </c>
      <c r="E65" s="46">
        <v>7000000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7000000</v>
      </c>
      <c r="O65" s="47">
        <f t="shared" si="9"/>
        <v>469.45208235530816</v>
      </c>
      <c r="P65" s="9"/>
    </row>
    <row r="66" spans="1:119" ht="15.75" thickBot="1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1622710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1622710</v>
      </c>
      <c r="O66" s="47">
        <f t="shared" si="9"/>
        <v>108.82636979411173</v>
      </c>
      <c r="P66" s="9"/>
    </row>
    <row r="67" spans="1:119" ht="16.5" thickBot="1">
      <c r="A67" s="14" t="s">
        <v>57</v>
      </c>
      <c r="B67" s="23"/>
      <c r="C67" s="22"/>
      <c r="D67" s="15">
        <f t="shared" ref="D67:M67" si="16">SUM(D5,D14,D23,D36,D48,D53,D62)</f>
        <v>16674090</v>
      </c>
      <c r="E67" s="15">
        <f t="shared" si="16"/>
        <v>11345436</v>
      </c>
      <c r="F67" s="15">
        <f t="shared" si="16"/>
        <v>1664773</v>
      </c>
      <c r="G67" s="15">
        <f t="shared" si="16"/>
        <v>1236831</v>
      </c>
      <c r="H67" s="15">
        <f t="shared" si="16"/>
        <v>0</v>
      </c>
      <c r="I67" s="15">
        <f t="shared" si="16"/>
        <v>12004726</v>
      </c>
      <c r="J67" s="15">
        <f t="shared" si="16"/>
        <v>670664</v>
      </c>
      <c r="K67" s="15">
        <f t="shared" si="16"/>
        <v>3892168</v>
      </c>
      <c r="L67" s="15">
        <f t="shared" si="16"/>
        <v>677019</v>
      </c>
      <c r="M67" s="15">
        <f t="shared" si="16"/>
        <v>0</v>
      </c>
      <c r="N67" s="15">
        <f t="shared" si="15"/>
        <v>48165707</v>
      </c>
      <c r="O67" s="38">
        <f t="shared" si="9"/>
        <v>3230.2130641808062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85</v>
      </c>
      <c r="M69" s="48"/>
      <c r="N69" s="48"/>
      <c r="O69" s="43">
        <v>14911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6283626</v>
      </c>
      <c r="E5" s="27">
        <f t="shared" si="0"/>
        <v>2442846</v>
      </c>
      <c r="F5" s="27">
        <f t="shared" si="0"/>
        <v>1330281</v>
      </c>
      <c r="G5" s="27">
        <f t="shared" si="0"/>
        <v>1131126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11187879</v>
      </c>
      <c r="O5" s="33">
        <f t="shared" ref="O5:O36" si="1">(N5/O$69)</f>
        <v>679.94888780843564</v>
      </c>
      <c r="P5" s="6"/>
    </row>
    <row r="6" spans="1:133">
      <c r="A6" s="12"/>
      <c r="B6" s="25">
        <v>311</v>
      </c>
      <c r="C6" s="20" t="s">
        <v>2</v>
      </c>
      <c r="D6" s="46">
        <v>5100734</v>
      </c>
      <c r="E6" s="46">
        <v>1909928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7010662</v>
      </c>
      <c r="O6" s="47">
        <f t="shared" si="1"/>
        <v>426.07645557311292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532918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532918</v>
      </c>
      <c r="O7" s="47">
        <f t="shared" si="1"/>
        <v>32.388355415096633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1131126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1131126</v>
      </c>
      <c r="O8" s="47">
        <f t="shared" si="1"/>
        <v>68.744742919654797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1219099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1219099</v>
      </c>
      <c r="O9" s="47">
        <f t="shared" si="1"/>
        <v>74.091345569466398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54438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54438</v>
      </c>
      <c r="O10" s="47">
        <f t="shared" si="1"/>
        <v>3.3084964142457762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56744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56744</v>
      </c>
      <c r="O11" s="47">
        <f t="shared" si="1"/>
        <v>3.4486447064543575</v>
      </c>
      <c r="P11" s="9"/>
    </row>
    <row r="12" spans="1:133">
      <c r="A12" s="12"/>
      <c r="B12" s="25">
        <v>315</v>
      </c>
      <c r="C12" s="20" t="s">
        <v>15</v>
      </c>
      <c r="D12" s="46">
        <v>987969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987969</v>
      </c>
      <c r="O12" s="47">
        <f t="shared" si="1"/>
        <v>60.044305336088492</v>
      </c>
      <c r="P12" s="9"/>
    </row>
    <row r="13" spans="1:133">
      <c r="A13" s="12"/>
      <c r="B13" s="25">
        <v>316</v>
      </c>
      <c r="C13" s="20" t="s">
        <v>16</v>
      </c>
      <c r="D13" s="46">
        <v>194923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194923</v>
      </c>
      <c r="O13" s="47">
        <f t="shared" si="1"/>
        <v>11.846541874316276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1357854</v>
      </c>
      <c r="E14" s="32">
        <f t="shared" si="3"/>
        <v>192363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406376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1956593</v>
      </c>
      <c r="O14" s="45">
        <f t="shared" si="1"/>
        <v>118.91290871520603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125707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125707</v>
      </c>
      <c r="O15" s="47">
        <f t="shared" si="1"/>
        <v>7.6399051902273003</v>
      </c>
      <c r="P15" s="9"/>
    </row>
    <row r="16" spans="1:133">
      <c r="A16" s="12"/>
      <c r="B16" s="25">
        <v>323.10000000000002</v>
      </c>
      <c r="C16" s="20" t="s">
        <v>18</v>
      </c>
      <c r="D16" s="46">
        <v>1274827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1274827</v>
      </c>
      <c r="O16" s="47">
        <f t="shared" si="1"/>
        <v>77.478242372675339</v>
      </c>
      <c r="P16" s="9"/>
    </row>
    <row r="17" spans="1:16">
      <c r="A17" s="12"/>
      <c r="B17" s="25">
        <v>323.39999999999998</v>
      </c>
      <c r="C17" s="20" t="s">
        <v>19</v>
      </c>
      <c r="D17" s="46">
        <v>74393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74393</v>
      </c>
      <c r="O17" s="47">
        <f t="shared" si="1"/>
        <v>4.5212714233621005</v>
      </c>
      <c r="P17" s="9"/>
    </row>
    <row r="18" spans="1:16">
      <c r="A18" s="12"/>
      <c r="B18" s="25">
        <v>323.5</v>
      </c>
      <c r="C18" s="20" t="s">
        <v>20</v>
      </c>
      <c r="D18" s="46">
        <v>8434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8434</v>
      </c>
      <c r="O18" s="47">
        <f t="shared" si="1"/>
        <v>0.51258052753129935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200237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200237</v>
      </c>
      <c r="O19" s="47">
        <f t="shared" si="1"/>
        <v>12.169502856448281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201333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201333</v>
      </c>
      <c r="O20" s="47">
        <f t="shared" si="1"/>
        <v>12.236112799319315</v>
      </c>
      <c r="P20" s="9"/>
    </row>
    <row r="21" spans="1:16">
      <c r="A21" s="12"/>
      <c r="B21" s="25">
        <v>324.51</v>
      </c>
      <c r="C21" s="20" t="s">
        <v>23</v>
      </c>
      <c r="D21" s="46">
        <v>0</v>
      </c>
      <c r="E21" s="46">
        <v>52250</v>
      </c>
      <c r="F21" s="46">
        <v>0</v>
      </c>
      <c r="G21" s="46">
        <v>0</v>
      </c>
      <c r="H21" s="46">
        <v>0</v>
      </c>
      <c r="I21" s="46">
        <v>4671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56921</v>
      </c>
      <c r="O21" s="47">
        <f t="shared" si="1"/>
        <v>3.4594019691260485</v>
      </c>
      <c r="P21" s="9"/>
    </row>
    <row r="22" spans="1:16">
      <c r="A22" s="12"/>
      <c r="B22" s="25">
        <v>329</v>
      </c>
      <c r="C22" s="20" t="s">
        <v>24</v>
      </c>
      <c r="D22" s="46">
        <v>200</v>
      </c>
      <c r="E22" s="46">
        <v>14406</v>
      </c>
      <c r="F22" s="46">
        <v>0</v>
      </c>
      <c r="G22" s="46">
        <v>0</v>
      </c>
      <c r="H22" s="46">
        <v>0</v>
      </c>
      <c r="I22" s="46">
        <v>135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14741</v>
      </c>
      <c r="O22" s="47">
        <f t="shared" si="1"/>
        <v>0.89589157651634865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SUM(D24:D36)</f>
        <v>2211977</v>
      </c>
      <c r="E23" s="32">
        <f t="shared" si="5"/>
        <v>0</v>
      </c>
      <c r="F23" s="32">
        <f t="shared" si="5"/>
        <v>0</v>
      </c>
      <c r="G23" s="32">
        <f t="shared" si="5"/>
        <v>24708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403910</v>
      </c>
      <c r="L23" s="32">
        <f t="shared" si="5"/>
        <v>0</v>
      </c>
      <c r="M23" s="32">
        <f t="shared" si="5"/>
        <v>0</v>
      </c>
      <c r="N23" s="44">
        <f>SUM(D23:M23)</f>
        <v>2640595</v>
      </c>
      <c r="O23" s="45">
        <f t="shared" si="1"/>
        <v>160.48346906527289</v>
      </c>
      <c r="P23" s="10"/>
    </row>
    <row r="24" spans="1:16">
      <c r="A24" s="12"/>
      <c r="B24" s="25">
        <v>331.2</v>
      </c>
      <c r="C24" s="20" t="s">
        <v>25</v>
      </c>
      <c r="D24" s="46">
        <v>83485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83485</v>
      </c>
      <c r="O24" s="47">
        <f t="shared" si="1"/>
        <v>5.0738422268141488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0</v>
      </c>
      <c r="F25" s="46">
        <v>0</v>
      </c>
      <c r="G25" s="46">
        <v>24708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24708</v>
      </c>
      <c r="O25" s="47">
        <f t="shared" si="1"/>
        <v>1.5016409383736478</v>
      </c>
      <c r="P25" s="9"/>
    </row>
    <row r="26" spans="1:16">
      <c r="A26" s="12"/>
      <c r="B26" s="25">
        <v>331.9</v>
      </c>
      <c r="C26" s="20" t="s">
        <v>28</v>
      </c>
      <c r="D26" s="46">
        <v>37264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37264</v>
      </c>
      <c r="O26" s="47">
        <f t="shared" si="1"/>
        <v>2.2647380576151694</v>
      </c>
      <c r="P26" s="9"/>
    </row>
    <row r="27" spans="1:16">
      <c r="A27" s="12"/>
      <c r="B27" s="25">
        <v>334.2</v>
      </c>
      <c r="C27" s="20" t="s">
        <v>29</v>
      </c>
      <c r="D27" s="46">
        <v>4811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4811</v>
      </c>
      <c r="O27" s="47">
        <f t="shared" si="1"/>
        <v>0.29239090798590006</v>
      </c>
      <c r="P27" s="9"/>
    </row>
    <row r="28" spans="1:16">
      <c r="A28" s="12"/>
      <c r="B28" s="25">
        <v>334.7</v>
      </c>
      <c r="C28" s="20" t="s">
        <v>30</v>
      </c>
      <c r="D28" s="46">
        <v>20827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20827</v>
      </c>
      <c r="O28" s="47">
        <f t="shared" si="1"/>
        <v>1.2657712410356143</v>
      </c>
      <c r="P28" s="9"/>
    </row>
    <row r="29" spans="1:16">
      <c r="A29" s="12"/>
      <c r="B29" s="25">
        <v>335.12</v>
      </c>
      <c r="C29" s="20" t="s">
        <v>31</v>
      </c>
      <c r="D29" s="46">
        <v>664919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664919</v>
      </c>
      <c r="O29" s="47">
        <f t="shared" si="1"/>
        <v>40.410781572869816</v>
      </c>
      <c r="P29" s="9"/>
    </row>
    <row r="30" spans="1:16">
      <c r="A30" s="12"/>
      <c r="B30" s="25">
        <v>335.14</v>
      </c>
      <c r="C30" s="20" t="s">
        <v>32</v>
      </c>
      <c r="D30" s="46">
        <v>39216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39216</v>
      </c>
      <c r="O30" s="47">
        <f t="shared" si="1"/>
        <v>2.3833718244803697</v>
      </c>
      <c r="P30" s="9"/>
    </row>
    <row r="31" spans="1:16">
      <c r="A31" s="12"/>
      <c r="B31" s="25">
        <v>335.15</v>
      </c>
      <c r="C31" s="20" t="s">
        <v>33</v>
      </c>
      <c r="D31" s="46">
        <v>29033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29033</v>
      </c>
      <c r="O31" s="47">
        <f t="shared" si="1"/>
        <v>1.7644949556338885</v>
      </c>
      <c r="P31" s="9"/>
    </row>
    <row r="32" spans="1:16">
      <c r="A32" s="12"/>
      <c r="B32" s="25">
        <v>335.18</v>
      </c>
      <c r="C32" s="20" t="s">
        <v>34</v>
      </c>
      <c r="D32" s="46">
        <v>884227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884227</v>
      </c>
      <c r="O32" s="47">
        <f t="shared" si="1"/>
        <v>53.739333900571289</v>
      </c>
      <c r="P32" s="9"/>
    </row>
    <row r="33" spans="1:16">
      <c r="A33" s="12"/>
      <c r="B33" s="25">
        <v>335.29</v>
      </c>
      <c r="C33" s="20" t="s">
        <v>35</v>
      </c>
      <c r="D33" s="46">
        <v>352864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403910</v>
      </c>
      <c r="L33" s="46">
        <v>0</v>
      </c>
      <c r="M33" s="46">
        <v>0</v>
      </c>
      <c r="N33" s="46">
        <f t="shared" si="6"/>
        <v>756774</v>
      </c>
      <c r="O33" s="47">
        <f t="shared" si="1"/>
        <v>45.993314695514769</v>
      </c>
      <c r="P33" s="9"/>
    </row>
    <row r="34" spans="1:16">
      <c r="A34" s="12"/>
      <c r="B34" s="25">
        <v>335.49</v>
      </c>
      <c r="C34" s="20" t="s">
        <v>36</v>
      </c>
      <c r="D34" s="46">
        <v>13019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13019</v>
      </c>
      <c r="O34" s="47">
        <f t="shared" si="1"/>
        <v>0.79123617357481468</v>
      </c>
      <c r="P34" s="9"/>
    </row>
    <row r="35" spans="1:16">
      <c r="A35" s="12"/>
      <c r="B35" s="25">
        <v>337.6</v>
      </c>
      <c r="C35" s="20" t="s">
        <v>37</v>
      </c>
      <c r="D35" s="46">
        <v>65155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65155</v>
      </c>
      <c r="O35" s="47">
        <f t="shared" si="1"/>
        <v>3.9598273975932905</v>
      </c>
      <c r="P35" s="9"/>
    </row>
    <row r="36" spans="1:16">
      <c r="A36" s="12"/>
      <c r="B36" s="25">
        <v>338</v>
      </c>
      <c r="C36" s="20" t="s">
        <v>38</v>
      </c>
      <c r="D36" s="46">
        <v>17157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17157</v>
      </c>
      <c r="O36" s="47">
        <f t="shared" si="1"/>
        <v>1.0427251732101617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SUM(D38:D48)</f>
        <v>2130321</v>
      </c>
      <c r="E37" s="32">
        <f t="shared" si="7"/>
        <v>6654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9931498</v>
      </c>
      <c r="J37" s="32">
        <f t="shared" si="7"/>
        <v>667674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12736147</v>
      </c>
      <c r="O37" s="45">
        <f t="shared" ref="O37:O67" si="8">(N37/O$69)</f>
        <v>774.0456423969855</v>
      </c>
      <c r="P37" s="10"/>
    </row>
    <row r="38" spans="1:16">
      <c r="A38" s="12"/>
      <c r="B38" s="25">
        <v>341.2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667674</v>
      </c>
      <c r="K38" s="46">
        <v>0</v>
      </c>
      <c r="L38" s="46">
        <v>0</v>
      </c>
      <c r="M38" s="46">
        <v>0</v>
      </c>
      <c r="N38" s="46">
        <f>SUM(D38:M38)</f>
        <v>667674</v>
      </c>
      <c r="O38" s="47">
        <f t="shared" si="8"/>
        <v>40.578218062477212</v>
      </c>
      <c r="P38" s="9"/>
    </row>
    <row r="39" spans="1:16">
      <c r="A39" s="12"/>
      <c r="B39" s="25">
        <v>341.3</v>
      </c>
      <c r="C39" s="20" t="s">
        <v>47</v>
      </c>
      <c r="D39" s="46">
        <v>1400376</v>
      </c>
      <c r="E39" s="46">
        <v>245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1400621</v>
      </c>
      <c r="O39" s="47">
        <f t="shared" si="8"/>
        <v>85.123435030995509</v>
      </c>
      <c r="P39" s="9"/>
    </row>
    <row r="40" spans="1:16">
      <c r="A40" s="12"/>
      <c r="B40" s="25">
        <v>341.9</v>
      </c>
      <c r="C40" s="20" t="s">
        <v>48</v>
      </c>
      <c r="D40" s="46">
        <v>11748</v>
      </c>
      <c r="E40" s="46">
        <v>6409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18157</v>
      </c>
      <c r="O40" s="47">
        <f t="shared" si="8"/>
        <v>1.1035006685304485</v>
      </c>
      <c r="P40" s="9"/>
    </row>
    <row r="41" spans="1:16">
      <c r="A41" s="12"/>
      <c r="B41" s="25">
        <v>342.5</v>
      </c>
      <c r="C41" s="20" t="s">
        <v>49</v>
      </c>
      <c r="D41" s="46">
        <v>43989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43989</v>
      </c>
      <c r="O41" s="47">
        <f t="shared" si="8"/>
        <v>2.6734532636440989</v>
      </c>
      <c r="P41" s="9"/>
    </row>
    <row r="42" spans="1:16">
      <c r="A42" s="12"/>
      <c r="B42" s="25">
        <v>343.3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4654614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4654614</v>
      </c>
      <c r="O42" s="47">
        <f t="shared" si="8"/>
        <v>282.88647137474169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4674933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4674933</v>
      </c>
      <c r="O43" s="47">
        <f t="shared" si="8"/>
        <v>284.1213686641546</v>
      </c>
      <c r="P43" s="9"/>
    </row>
    <row r="44" spans="1:16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522131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522131</v>
      </c>
      <c r="O44" s="47">
        <f t="shared" si="8"/>
        <v>31.7327701470767</v>
      </c>
      <c r="P44" s="9"/>
    </row>
    <row r="45" spans="1:16">
      <c r="A45" s="12"/>
      <c r="B45" s="25">
        <v>343.9</v>
      </c>
      <c r="C45" s="20" t="s">
        <v>53</v>
      </c>
      <c r="D45" s="46">
        <v>270012</v>
      </c>
      <c r="E45" s="46">
        <v>0</v>
      </c>
      <c r="F45" s="46">
        <v>0</v>
      </c>
      <c r="G45" s="46">
        <v>0</v>
      </c>
      <c r="H45" s="46">
        <v>0</v>
      </c>
      <c r="I45" s="46">
        <v>79820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349832</v>
      </c>
      <c r="O45" s="47">
        <f t="shared" si="8"/>
        <v>21.261213078886591</v>
      </c>
      <c r="P45" s="9"/>
    </row>
    <row r="46" spans="1:16">
      <c r="A46" s="12"/>
      <c r="B46" s="25">
        <v>347.1</v>
      </c>
      <c r="C46" s="20" t="s">
        <v>54</v>
      </c>
      <c r="D46" s="46">
        <v>10043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10043</v>
      </c>
      <c r="O46" s="47">
        <f t="shared" si="8"/>
        <v>0.61036829950164095</v>
      </c>
      <c r="P46" s="9"/>
    </row>
    <row r="47" spans="1:16">
      <c r="A47" s="12"/>
      <c r="B47" s="25">
        <v>347.2</v>
      </c>
      <c r="C47" s="20" t="s">
        <v>55</v>
      </c>
      <c r="D47" s="46">
        <v>390421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390421</v>
      </c>
      <c r="O47" s="47">
        <f t="shared" si="8"/>
        <v>23.728029658441717</v>
      </c>
      <c r="P47" s="9"/>
    </row>
    <row r="48" spans="1:16">
      <c r="A48" s="12"/>
      <c r="B48" s="25">
        <v>347.4</v>
      </c>
      <c r="C48" s="20" t="s">
        <v>56</v>
      </c>
      <c r="D48" s="46">
        <v>3732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3732</v>
      </c>
      <c r="O48" s="47">
        <f t="shared" si="8"/>
        <v>0.22681414853531057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SUM(D50:D53)</f>
        <v>203338</v>
      </c>
      <c r="E49" s="32">
        <f t="shared" si="10"/>
        <v>17883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221221</v>
      </c>
      <c r="O49" s="45">
        <f t="shared" si="8"/>
        <v>13.44481585024918</v>
      </c>
      <c r="P49" s="10"/>
    </row>
    <row r="50" spans="1:16">
      <c r="A50" s="13"/>
      <c r="B50" s="39">
        <v>351.1</v>
      </c>
      <c r="C50" s="21" t="s">
        <v>59</v>
      </c>
      <c r="D50" s="46">
        <v>151325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151325</v>
      </c>
      <c r="O50" s="47">
        <f t="shared" si="8"/>
        <v>9.1968518293424086</v>
      </c>
      <c r="P50" s="9"/>
    </row>
    <row r="51" spans="1:16">
      <c r="A51" s="13"/>
      <c r="B51" s="39">
        <v>352</v>
      </c>
      <c r="C51" s="21" t="s">
        <v>60</v>
      </c>
      <c r="D51" s="46">
        <v>15161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15161</v>
      </c>
      <c r="O51" s="47">
        <f t="shared" si="8"/>
        <v>0.92141728455086913</v>
      </c>
      <c r="P51" s="9"/>
    </row>
    <row r="52" spans="1:16">
      <c r="A52" s="13"/>
      <c r="B52" s="39">
        <v>354</v>
      </c>
      <c r="C52" s="21" t="s">
        <v>61</v>
      </c>
      <c r="D52" s="46">
        <v>1725</v>
      </c>
      <c r="E52" s="46">
        <v>17883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19608</v>
      </c>
      <c r="O52" s="47">
        <f t="shared" si="8"/>
        <v>1.1916859122401848</v>
      </c>
      <c r="P52" s="9"/>
    </row>
    <row r="53" spans="1:16">
      <c r="A53" s="13"/>
      <c r="B53" s="39">
        <v>359</v>
      </c>
      <c r="C53" s="21" t="s">
        <v>62</v>
      </c>
      <c r="D53" s="46">
        <v>35127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35127</v>
      </c>
      <c r="O53" s="47">
        <f t="shared" si="8"/>
        <v>2.1348608241157168</v>
      </c>
      <c r="P53" s="9"/>
    </row>
    <row r="54" spans="1:16" ht="15.75">
      <c r="A54" s="29" t="s">
        <v>3</v>
      </c>
      <c r="B54" s="30"/>
      <c r="C54" s="31"/>
      <c r="D54" s="32">
        <f>SUM(D55:D62)</f>
        <v>122645</v>
      </c>
      <c r="E54" s="32">
        <f t="shared" ref="E54:M54" si="12">SUM(E55:E62)</f>
        <v>39779</v>
      </c>
      <c r="F54" s="32">
        <f t="shared" si="12"/>
        <v>974</v>
      </c>
      <c r="G54" s="32">
        <f t="shared" si="12"/>
        <v>21415</v>
      </c>
      <c r="H54" s="32">
        <f t="shared" si="12"/>
        <v>0</v>
      </c>
      <c r="I54" s="32">
        <f t="shared" si="12"/>
        <v>1167224</v>
      </c>
      <c r="J54" s="32">
        <f t="shared" si="12"/>
        <v>5904</v>
      </c>
      <c r="K54" s="32">
        <f t="shared" si="12"/>
        <v>1899106</v>
      </c>
      <c r="L54" s="32">
        <f t="shared" si="12"/>
        <v>394999</v>
      </c>
      <c r="M54" s="32">
        <f t="shared" si="12"/>
        <v>0</v>
      </c>
      <c r="N54" s="32">
        <f t="shared" si="11"/>
        <v>3652046</v>
      </c>
      <c r="O54" s="45">
        <f t="shared" si="8"/>
        <v>221.95490458247235</v>
      </c>
      <c r="P54" s="10"/>
    </row>
    <row r="55" spans="1:16">
      <c r="A55" s="12"/>
      <c r="B55" s="25">
        <v>361.1</v>
      </c>
      <c r="C55" s="20" t="s">
        <v>63</v>
      </c>
      <c r="D55" s="46">
        <v>19197</v>
      </c>
      <c r="E55" s="46">
        <v>-3444</v>
      </c>
      <c r="F55" s="46">
        <v>974</v>
      </c>
      <c r="G55" s="46">
        <v>21415</v>
      </c>
      <c r="H55" s="46">
        <v>0</v>
      </c>
      <c r="I55" s="46">
        <v>713100</v>
      </c>
      <c r="J55" s="46">
        <v>5860</v>
      </c>
      <c r="K55" s="46">
        <v>677686</v>
      </c>
      <c r="L55" s="46">
        <v>25549</v>
      </c>
      <c r="M55" s="46">
        <v>0</v>
      </c>
      <c r="N55" s="46">
        <f t="shared" si="11"/>
        <v>1460337</v>
      </c>
      <c r="O55" s="47">
        <f t="shared" si="8"/>
        <v>88.752704509541758</v>
      </c>
      <c r="P55" s="9"/>
    </row>
    <row r="56" spans="1:16">
      <c r="A56" s="12"/>
      <c r="B56" s="25">
        <v>361.3</v>
      </c>
      <c r="C56" s="20" t="s">
        <v>64</v>
      </c>
      <c r="D56" s="46">
        <v>53</v>
      </c>
      <c r="E56" s="46">
        <v>0</v>
      </c>
      <c r="F56" s="46">
        <v>0</v>
      </c>
      <c r="G56" s="46">
        <v>0</v>
      </c>
      <c r="H56" s="46">
        <v>0</v>
      </c>
      <c r="I56" s="46">
        <v>-7</v>
      </c>
      <c r="J56" s="46">
        <v>0</v>
      </c>
      <c r="K56" s="46">
        <v>209979</v>
      </c>
      <c r="L56" s="46">
        <v>-35325</v>
      </c>
      <c r="M56" s="46">
        <v>0</v>
      </c>
      <c r="N56" s="46">
        <f t="shared" ref="N56:N62" si="13">SUM(D56:M56)</f>
        <v>174700</v>
      </c>
      <c r="O56" s="47">
        <f t="shared" si="8"/>
        <v>10.617479032454115</v>
      </c>
      <c r="P56" s="9"/>
    </row>
    <row r="57" spans="1:16">
      <c r="A57" s="12"/>
      <c r="B57" s="25">
        <v>362</v>
      </c>
      <c r="C57" s="20" t="s">
        <v>65</v>
      </c>
      <c r="D57" s="46">
        <v>2400</v>
      </c>
      <c r="E57" s="46">
        <v>4500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6900</v>
      </c>
      <c r="O57" s="47">
        <f t="shared" si="8"/>
        <v>0.41935091770997934</v>
      </c>
      <c r="P57" s="9"/>
    </row>
    <row r="58" spans="1:16">
      <c r="A58" s="12"/>
      <c r="B58" s="25">
        <v>364</v>
      </c>
      <c r="C58" s="20" t="s">
        <v>66</v>
      </c>
      <c r="D58" s="46">
        <v>15000</v>
      </c>
      <c r="E58" s="46">
        <v>13502</v>
      </c>
      <c r="F58" s="46">
        <v>0</v>
      </c>
      <c r="G58" s="46">
        <v>0</v>
      </c>
      <c r="H58" s="46">
        <v>0</v>
      </c>
      <c r="I58" s="46">
        <v>-1729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26773</v>
      </c>
      <c r="O58" s="47">
        <f t="shared" si="8"/>
        <v>1.6271423362100401</v>
      </c>
      <c r="P58" s="9"/>
    </row>
    <row r="59" spans="1:16">
      <c r="A59" s="12"/>
      <c r="B59" s="25">
        <v>366</v>
      </c>
      <c r="C59" s="20" t="s">
        <v>67</v>
      </c>
      <c r="D59" s="46">
        <v>21964</v>
      </c>
      <c r="E59" s="46">
        <v>7500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29464</v>
      </c>
      <c r="O59" s="47">
        <f t="shared" si="8"/>
        <v>1.7906891941169321</v>
      </c>
      <c r="P59" s="9"/>
    </row>
    <row r="60" spans="1:16">
      <c r="A60" s="12"/>
      <c r="B60" s="25">
        <v>368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867128</v>
      </c>
      <c r="L60" s="46">
        <v>0</v>
      </c>
      <c r="M60" s="46">
        <v>0</v>
      </c>
      <c r="N60" s="46">
        <f t="shared" si="13"/>
        <v>867128</v>
      </c>
      <c r="O60" s="47">
        <f t="shared" si="8"/>
        <v>52.700133706089701</v>
      </c>
      <c r="P60" s="9"/>
    </row>
    <row r="61" spans="1:16">
      <c r="A61" s="12"/>
      <c r="B61" s="25">
        <v>369.7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404775</v>
      </c>
      <c r="M61" s="46">
        <v>0</v>
      </c>
      <c r="N61" s="46">
        <f t="shared" si="13"/>
        <v>404775</v>
      </c>
      <c r="O61" s="47">
        <f t="shared" si="8"/>
        <v>24.600401118269115</v>
      </c>
      <c r="P61" s="9"/>
    </row>
    <row r="62" spans="1:16">
      <c r="A62" s="12"/>
      <c r="B62" s="25">
        <v>369.9</v>
      </c>
      <c r="C62" s="20" t="s">
        <v>70</v>
      </c>
      <c r="D62" s="46">
        <v>64031</v>
      </c>
      <c r="E62" s="46">
        <v>17721</v>
      </c>
      <c r="F62" s="46">
        <v>0</v>
      </c>
      <c r="G62" s="46">
        <v>0</v>
      </c>
      <c r="H62" s="46">
        <v>0</v>
      </c>
      <c r="I62" s="46">
        <v>455860</v>
      </c>
      <c r="J62" s="46">
        <v>44</v>
      </c>
      <c r="K62" s="46">
        <v>144313</v>
      </c>
      <c r="L62" s="46">
        <v>0</v>
      </c>
      <c r="M62" s="46">
        <v>0</v>
      </c>
      <c r="N62" s="46">
        <f t="shared" si="13"/>
        <v>681969</v>
      </c>
      <c r="O62" s="47">
        <f t="shared" si="8"/>
        <v>41.447003768080712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SUM(D64:D66)</f>
        <v>3523423</v>
      </c>
      <c r="E63" s="32">
        <f t="shared" si="14"/>
        <v>2510530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1654741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7688694</v>
      </c>
      <c r="O63" s="45">
        <f t="shared" si="8"/>
        <v>467.28418621611769</v>
      </c>
      <c r="P63" s="9"/>
    </row>
    <row r="64" spans="1:16">
      <c r="A64" s="12"/>
      <c r="B64" s="25">
        <v>381</v>
      </c>
      <c r="C64" s="20" t="s">
        <v>71</v>
      </c>
      <c r="D64" s="46">
        <v>1619202</v>
      </c>
      <c r="E64" s="46">
        <v>2510530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4129732</v>
      </c>
      <c r="O64" s="47">
        <f t="shared" si="8"/>
        <v>250.98650784003888</v>
      </c>
      <c r="P64" s="9"/>
    </row>
    <row r="65" spans="1:119">
      <c r="A65" s="12"/>
      <c r="B65" s="25">
        <v>382</v>
      </c>
      <c r="C65" s="20" t="s">
        <v>80</v>
      </c>
      <c r="D65" s="46">
        <v>1904221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1904221</v>
      </c>
      <c r="O65" s="47">
        <f t="shared" si="8"/>
        <v>115.72997447429196</v>
      </c>
      <c r="P65" s="9"/>
    </row>
    <row r="66" spans="1:119" ht="15.75" thickBot="1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1654741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1654741</v>
      </c>
      <c r="O66" s="47">
        <f t="shared" si="8"/>
        <v>100.5677039017868</v>
      </c>
      <c r="P66" s="9"/>
    </row>
    <row r="67" spans="1:119" ht="16.5" thickBot="1">
      <c r="A67" s="14" t="s">
        <v>57</v>
      </c>
      <c r="B67" s="23"/>
      <c r="C67" s="22"/>
      <c r="D67" s="15">
        <f t="shared" ref="D67:M67" si="15">SUM(D5,D14,D23,D37,D49,D54,D63)</f>
        <v>15833184</v>
      </c>
      <c r="E67" s="15">
        <f t="shared" si="15"/>
        <v>5210055</v>
      </c>
      <c r="F67" s="15">
        <f t="shared" si="15"/>
        <v>1331255</v>
      </c>
      <c r="G67" s="15">
        <f t="shared" si="15"/>
        <v>1177249</v>
      </c>
      <c r="H67" s="15">
        <f t="shared" si="15"/>
        <v>0</v>
      </c>
      <c r="I67" s="15">
        <f t="shared" si="15"/>
        <v>13159839</v>
      </c>
      <c r="J67" s="15">
        <f t="shared" si="15"/>
        <v>673578</v>
      </c>
      <c r="K67" s="15">
        <f t="shared" si="15"/>
        <v>2303016</v>
      </c>
      <c r="L67" s="15">
        <f t="shared" si="15"/>
        <v>394999</v>
      </c>
      <c r="M67" s="15">
        <f t="shared" si="15"/>
        <v>0</v>
      </c>
      <c r="N67" s="15">
        <f>SUM(D67:M67)</f>
        <v>40083175</v>
      </c>
      <c r="O67" s="38">
        <f t="shared" si="8"/>
        <v>2436.0748146347391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79</v>
      </c>
      <c r="M69" s="48"/>
      <c r="N69" s="48"/>
      <c r="O69" s="43">
        <v>16454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86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7268031</v>
      </c>
      <c r="E5" s="27">
        <f t="shared" si="0"/>
        <v>2957395</v>
      </c>
      <c r="F5" s="27">
        <f t="shared" si="0"/>
        <v>1275908</v>
      </c>
      <c r="G5" s="27">
        <f t="shared" si="0"/>
        <v>1320105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12821439</v>
      </c>
      <c r="O5" s="33">
        <f t="shared" ref="O5:O36" si="1">(N5/O$68)</f>
        <v>772.18977354854258</v>
      </c>
      <c r="P5" s="6"/>
    </row>
    <row r="6" spans="1:133">
      <c r="A6" s="12"/>
      <c r="B6" s="25">
        <v>311</v>
      </c>
      <c r="C6" s="20" t="s">
        <v>2</v>
      </c>
      <c r="D6" s="46">
        <v>6061548</v>
      </c>
      <c r="E6" s="46">
        <v>2368104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8429652</v>
      </c>
      <c r="O6" s="47">
        <f t="shared" si="1"/>
        <v>507.68802698145026</v>
      </c>
      <c r="P6" s="9"/>
    </row>
    <row r="7" spans="1:133">
      <c r="A7" s="12"/>
      <c r="B7" s="25">
        <v>312.10000000000002</v>
      </c>
      <c r="C7" s="20" t="s">
        <v>92</v>
      </c>
      <c r="D7" s="46">
        <v>0</v>
      </c>
      <c r="E7" s="46">
        <v>589291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589291</v>
      </c>
      <c r="O7" s="47">
        <f t="shared" si="1"/>
        <v>35.490905805829918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1320105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1320105</v>
      </c>
      <c r="O8" s="47">
        <f t="shared" si="1"/>
        <v>79.505239701276807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1162320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1162320</v>
      </c>
      <c r="O9" s="47">
        <f t="shared" si="1"/>
        <v>70.002409058058305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55917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55917</v>
      </c>
      <c r="O10" s="47">
        <f t="shared" si="1"/>
        <v>3.367682486147916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57671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57671</v>
      </c>
      <c r="O11" s="47">
        <f t="shared" si="1"/>
        <v>3.4733196820043362</v>
      </c>
      <c r="P11" s="9"/>
    </row>
    <row r="12" spans="1:133">
      <c r="A12" s="12"/>
      <c r="B12" s="25">
        <v>315</v>
      </c>
      <c r="C12" s="20" t="s">
        <v>15</v>
      </c>
      <c r="D12" s="46">
        <v>1030679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1030679</v>
      </c>
      <c r="O12" s="47">
        <f t="shared" si="1"/>
        <v>62.074138761744159</v>
      </c>
      <c r="P12" s="9"/>
    </row>
    <row r="13" spans="1:133">
      <c r="A13" s="12"/>
      <c r="B13" s="25">
        <v>316</v>
      </c>
      <c r="C13" s="20" t="s">
        <v>16</v>
      </c>
      <c r="D13" s="46">
        <v>175804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175804</v>
      </c>
      <c r="O13" s="47">
        <f t="shared" si="1"/>
        <v>10.588051072030837</v>
      </c>
      <c r="P13" s="9"/>
    </row>
    <row r="14" spans="1:133" ht="15.75">
      <c r="A14" s="29" t="s">
        <v>93</v>
      </c>
      <c r="B14" s="30"/>
      <c r="C14" s="31"/>
      <c r="D14" s="32">
        <f t="shared" ref="D14:M14" si="3">SUM(D15:D19)</f>
        <v>1232094</v>
      </c>
      <c r="E14" s="32">
        <f t="shared" si="3"/>
        <v>161490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1393854</v>
      </c>
      <c r="O14" s="45">
        <f t="shared" si="1"/>
        <v>83.9468802698145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132228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132228</v>
      </c>
      <c r="O15" s="47">
        <f t="shared" si="1"/>
        <v>7.963623223319682</v>
      </c>
      <c r="P15" s="9"/>
    </row>
    <row r="16" spans="1:133">
      <c r="A16" s="12"/>
      <c r="B16" s="25">
        <v>323.10000000000002</v>
      </c>
      <c r="C16" s="20" t="s">
        <v>18</v>
      </c>
      <c r="D16" s="46">
        <v>1143529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1143529</v>
      </c>
      <c r="O16" s="47">
        <f t="shared" si="1"/>
        <v>68.870693808720787</v>
      </c>
      <c r="P16" s="9"/>
    </row>
    <row r="17" spans="1:16">
      <c r="A17" s="12"/>
      <c r="B17" s="25">
        <v>323.39999999999998</v>
      </c>
      <c r="C17" s="20" t="s">
        <v>19</v>
      </c>
      <c r="D17" s="46">
        <v>80168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80168</v>
      </c>
      <c r="O17" s="47">
        <f t="shared" si="1"/>
        <v>4.8282341604432668</v>
      </c>
      <c r="P17" s="9"/>
    </row>
    <row r="18" spans="1:16">
      <c r="A18" s="12"/>
      <c r="B18" s="25">
        <v>323.5</v>
      </c>
      <c r="C18" s="20" t="s">
        <v>20</v>
      </c>
      <c r="D18" s="46">
        <v>7942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7942</v>
      </c>
      <c r="O18" s="47">
        <f t="shared" si="1"/>
        <v>0.47831847747530715</v>
      </c>
      <c r="P18" s="9"/>
    </row>
    <row r="19" spans="1:16">
      <c r="A19" s="12"/>
      <c r="B19" s="25">
        <v>329</v>
      </c>
      <c r="C19" s="20" t="s">
        <v>94</v>
      </c>
      <c r="D19" s="46">
        <v>455</v>
      </c>
      <c r="E19" s="46">
        <v>29262</v>
      </c>
      <c r="F19" s="46">
        <v>0</v>
      </c>
      <c r="G19" s="46">
        <v>0</v>
      </c>
      <c r="H19" s="46">
        <v>0</v>
      </c>
      <c r="I19" s="46">
        <v>270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29987</v>
      </c>
      <c r="O19" s="47">
        <f t="shared" si="1"/>
        <v>1.8060105998554565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SUM(D21:D32)</f>
        <v>2605016</v>
      </c>
      <c r="E20" s="32">
        <f t="shared" si="5"/>
        <v>1170</v>
      </c>
      <c r="F20" s="32">
        <f t="shared" si="5"/>
        <v>0</v>
      </c>
      <c r="G20" s="32">
        <f t="shared" si="5"/>
        <v>400000</v>
      </c>
      <c r="H20" s="32">
        <f t="shared" si="5"/>
        <v>0</v>
      </c>
      <c r="I20" s="32">
        <f t="shared" si="5"/>
        <v>131322</v>
      </c>
      <c r="J20" s="32">
        <f t="shared" si="5"/>
        <v>0</v>
      </c>
      <c r="K20" s="32">
        <f t="shared" si="5"/>
        <v>545863</v>
      </c>
      <c r="L20" s="32">
        <f t="shared" si="5"/>
        <v>0</v>
      </c>
      <c r="M20" s="32">
        <f t="shared" si="5"/>
        <v>0</v>
      </c>
      <c r="N20" s="44">
        <f t="shared" si="4"/>
        <v>3683371</v>
      </c>
      <c r="O20" s="45">
        <f t="shared" si="1"/>
        <v>221.83636473139003</v>
      </c>
      <c r="P20" s="10"/>
    </row>
    <row r="21" spans="1:16">
      <c r="A21" s="12"/>
      <c r="B21" s="25">
        <v>331.2</v>
      </c>
      <c r="C21" s="20" t="s">
        <v>25</v>
      </c>
      <c r="D21" s="46">
        <v>244633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244633</v>
      </c>
      <c r="O21" s="47">
        <f t="shared" si="1"/>
        <v>14.733377499397735</v>
      </c>
      <c r="P21" s="9"/>
    </row>
    <row r="22" spans="1:16">
      <c r="A22" s="12"/>
      <c r="B22" s="25">
        <v>331.9</v>
      </c>
      <c r="C22" s="20" t="s">
        <v>28</v>
      </c>
      <c r="D22" s="46">
        <v>40606</v>
      </c>
      <c r="E22" s="46">
        <v>1170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41776</v>
      </c>
      <c r="O22" s="47">
        <f t="shared" si="1"/>
        <v>2.5160202360876895</v>
      </c>
      <c r="P22" s="9"/>
    </row>
    <row r="23" spans="1:16">
      <c r="A23" s="12"/>
      <c r="B23" s="25">
        <v>334.7</v>
      </c>
      <c r="C23" s="20" t="s">
        <v>30</v>
      </c>
      <c r="D23" s="46">
        <v>36831</v>
      </c>
      <c r="E23" s="46">
        <v>0</v>
      </c>
      <c r="F23" s="46">
        <v>0</v>
      </c>
      <c r="G23" s="46">
        <v>400000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436831</v>
      </c>
      <c r="O23" s="47">
        <f t="shared" si="1"/>
        <v>26.3087810166225</v>
      </c>
      <c r="P23" s="9"/>
    </row>
    <row r="24" spans="1:16">
      <c r="A24" s="12"/>
      <c r="B24" s="25">
        <v>335.12</v>
      </c>
      <c r="C24" s="20" t="s">
        <v>31</v>
      </c>
      <c r="D24" s="46">
        <v>673775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673775</v>
      </c>
      <c r="O24" s="47">
        <f t="shared" si="1"/>
        <v>40.579077330763674</v>
      </c>
      <c r="P24" s="9"/>
    </row>
    <row r="25" spans="1:16">
      <c r="A25" s="12"/>
      <c r="B25" s="25">
        <v>335.14</v>
      </c>
      <c r="C25" s="20" t="s">
        <v>32</v>
      </c>
      <c r="D25" s="46">
        <v>39041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39041</v>
      </c>
      <c r="O25" s="47">
        <f t="shared" si="1"/>
        <v>2.3513008913514817</v>
      </c>
      <c r="P25" s="9"/>
    </row>
    <row r="26" spans="1:16">
      <c r="A26" s="12"/>
      <c r="B26" s="25">
        <v>335.15</v>
      </c>
      <c r="C26" s="20" t="s">
        <v>33</v>
      </c>
      <c r="D26" s="46">
        <v>27095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27095</v>
      </c>
      <c r="O26" s="47">
        <f t="shared" si="1"/>
        <v>1.631835702240424</v>
      </c>
      <c r="P26" s="9"/>
    </row>
    <row r="27" spans="1:16">
      <c r="A27" s="12"/>
      <c r="B27" s="25">
        <v>335.18</v>
      </c>
      <c r="C27" s="20" t="s">
        <v>34</v>
      </c>
      <c r="D27" s="46">
        <v>897898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897898</v>
      </c>
      <c r="O27" s="47">
        <f t="shared" si="1"/>
        <v>54.077210310768493</v>
      </c>
      <c r="P27" s="9"/>
    </row>
    <row r="28" spans="1:16">
      <c r="A28" s="12"/>
      <c r="B28" s="25">
        <v>335.29</v>
      </c>
      <c r="C28" s="20" t="s">
        <v>35</v>
      </c>
      <c r="D28" s="46">
        <v>548982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545863</v>
      </c>
      <c r="L28" s="46">
        <v>0</v>
      </c>
      <c r="M28" s="46">
        <v>0</v>
      </c>
      <c r="N28" s="46">
        <f t="shared" si="6"/>
        <v>1094845</v>
      </c>
      <c r="O28" s="47">
        <f t="shared" si="1"/>
        <v>65.938629245964833</v>
      </c>
      <c r="P28" s="9"/>
    </row>
    <row r="29" spans="1:16">
      <c r="A29" s="12"/>
      <c r="B29" s="25">
        <v>335.49</v>
      </c>
      <c r="C29" s="20" t="s">
        <v>36</v>
      </c>
      <c r="D29" s="46">
        <v>12660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12660</v>
      </c>
      <c r="O29" s="47">
        <f t="shared" si="1"/>
        <v>0.76246687545169833</v>
      </c>
      <c r="P29" s="9"/>
    </row>
    <row r="30" spans="1:16">
      <c r="A30" s="12"/>
      <c r="B30" s="25">
        <v>337.3</v>
      </c>
      <c r="C30" s="20" t="s">
        <v>95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131322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131322</v>
      </c>
      <c r="O30" s="47">
        <f t="shared" si="1"/>
        <v>7.9090580582992054</v>
      </c>
      <c r="P30" s="9"/>
    </row>
    <row r="31" spans="1:16">
      <c r="A31" s="12"/>
      <c r="B31" s="25">
        <v>337.6</v>
      </c>
      <c r="C31" s="20" t="s">
        <v>37</v>
      </c>
      <c r="D31" s="46">
        <v>65159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65159</v>
      </c>
      <c r="O31" s="47">
        <f t="shared" si="1"/>
        <v>3.9242953505179474</v>
      </c>
      <c r="P31" s="9"/>
    </row>
    <row r="32" spans="1:16">
      <c r="A32" s="12"/>
      <c r="B32" s="25">
        <v>338</v>
      </c>
      <c r="C32" s="20" t="s">
        <v>38</v>
      </c>
      <c r="D32" s="46">
        <v>18336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18336</v>
      </c>
      <c r="O32" s="47">
        <f t="shared" si="1"/>
        <v>1.1043122139243555</v>
      </c>
      <c r="P32" s="9"/>
    </row>
    <row r="33" spans="1:16" ht="15.75">
      <c r="A33" s="29" t="s">
        <v>43</v>
      </c>
      <c r="B33" s="30"/>
      <c r="C33" s="31"/>
      <c r="D33" s="32">
        <f t="shared" ref="D33:M33" si="7">SUM(D34:D44)</f>
        <v>2131089</v>
      </c>
      <c r="E33" s="32">
        <f t="shared" si="7"/>
        <v>12320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9781578</v>
      </c>
      <c r="J33" s="32">
        <f t="shared" si="7"/>
        <v>884021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12809008</v>
      </c>
      <c r="O33" s="45">
        <f t="shared" si="1"/>
        <v>771.44109853047462</v>
      </c>
      <c r="P33" s="10"/>
    </row>
    <row r="34" spans="1:16">
      <c r="A34" s="12"/>
      <c r="B34" s="25">
        <v>341.2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884021</v>
      </c>
      <c r="K34" s="46">
        <v>0</v>
      </c>
      <c r="L34" s="46">
        <v>0</v>
      </c>
      <c r="M34" s="46">
        <v>0</v>
      </c>
      <c r="N34" s="46">
        <f>SUM(D34:M34)</f>
        <v>884021</v>
      </c>
      <c r="O34" s="47">
        <f t="shared" si="1"/>
        <v>53.241447843893035</v>
      </c>
      <c r="P34" s="9"/>
    </row>
    <row r="35" spans="1:16">
      <c r="A35" s="12"/>
      <c r="B35" s="25">
        <v>341.3</v>
      </c>
      <c r="C35" s="20" t="s">
        <v>47</v>
      </c>
      <c r="D35" s="46">
        <v>1459457</v>
      </c>
      <c r="E35" s="46">
        <v>955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7" si="8">SUM(D35:M35)</f>
        <v>1460412</v>
      </c>
      <c r="O35" s="47">
        <f t="shared" si="1"/>
        <v>87.955432425921458</v>
      </c>
      <c r="P35" s="9"/>
    </row>
    <row r="36" spans="1:16">
      <c r="A36" s="12"/>
      <c r="B36" s="25">
        <v>341.9</v>
      </c>
      <c r="C36" s="20" t="s">
        <v>48</v>
      </c>
      <c r="D36" s="46">
        <v>13379</v>
      </c>
      <c r="E36" s="46">
        <v>11290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24669</v>
      </c>
      <c r="O36" s="47">
        <f t="shared" si="1"/>
        <v>1.4857263310045772</v>
      </c>
      <c r="P36" s="9"/>
    </row>
    <row r="37" spans="1:16">
      <c r="A37" s="12"/>
      <c r="B37" s="25">
        <v>342.5</v>
      </c>
      <c r="C37" s="20" t="s">
        <v>49</v>
      </c>
      <c r="D37" s="46">
        <v>23488</v>
      </c>
      <c r="E37" s="46">
        <v>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23563</v>
      </c>
      <c r="O37" s="47">
        <f t="shared" ref="O37:O66" si="9">(N37/O$68)</f>
        <v>1.4191158756926041</v>
      </c>
      <c r="P37" s="9"/>
    </row>
    <row r="38" spans="1:16">
      <c r="A38" s="12"/>
      <c r="B38" s="25">
        <v>343.3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4911610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4911610</v>
      </c>
      <c r="O38" s="47">
        <f t="shared" si="9"/>
        <v>295.80884124307397</v>
      </c>
      <c r="P38" s="9"/>
    </row>
    <row r="39" spans="1:16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4262642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4262642</v>
      </c>
      <c r="O39" s="47">
        <f t="shared" si="9"/>
        <v>256.72380149361601</v>
      </c>
      <c r="P39" s="9"/>
    </row>
    <row r="40" spans="1:16">
      <c r="A40" s="12"/>
      <c r="B40" s="25">
        <v>343.7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521977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521977</v>
      </c>
      <c r="O40" s="47">
        <f t="shared" si="9"/>
        <v>31.436822452421104</v>
      </c>
      <c r="P40" s="9"/>
    </row>
    <row r="41" spans="1:16">
      <c r="A41" s="12"/>
      <c r="B41" s="25">
        <v>343.9</v>
      </c>
      <c r="C41" s="20" t="s">
        <v>53</v>
      </c>
      <c r="D41" s="46">
        <v>261958</v>
      </c>
      <c r="E41" s="46">
        <v>0</v>
      </c>
      <c r="F41" s="46">
        <v>0</v>
      </c>
      <c r="G41" s="46">
        <v>0</v>
      </c>
      <c r="H41" s="46">
        <v>0</v>
      </c>
      <c r="I41" s="46">
        <v>85349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347307</v>
      </c>
      <c r="O41" s="47">
        <f t="shared" si="9"/>
        <v>20.917068176343051</v>
      </c>
      <c r="P41" s="9"/>
    </row>
    <row r="42" spans="1:16">
      <c r="A42" s="12"/>
      <c r="B42" s="25">
        <v>347.1</v>
      </c>
      <c r="C42" s="20" t="s">
        <v>54</v>
      </c>
      <c r="D42" s="46">
        <v>11911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11911</v>
      </c>
      <c r="O42" s="47">
        <f t="shared" si="9"/>
        <v>0.71735726331004579</v>
      </c>
      <c r="P42" s="9"/>
    </row>
    <row r="43" spans="1:16">
      <c r="A43" s="12"/>
      <c r="B43" s="25">
        <v>347.2</v>
      </c>
      <c r="C43" s="20" t="s">
        <v>55</v>
      </c>
      <c r="D43" s="46">
        <v>355375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355375</v>
      </c>
      <c r="O43" s="47">
        <f t="shared" si="9"/>
        <v>21.402975186702001</v>
      </c>
      <c r="P43" s="9"/>
    </row>
    <row r="44" spans="1:16">
      <c r="A44" s="12"/>
      <c r="B44" s="25">
        <v>347.4</v>
      </c>
      <c r="C44" s="20" t="s">
        <v>56</v>
      </c>
      <c r="D44" s="46">
        <v>5521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5521</v>
      </c>
      <c r="O44" s="47">
        <f t="shared" si="9"/>
        <v>0.33251023849674777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SUM(D46:D49)</f>
        <v>241035</v>
      </c>
      <c r="E45" s="32">
        <f t="shared" si="10"/>
        <v>17660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258695</v>
      </c>
      <c r="O45" s="45">
        <f t="shared" si="9"/>
        <v>15.580281859792821</v>
      </c>
      <c r="P45" s="10"/>
    </row>
    <row r="46" spans="1:16">
      <c r="A46" s="13"/>
      <c r="B46" s="39">
        <v>351.1</v>
      </c>
      <c r="C46" s="21" t="s">
        <v>59</v>
      </c>
      <c r="D46" s="46">
        <v>160061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160061</v>
      </c>
      <c r="O46" s="47">
        <f t="shared" si="9"/>
        <v>9.6399060467357263</v>
      </c>
      <c r="P46" s="9"/>
    </row>
    <row r="47" spans="1:16">
      <c r="A47" s="13"/>
      <c r="B47" s="39">
        <v>352</v>
      </c>
      <c r="C47" s="21" t="s">
        <v>60</v>
      </c>
      <c r="D47" s="46">
        <v>16318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16318</v>
      </c>
      <c r="O47" s="47">
        <f t="shared" si="9"/>
        <v>0.98277523488316065</v>
      </c>
      <c r="P47" s="9"/>
    </row>
    <row r="48" spans="1:16">
      <c r="A48" s="13"/>
      <c r="B48" s="39">
        <v>354</v>
      </c>
      <c r="C48" s="21" t="s">
        <v>61</v>
      </c>
      <c r="D48" s="46">
        <v>19805</v>
      </c>
      <c r="E48" s="46">
        <v>17660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37465</v>
      </c>
      <c r="O48" s="47">
        <f t="shared" si="9"/>
        <v>2.2563840038544929</v>
      </c>
      <c r="P48" s="9"/>
    </row>
    <row r="49" spans="1:16">
      <c r="A49" s="13"/>
      <c r="B49" s="39">
        <v>359</v>
      </c>
      <c r="C49" s="21" t="s">
        <v>62</v>
      </c>
      <c r="D49" s="46">
        <v>44851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44851</v>
      </c>
      <c r="O49" s="47">
        <f t="shared" si="9"/>
        <v>2.701216574319441</v>
      </c>
      <c r="P49" s="9"/>
    </row>
    <row r="50" spans="1:16" ht="15.75">
      <c r="A50" s="29" t="s">
        <v>3</v>
      </c>
      <c r="B50" s="30"/>
      <c r="C50" s="31"/>
      <c r="D50" s="32">
        <f t="shared" ref="D50:M50" si="11">SUM(D51:D60)</f>
        <v>160232</v>
      </c>
      <c r="E50" s="32">
        <f t="shared" si="11"/>
        <v>-164973</v>
      </c>
      <c r="F50" s="32">
        <f t="shared" si="11"/>
        <v>2785</v>
      </c>
      <c r="G50" s="32">
        <f t="shared" si="11"/>
        <v>64119</v>
      </c>
      <c r="H50" s="32">
        <f t="shared" si="11"/>
        <v>0</v>
      </c>
      <c r="I50" s="32">
        <f t="shared" si="11"/>
        <v>1649040</v>
      </c>
      <c r="J50" s="32">
        <f t="shared" si="11"/>
        <v>17773</v>
      </c>
      <c r="K50" s="32">
        <f t="shared" si="11"/>
        <v>-3151648</v>
      </c>
      <c r="L50" s="32">
        <f t="shared" si="11"/>
        <v>-392763</v>
      </c>
      <c r="M50" s="32">
        <f t="shared" si="11"/>
        <v>0</v>
      </c>
      <c r="N50" s="32">
        <f>SUM(D50:M50)</f>
        <v>-1815435</v>
      </c>
      <c r="O50" s="45">
        <f t="shared" si="9"/>
        <v>-109.33720790171043</v>
      </c>
      <c r="P50" s="10"/>
    </row>
    <row r="51" spans="1:16">
      <c r="A51" s="12"/>
      <c r="B51" s="25">
        <v>361.1</v>
      </c>
      <c r="C51" s="20" t="s">
        <v>63</v>
      </c>
      <c r="D51" s="46">
        <v>89792</v>
      </c>
      <c r="E51" s="46">
        <v>26459</v>
      </c>
      <c r="F51" s="46">
        <v>2785</v>
      </c>
      <c r="G51" s="46">
        <v>64119</v>
      </c>
      <c r="H51" s="46">
        <v>0</v>
      </c>
      <c r="I51" s="46">
        <v>887395</v>
      </c>
      <c r="J51" s="46">
        <v>17960</v>
      </c>
      <c r="K51" s="46">
        <v>1137886</v>
      </c>
      <c r="L51" s="46">
        <v>24559</v>
      </c>
      <c r="M51" s="46">
        <v>0</v>
      </c>
      <c r="N51" s="46">
        <f>SUM(D51:M51)</f>
        <v>2250955</v>
      </c>
      <c r="O51" s="47">
        <f t="shared" si="9"/>
        <v>135.56703204047218</v>
      </c>
      <c r="P51" s="9"/>
    </row>
    <row r="52" spans="1:16">
      <c r="A52" s="12"/>
      <c r="B52" s="25">
        <v>361.3</v>
      </c>
      <c r="C52" s="20" t="s">
        <v>64</v>
      </c>
      <c r="D52" s="46">
        <v>-31</v>
      </c>
      <c r="E52" s="46">
        <v>0</v>
      </c>
      <c r="F52" s="46">
        <v>0</v>
      </c>
      <c r="G52" s="46">
        <v>0</v>
      </c>
      <c r="H52" s="46">
        <v>0</v>
      </c>
      <c r="I52" s="46">
        <v>3</v>
      </c>
      <c r="J52" s="46">
        <v>0</v>
      </c>
      <c r="K52" s="46">
        <v>-5270392</v>
      </c>
      <c r="L52" s="46">
        <v>-628657</v>
      </c>
      <c r="M52" s="46">
        <v>0</v>
      </c>
      <c r="N52" s="46">
        <f t="shared" ref="N52:N60" si="12">SUM(D52:M52)</f>
        <v>-5899077</v>
      </c>
      <c r="O52" s="47">
        <f t="shared" si="9"/>
        <v>-355.28047458443746</v>
      </c>
      <c r="P52" s="9"/>
    </row>
    <row r="53" spans="1:16">
      <c r="A53" s="12"/>
      <c r="B53" s="25">
        <v>362</v>
      </c>
      <c r="C53" s="20" t="s">
        <v>65</v>
      </c>
      <c r="D53" s="46">
        <v>1200</v>
      </c>
      <c r="E53" s="46">
        <v>8000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9200</v>
      </c>
      <c r="O53" s="47">
        <f t="shared" si="9"/>
        <v>0.5540833534088172</v>
      </c>
      <c r="P53" s="9"/>
    </row>
    <row r="54" spans="1:16">
      <c r="A54" s="12"/>
      <c r="B54" s="25">
        <v>363.11</v>
      </c>
      <c r="C54" s="20" t="s">
        <v>83</v>
      </c>
      <c r="D54" s="46">
        <v>0</v>
      </c>
      <c r="E54" s="46">
        <v>84119</v>
      </c>
      <c r="F54" s="46">
        <v>0</v>
      </c>
      <c r="G54" s="46">
        <v>0</v>
      </c>
      <c r="H54" s="46">
        <v>0</v>
      </c>
      <c r="I54" s="46">
        <v>6482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90601</v>
      </c>
      <c r="O54" s="47">
        <f t="shared" si="9"/>
        <v>5.4565767284991571</v>
      </c>
      <c r="P54" s="9"/>
    </row>
    <row r="55" spans="1:16">
      <c r="A55" s="12"/>
      <c r="B55" s="25">
        <v>363.23</v>
      </c>
      <c r="C55" s="20" t="s">
        <v>96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258490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258490</v>
      </c>
      <c r="O55" s="47">
        <f t="shared" si="9"/>
        <v>15.567935437244037</v>
      </c>
      <c r="P55" s="9"/>
    </row>
    <row r="56" spans="1:16">
      <c r="A56" s="12"/>
      <c r="B56" s="25">
        <v>364</v>
      </c>
      <c r="C56" s="20" t="s">
        <v>66</v>
      </c>
      <c r="D56" s="46">
        <v>9130</v>
      </c>
      <c r="E56" s="46">
        <v>-431285</v>
      </c>
      <c r="F56" s="46">
        <v>0</v>
      </c>
      <c r="G56" s="46">
        <v>0</v>
      </c>
      <c r="H56" s="46">
        <v>0</v>
      </c>
      <c r="I56" s="46">
        <v>-2471</v>
      </c>
      <c r="J56" s="46">
        <v>-274</v>
      </c>
      <c r="K56" s="46">
        <v>0</v>
      </c>
      <c r="L56" s="46">
        <v>0</v>
      </c>
      <c r="M56" s="46">
        <v>0</v>
      </c>
      <c r="N56" s="46">
        <f t="shared" si="12"/>
        <v>-424900</v>
      </c>
      <c r="O56" s="47">
        <f t="shared" si="9"/>
        <v>-25.590219224283306</v>
      </c>
      <c r="P56" s="9"/>
    </row>
    <row r="57" spans="1:16">
      <c r="A57" s="12"/>
      <c r="B57" s="25">
        <v>366</v>
      </c>
      <c r="C57" s="20" t="s">
        <v>67</v>
      </c>
      <c r="D57" s="46">
        <v>21794</v>
      </c>
      <c r="E57" s="46">
        <v>8987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30781</v>
      </c>
      <c r="O57" s="47">
        <f t="shared" si="9"/>
        <v>1.8538304023126957</v>
      </c>
      <c r="P57" s="9"/>
    </row>
    <row r="58" spans="1:16">
      <c r="A58" s="12"/>
      <c r="B58" s="25">
        <v>368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891708</v>
      </c>
      <c r="L58" s="46">
        <v>0</v>
      </c>
      <c r="M58" s="46">
        <v>0</v>
      </c>
      <c r="N58" s="46">
        <f t="shared" si="12"/>
        <v>891708</v>
      </c>
      <c r="O58" s="47">
        <f t="shared" si="9"/>
        <v>53.704408576246685</v>
      </c>
      <c r="P58" s="9"/>
    </row>
    <row r="59" spans="1:16">
      <c r="A59" s="12"/>
      <c r="B59" s="25">
        <v>369.7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211335</v>
      </c>
      <c r="M59" s="46">
        <v>0</v>
      </c>
      <c r="N59" s="46">
        <f t="shared" si="12"/>
        <v>211335</v>
      </c>
      <c r="O59" s="47">
        <f t="shared" si="9"/>
        <v>12.727957118766563</v>
      </c>
      <c r="P59" s="9"/>
    </row>
    <row r="60" spans="1:16">
      <c r="A60" s="12"/>
      <c r="B60" s="25">
        <v>369.9</v>
      </c>
      <c r="C60" s="20" t="s">
        <v>70</v>
      </c>
      <c r="D60" s="46">
        <v>38347</v>
      </c>
      <c r="E60" s="46">
        <v>138747</v>
      </c>
      <c r="F60" s="46">
        <v>0</v>
      </c>
      <c r="G60" s="46">
        <v>0</v>
      </c>
      <c r="H60" s="46">
        <v>0</v>
      </c>
      <c r="I60" s="46">
        <v>499141</v>
      </c>
      <c r="J60" s="46">
        <v>87</v>
      </c>
      <c r="K60" s="46">
        <v>89150</v>
      </c>
      <c r="L60" s="46">
        <v>0</v>
      </c>
      <c r="M60" s="46">
        <v>0</v>
      </c>
      <c r="N60" s="46">
        <f t="shared" si="12"/>
        <v>765472</v>
      </c>
      <c r="O60" s="47">
        <f t="shared" si="9"/>
        <v>46.10166225006023</v>
      </c>
      <c r="P60" s="9"/>
    </row>
    <row r="61" spans="1:16" ht="15.75">
      <c r="A61" s="29" t="s">
        <v>45</v>
      </c>
      <c r="B61" s="30"/>
      <c r="C61" s="31"/>
      <c r="D61" s="32">
        <f t="shared" ref="D61:M61" si="13">SUM(D62:D65)</f>
        <v>2922614</v>
      </c>
      <c r="E61" s="32">
        <f t="shared" si="13"/>
        <v>3330981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2070275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ref="N61:N66" si="14">SUM(D61:M61)</f>
        <v>8323870</v>
      </c>
      <c r="O61" s="45">
        <f t="shared" si="9"/>
        <v>501.31715249337509</v>
      </c>
      <c r="P61" s="9"/>
    </row>
    <row r="62" spans="1:16">
      <c r="A62" s="12"/>
      <c r="B62" s="25">
        <v>381</v>
      </c>
      <c r="C62" s="20" t="s">
        <v>71</v>
      </c>
      <c r="D62" s="46">
        <v>1035226</v>
      </c>
      <c r="E62" s="46">
        <v>3313566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4348792</v>
      </c>
      <c r="O62" s="47">
        <f t="shared" si="9"/>
        <v>261.91231028667789</v>
      </c>
      <c r="P62" s="9"/>
    </row>
    <row r="63" spans="1:16">
      <c r="A63" s="12"/>
      <c r="B63" s="25">
        <v>382</v>
      </c>
      <c r="C63" s="20" t="s">
        <v>80</v>
      </c>
      <c r="D63" s="46">
        <v>1887388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1887388</v>
      </c>
      <c r="O63" s="47">
        <f t="shared" si="9"/>
        <v>113.67068176343049</v>
      </c>
      <c r="P63" s="9"/>
    </row>
    <row r="64" spans="1:16">
      <c r="A64" s="12"/>
      <c r="B64" s="25">
        <v>384</v>
      </c>
      <c r="C64" s="20" t="s">
        <v>84</v>
      </c>
      <c r="D64" s="46">
        <v>0</v>
      </c>
      <c r="E64" s="46">
        <v>17415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17415</v>
      </c>
      <c r="O64" s="47">
        <f t="shared" si="9"/>
        <v>1.0488436521320164</v>
      </c>
      <c r="P64" s="9"/>
    </row>
    <row r="65" spans="1:119" ht="15.75" thickBot="1">
      <c r="A65" s="12"/>
      <c r="B65" s="25">
        <v>389.4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2070275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2070275</v>
      </c>
      <c r="O65" s="47">
        <f t="shared" si="9"/>
        <v>124.68531679113467</v>
      </c>
      <c r="P65" s="9"/>
    </row>
    <row r="66" spans="1:119" ht="16.5" thickBot="1">
      <c r="A66" s="14" t="s">
        <v>57</v>
      </c>
      <c r="B66" s="23"/>
      <c r="C66" s="22"/>
      <c r="D66" s="15">
        <f t="shared" ref="D66:M66" si="15">SUM(D5,D14,D20,D33,D45,D50,D61)</f>
        <v>16560111</v>
      </c>
      <c r="E66" s="15">
        <f t="shared" si="15"/>
        <v>6316043</v>
      </c>
      <c r="F66" s="15">
        <f t="shared" si="15"/>
        <v>1278693</v>
      </c>
      <c r="G66" s="15">
        <f t="shared" si="15"/>
        <v>1784224</v>
      </c>
      <c r="H66" s="15">
        <f t="shared" si="15"/>
        <v>0</v>
      </c>
      <c r="I66" s="15">
        <f t="shared" si="15"/>
        <v>13632485</v>
      </c>
      <c r="J66" s="15">
        <f t="shared" si="15"/>
        <v>901794</v>
      </c>
      <c r="K66" s="15">
        <f t="shared" si="15"/>
        <v>-2605785</v>
      </c>
      <c r="L66" s="15">
        <f t="shared" si="15"/>
        <v>-392763</v>
      </c>
      <c r="M66" s="15">
        <f t="shared" si="15"/>
        <v>0</v>
      </c>
      <c r="N66" s="15">
        <f t="shared" si="14"/>
        <v>37474802</v>
      </c>
      <c r="O66" s="38">
        <f t="shared" si="9"/>
        <v>2256.9743435316791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97</v>
      </c>
      <c r="M68" s="48"/>
      <c r="N68" s="48"/>
      <c r="O68" s="43">
        <v>16604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SUM(D6:D14)</f>
        <v>8422749</v>
      </c>
      <c r="E5" s="27">
        <f t="shared" si="0"/>
        <v>3001359</v>
      </c>
      <c r="F5" s="27">
        <f t="shared" si="0"/>
        <v>0</v>
      </c>
      <c r="G5" s="27">
        <f t="shared" si="0"/>
        <v>3218730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14642838</v>
      </c>
      <c r="P5" s="33">
        <f t="shared" ref="P5:P36" si="1">(O5/P$74)</f>
        <v>870.9753747323341</v>
      </c>
      <c r="Q5" s="6"/>
    </row>
    <row r="6" spans="1:134">
      <c r="A6" s="12"/>
      <c r="B6" s="25">
        <v>311</v>
      </c>
      <c r="C6" s="20" t="s">
        <v>2</v>
      </c>
      <c r="D6" s="46">
        <v>5653597</v>
      </c>
      <c r="E6" s="46">
        <v>1765865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7419462</v>
      </c>
      <c r="P6" s="47">
        <f t="shared" si="1"/>
        <v>441.31941470378302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716151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716151</v>
      </c>
      <c r="P7" s="47">
        <f t="shared" si="1"/>
        <v>42.597608850820841</v>
      </c>
      <c r="Q7" s="9"/>
    </row>
    <row r="8" spans="1:134">
      <c r="A8" s="12"/>
      <c r="B8" s="25">
        <v>312.43</v>
      </c>
      <c r="C8" s="20" t="s">
        <v>146</v>
      </c>
      <c r="D8" s="46">
        <v>0</v>
      </c>
      <c r="E8" s="46">
        <v>519343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519343</v>
      </c>
      <c r="P8" s="47">
        <f t="shared" si="1"/>
        <v>30.891208660480608</v>
      </c>
      <c r="Q8" s="9"/>
    </row>
    <row r="9" spans="1:134">
      <c r="A9" s="12"/>
      <c r="B9" s="25">
        <v>314.10000000000002</v>
      </c>
      <c r="C9" s="20" t="s">
        <v>12</v>
      </c>
      <c r="D9" s="46">
        <v>1638534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1638534</v>
      </c>
      <c r="P9" s="47">
        <f t="shared" si="1"/>
        <v>97.462169878658102</v>
      </c>
      <c r="Q9" s="9"/>
    </row>
    <row r="10" spans="1:134">
      <c r="A10" s="12"/>
      <c r="B10" s="25">
        <v>314.39999999999998</v>
      </c>
      <c r="C10" s="20" t="s">
        <v>13</v>
      </c>
      <c r="D10" s="46">
        <v>44571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44571</v>
      </c>
      <c r="P10" s="47">
        <f t="shared" si="1"/>
        <v>2.6511420413990008</v>
      </c>
      <c r="Q10" s="9"/>
    </row>
    <row r="11" spans="1:134">
      <c r="A11" s="12"/>
      <c r="B11" s="25">
        <v>314.8</v>
      </c>
      <c r="C11" s="20" t="s">
        <v>14</v>
      </c>
      <c r="D11" s="46">
        <v>49248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49248</v>
      </c>
      <c r="P11" s="47">
        <f t="shared" si="1"/>
        <v>2.9293361884368307</v>
      </c>
      <c r="Q11" s="9"/>
    </row>
    <row r="12" spans="1:134">
      <c r="A12" s="12"/>
      <c r="B12" s="25">
        <v>315.2</v>
      </c>
      <c r="C12" s="20" t="s">
        <v>147</v>
      </c>
      <c r="D12" s="46">
        <v>836490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836490</v>
      </c>
      <c r="P12" s="47">
        <f t="shared" si="1"/>
        <v>49.755531763026411</v>
      </c>
      <c r="Q12" s="9"/>
    </row>
    <row r="13" spans="1:134">
      <c r="A13" s="12"/>
      <c r="B13" s="25">
        <v>316</v>
      </c>
      <c r="C13" s="20" t="s">
        <v>100</v>
      </c>
      <c r="D13" s="46">
        <v>200309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200309</v>
      </c>
      <c r="P13" s="47">
        <f t="shared" si="1"/>
        <v>11.91464430168927</v>
      </c>
      <c r="Q13" s="9"/>
    </row>
    <row r="14" spans="1:134">
      <c r="A14" s="12"/>
      <c r="B14" s="25">
        <v>319.89999999999998</v>
      </c>
      <c r="C14" s="20" t="s">
        <v>148</v>
      </c>
      <c r="D14" s="46">
        <v>0</v>
      </c>
      <c r="E14" s="46">
        <v>0</v>
      </c>
      <c r="F14" s="46">
        <v>0</v>
      </c>
      <c r="G14" s="46">
        <v>3218730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3218730</v>
      </c>
      <c r="P14" s="47">
        <f t="shared" si="1"/>
        <v>191.45431834403996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SUM(D16:D23)</f>
        <v>2017837</v>
      </c>
      <c r="E15" s="32">
        <f t="shared" si="3"/>
        <v>751116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269060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3038013</v>
      </c>
      <c r="P15" s="45">
        <f t="shared" si="1"/>
        <v>180.70503211991434</v>
      </c>
      <c r="Q15" s="10"/>
    </row>
    <row r="16" spans="1:134">
      <c r="A16" s="12"/>
      <c r="B16" s="25">
        <v>322</v>
      </c>
      <c r="C16" s="20" t="s">
        <v>149</v>
      </c>
      <c r="D16" s="46">
        <v>403826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403826</v>
      </c>
      <c r="P16" s="47">
        <f t="shared" si="1"/>
        <v>24.020104687128242</v>
      </c>
      <c r="Q16" s="9"/>
    </row>
    <row r="17" spans="1:17">
      <c r="A17" s="12"/>
      <c r="B17" s="25">
        <v>322.89999999999998</v>
      </c>
      <c r="C17" s="20" t="s">
        <v>150</v>
      </c>
      <c r="D17" s="46">
        <v>77872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77872</v>
      </c>
      <c r="P17" s="47">
        <f t="shared" si="1"/>
        <v>4.6319295741137285</v>
      </c>
      <c r="Q17" s="9"/>
    </row>
    <row r="18" spans="1:17">
      <c r="A18" s="12"/>
      <c r="B18" s="25">
        <v>323.10000000000002</v>
      </c>
      <c r="C18" s="20" t="s">
        <v>18</v>
      </c>
      <c r="D18" s="46">
        <v>1247795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1247795</v>
      </c>
      <c r="P18" s="47">
        <f t="shared" si="1"/>
        <v>74.220497263859144</v>
      </c>
      <c r="Q18" s="9"/>
    </row>
    <row r="19" spans="1:17">
      <c r="A19" s="12"/>
      <c r="B19" s="25">
        <v>323.39999999999998</v>
      </c>
      <c r="C19" s="20" t="s">
        <v>19</v>
      </c>
      <c r="D19" s="46">
        <v>44426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44426</v>
      </c>
      <c r="P19" s="47">
        <f t="shared" si="1"/>
        <v>2.6425172495836309</v>
      </c>
      <c r="Q19" s="9"/>
    </row>
    <row r="20" spans="1:17">
      <c r="A20" s="12"/>
      <c r="B20" s="25">
        <v>323.7</v>
      </c>
      <c r="C20" s="20" t="s">
        <v>111</v>
      </c>
      <c r="D20" s="46">
        <v>243918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243918</v>
      </c>
      <c r="P20" s="47">
        <f t="shared" si="1"/>
        <v>14.508565310492505</v>
      </c>
      <c r="Q20" s="9"/>
    </row>
    <row r="21" spans="1:17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22836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22836</v>
      </c>
      <c r="P21" s="47">
        <f t="shared" si="1"/>
        <v>1.3583154889364739</v>
      </c>
      <c r="Q21" s="9"/>
    </row>
    <row r="22" spans="1:17">
      <c r="A22" s="12"/>
      <c r="B22" s="25">
        <v>324.22000000000003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246224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246224</v>
      </c>
      <c r="P22" s="47">
        <f t="shared" si="1"/>
        <v>14.645729241018321</v>
      </c>
      <c r="Q22" s="9"/>
    </row>
    <row r="23" spans="1:17">
      <c r="A23" s="12"/>
      <c r="B23" s="25">
        <v>325.10000000000002</v>
      </c>
      <c r="C23" s="20" t="s">
        <v>83</v>
      </c>
      <c r="D23" s="46">
        <v>0</v>
      </c>
      <c r="E23" s="46">
        <v>751116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751116</v>
      </c>
      <c r="P23" s="47">
        <f t="shared" si="1"/>
        <v>44.6773733047823</v>
      </c>
      <c r="Q23" s="9"/>
    </row>
    <row r="24" spans="1:17" ht="15.75">
      <c r="A24" s="29" t="s">
        <v>151</v>
      </c>
      <c r="B24" s="30"/>
      <c r="C24" s="31"/>
      <c r="D24" s="32">
        <f t="shared" ref="D24:N24" si="5">SUM(D25:D37)</f>
        <v>2763580</v>
      </c>
      <c r="E24" s="32">
        <f t="shared" si="5"/>
        <v>39725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332171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3135476</v>
      </c>
      <c r="P24" s="45">
        <f t="shared" si="1"/>
        <v>186.50226029026885</v>
      </c>
      <c r="Q24" s="10"/>
    </row>
    <row r="25" spans="1:17">
      <c r="A25" s="12"/>
      <c r="B25" s="25">
        <v>331.2</v>
      </c>
      <c r="C25" s="20" t="s">
        <v>25</v>
      </c>
      <c r="D25" s="46">
        <v>12677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12677</v>
      </c>
      <c r="P25" s="47">
        <f t="shared" si="1"/>
        <v>0.75404472995479421</v>
      </c>
      <c r="Q25" s="9"/>
    </row>
    <row r="26" spans="1:17">
      <c r="A26" s="12"/>
      <c r="B26" s="25">
        <v>331.5</v>
      </c>
      <c r="C26" s="20" t="s">
        <v>27</v>
      </c>
      <c r="D26" s="46">
        <v>149900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6">SUM(D26:N26)</f>
        <v>149900</v>
      </c>
      <c r="P26" s="47">
        <f t="shared" si="1"/>
        <v>8.9162502974066147</v>
      </c>
      <c r="Q26" s="9"/>
    </row>
    <row r="27" spans="1:17">
      <c r="A27" s="12"/>
      <c r="B27" s="25">
        <v>331.62</v>
      </c>
      <c r="C27" s="20" t="s">
        <v>127</v>
      </c>
      <c r="D27" s="46">
        <v>54826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54826</v>
      </c>
      <c r="P27" s="47">
        <f t="shared" si="1"/>
        <v>3.2611230073756841</v>
      </c>
      <c r="Q27" s="9"/>
    </row>
    <row r="28" spans="1:17">
      <c r="A28" s="12"/>
      <c r="B28" s="25">
        <v>334.2</v>
      </c>
      <c r="C28" s="20" t="s">
        <v>29</v>
      </c>
      <c r="D28" s="46">
        <v>10659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10659</v>
      </c>
      <c r="P28" s="47">
        <f t="shared" si="1"/>
        <v>0.63401142041399006</v>
      </c>
      <c r="Q28" s="9"/>
    </row>
    <row r="29" spans="1:17">
      <c r="A29" s="12"/>
      <c r="B29" s="25">
        <v>334.5</v>
      </c>
      <c r="C29" s="20" t="s">
        <v>112</v>
      </c>
      <c r="D29" s="46">
        <v>0</v>
      </c>
      <c r="E29" s="46">
        <v>39725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39725</v>
      </c>
      <c r="P29" s="47">
        <f t="shared" si="1"/>
        <v>2.3628955507970497</v>
      </c>
      <c r="Q29" s="9"/>
    </row>
    <row r="30" spans="1:17">
      <c r="A30" s="12"/>
      <c r="B30" s="25">
        <v>334.7</v>
      </c>
      <c r="C30" s="20" t="s">
        <v>30</v>
      </c>
      <c r="D30" s="46">
        <v>29448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29448</v>
      </c>
      <c r="P30" s="47">
        <f t="shared" si="1"/>
        <v>1.7516059957173447</v>
      </c>
      <c r="Q30" s="9"/>
    </row>
    <row r="31" spans="1:17">
      <c r="A31" s="12"/>
      <c r="B31" s="25">
        <v>335.125</v>
      </c>
      <c r="C31" s="20" t="s">
        <v>152</v>
      </c>
      <c r="D31" s="46">
        <v>755180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755180</v>
      </c>
      <c r="P31" s="47">
        <f t="shared" si="1"/>
        <v>44.919105400904115</v>
      </c>
      <c r="Q31" s="9"/>
    </row>
    <row r="32" spans="1:17">
      <c r="A32" s="12"/>
      <c r="B32" s="25">
        <v>335.14</v>
      </c>
      <c r="C32" s="20" t="s">
        <v>102</v>
      </c>
      <c r="D32" s="46">
        <v>38528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38528</v>
      </c>
      <c r="P32" s="47">
        <f t="shared" si="1"/>
        <v>2.2916964073280988</v>
      </c>
      <c r="Q32" s="9"/>
    </row>
    <row r="33" spans="1:17">
      <c r="A33" s="12"/>
      <c r="B33" s="25">
        <v>335.15</v>
      </c>
      <c r="C33" s="20" t="s">
        <v>103</v>
      </c>
      <c r="D33" s="46">
        <v>45080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45080</v>
      </c>
      <c r="P33" s="47">
        <f t="shared" si="1"/>
        <v>2.6814180347370926</v>
      </c>
      <c r="Q33" s="9"/>
    </row>
    <row r="34" spans="1:17">
      <c r="A34" s="12"/>
      <c r="B34" s="25">
        <v>335.18</v>
      </c>
      <c r="C34" s="20" t="s">
        <v>153</v>
      </c>
      <c r="D34" s="46">
        <v>1302161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1302161</v>
      </c>
      <c r="P34" s="47">
        <f t="shared" si="1"/>
        <v>77.454258862717111</v>
      </c>
      <c r="Q34" s="9"/>
    </row>
    <row r="35" spans="1:17">
      <c r="A35" s="12"/>
      <c r="B35" s="25">
        <v>335.29</v>
      </c>
      <c r="C35" s="20" t="s">
        <v>35</v>
      </c>
      <c r="D35" s="46">
        <v>337604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332171</v>
      </c>
      <c r="L35" s="46">
        <v>0</v>
      </c>
      <c r="M35" s="46">
        <v>0</v>
      </c>
      <c r="N35" s="46">
        <v>0</v>
      </c>
      <c r="O35" s="46">
        <f t="shared" si="6"/>
        <v>669775</v>
      </c>
      <c r="P35" s="47">
        <f t="shared" si="1"/>
        <v>39.839103021651205</v>
      </c>
      <c r="Q35" s="9"/>
    </row>
    <row r="36" spans="1:17">
      <c r="A36" s="12"/>
      <c r="B36" s="25">
        <v>335.48</v>
      </c>
      <c r="C36" s="20" t="s">
        <v>36</v>
      </c>
      <c r="D36" s="46">
        <v>16654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16654</v>
      </c>
      <c r="P36" s="47">
        <f t="shared" si="1"/>
        <v>0.99060195098739001</v>
      </c>
      <c r="Q36" s="9"/>
    </row>
    <row r="37" spans="1:17">
      <c r="A37" s="12"/>
      <c r="B37" s="25">
        <v>338</v>
      </c>
      <c r="C37" s="20" t="s">
        <v>38</v>
      </c>
      <c r="D37" s="46">
        <v>10863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10863</v>
      </c>
      <c r="P37" s="47">
        <f t="shared" ref="P37:P68" si="7">(O37/P$74)</f>
        <v>0.64614561027837258</v>
      </c>
      <c r="Q37" s="9"/>
    </row>
    <row r="38" spans="1:17" ht="15.75">
      <c r="A38" s="29" t="s">
        <v>43</v>
      </c>
      <c r="B38" s="30"/>
      <c r="C38" s="31"/>
      <c r="D38" s="32">
        <f t="shared" ref="D38:N38" si="8">SUM(D39:D51)</f>
        <v>842184</v>
      </c>
      <c r="E38" s="32">
        <f t="shared" si="8"/>
        <v>450993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15538870</v>
      </c>
      <c r="J38" s="32">
        <f t="shared" si="8"/>
        <v>684692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17516739</v>
      </c>
      <c r="P38" s="45">
        <f t="shared" si="7"/>
        <v>1041.9188079942899</v>
      </c>
      <c r="Q38" s="10"/>
    </row>
    <row r="39" spans="1:17">
      <c r="A39" s="12"/>
      <c r="B39" s="25">
        <v>341.2</v>
      </c>
      <c r="C39" s="20" t="s">
        <v>105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684692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51" si="9">SUM(D39:N39)</f>
        <v>684692</v>
      </c>
      <c r="P39" s="47">
        <f t="shared" si="7"/>
        <v>40.726385914822743</v>
      </c>
      <c r="Q39" s="9"/>
    </row>
    <row r="40" spans="1:17">
      <c r="A40" s="12"/>
      <c r="B40" s="25">
        <v>341.3</v>
      </c>
      <c r="C40" s="20" t="s">
        <v>106</v>
      </c>
      <c r="D40" s="46">
        <v>19238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19238</v>
      </c>
      <c r="P40" s="47">
        <f t="shared" si="7"/>
        <v>1.1443016892695694</v>
      </c>
      <c r="Q40" s="9"/>
    </row>
    <row r="41" spans="1:17">
      <c r="A41" s="12"/>
      <c r="B41" s="25">
        <v>341.9</v>
      </c>
      <c r="C41" s="20" t="s">
        <v>107</v>
      </c>
      <c r="D41" s="46">
        <v>67323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67323</v>
      </c>
      <c r="P41" s="47">
        <f t="shared" si="7"/>
        <v>4.0044610992148462</v>
      </c>
      <c r="Q41" s="9"/>
    </row>
    <row r="42" spans="1:17">
      <c r="A42" s="12"/>
      <c r="B42" s="25">
        <v>342.1</v>
      </c>
      <c r="C42" s="20" t="s">
        <v>120</v>
      </c>
      <c r="D42" s="46">
        <v>188892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188892</v>
      </c>
      <c r="P42" s="47">
        <f t="shared" si="7"/>
        <v>11.235546038543896</v>
      </c>
      <c r="Q42" s="9"/>
    </row>
    <row r="43" spans="1:17">
      <c r="A43" s="12"/>
      <c r="B43" s="25">
        <v>342.5</v>
      </c>
      <c r="C43" s="20" t="s">
        <v>49</v>
      </c>
      <c r="D43" s="46">
        <v>19770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19770</v>
      </c>
      <c r="P43" s="47">
        <f t="shared" si="7"/>
        <v>1.1759457530335475</v>
      </c>
      <c r="Q43" s="9"/>
    </row>
    <row r="44" spans="1:17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7214343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7214343</v>
      </c>
      <c r="P44" s="47">
        <f t="shared" si="7"/>
        <v>429.11866523911493</v>
      </c>
      <c r="Q44" s="9"/>
    </row>
    <row r="45" spans="1:17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7017561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7017561</v>
      </c>
      <c r="P45" s="47">
        <f t="shared" si="7"/>
        <v>417.41381156316919</v>
      </c>
      <c r="Q45" s="9"/>
    </row>
    <row r="46" spans="1:17">
      <c r="A46" s="12"/>
      <c r="B46" s="25">
        <v>343.7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1046821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1046821</v>
      </c>
      <c r="P46" s="47">
        <f t="shared" si="7"/>
        <v>62.266297882464904</v>
      </c>
      <c r="Q46" s="9"/>
    </row>
    <row r="47" spans="1:17">
      <c r="A47" s="12"/>
      <c r="B47" s="25">
        <v>343.9</v>
      </c>
      <c r="C47" s="20" t="s">
        <v>53</v>
      </c>
      <c r="D47" s="46">
        <v>35082</v>
      </c>
      <c r="E47" s="46">
        <v>450993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486075</v>
      </c>
      <c r="P47" s="47">
        <f t="shared" si="7"/>
        <v>28.912384011420414</v>
      </c>
      <c r="Q47" s="9"/>
    </row>
    <row r="48" spans="1:17">
      <c r="A48" s="12"/>
      <c r="B48" s="25">
        <v>347.1</v>
      </c>
      <c r="C48" s="20" t="s">
        <v>54</v>
      </c>
      <c r="D48" s="46">
        <v>10655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10655</v>
      </c>
      <c r="P48" s="47">
        <f t="shared" si="7"/>
        <v>0.63377349512253156</v>
      </c>
      <c r="Q48" s="9"/>
    </row>
    <row r="49" spans="1:17">
      <c r="A49" s="12"/>
      <c r="B49" s="25">
        <v>347.2</v>
      </c>
      <c r="C49" s="20" t="s">
        <v>55</v>
      </c>
      <c r="D49" s="46">
        <v>505215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505215</v>
      </c>
      <c r="P49" s="47">
        <f t="shared" si="7"/>
        <v>30.050856531049252</v>
      </c>
      <c r="Q49" s="9"/>
    </row>
    <row r="50" spans="1:17">
      <c r="A50" s="12"/>
      <c r="B50" s="25">
        <v>347.4</v>
      </c>
      <c r="C50" s="20" t="s">
        <v>56</v>
      </c>
      <c r="D50" s="46">
        <v>-3991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-3991</v>
      </c>
      <c r="P50" s="47">
        <f t="shared" si="7"/>
        <v>-0.23738995955270045</v>
      </c>
      <c r="Q50" s="9"/>
    </row>
    <row r="51" spans="1:17">
      <c r="A51" s="12"/>
      <c r="B51" s="25">
        <v>349</v>
      </c>
      <c r="C51" s="20" t="s">
        <v>154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260145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260145</v>
      </c>
      <c r="P51" s="47">
        <f t="shared" si="7"/>
        <v>15.473768736616702</v>
      </c>
      <c r="Q51" s="9"/>
    </row>
    <row r="52" spans="1:17" ht="15.75">
      <c r="A52" s="29" t="s">
        <v>44</v>
      </c>
      <c r="B52" s="30"/>
      <c r="C52" s="31"/>
      <c r="D52" s="32">
        <f t="shared" ref="D52:N52" si="10">SUM(D53:D57)</f>
        <v>2321799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 t="shared" ref="O52:O59" si="11">SUM(D52:N52)</f>
        <v>2321799</v>
      </c>
      <c r="P52" s="45">
        <f t="shared" si="7"/>
        <v>138.10367594575303</v>
      </c>
      <c r="Q52" s="10"/>
    </row>
    <row r="53" spans="1:17">
      <c r="A53" s="13"/>
      <c r="B53" s="39">
        <v>351.1</v>
      </c>
      <c r="C53" s="21" t="s">
        <v>59</v>
      </c>
      <c r="D53" s="46">
        <v>1831302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1831302</v>
      </c>
      <c r="P53" s="47">
        <f t="shared" si="7"/>
        <v>108.92826552462527</v>
      </c>
      <c r="Q53" s="9"/>
    </row>
    <row r="54" spans="1:17">
      <c r="A54" s="13"/>
      <c r="B54" s="39">
        <v>352</v>
      </c>
      <c r="C54" s="21" t="s">
        <v>60</v>
      </c>
      <c r="D54" s="46">
        <v>1094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1094</v>
      </c>
      <c r="P54" s="47">
        <f t="shared" si="7"/>
        <v>6.507256721389483E-2</v>
      </c>
      <c r="Q54" s="9"/>
    </row>
    <row r="55" spans="1:17">
      <c r="A55" s="13"/>
      <c r="B55" s="39">
        <v>354</v>
      </c>
      <c r="C55" s="21" t="s">
        <v>61</v>
      </c>
      <c r="D55" s="46">
        <v>104395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104395</v>
      </c>
      <c r="P55" s="47">
        <f t="shared" si="7"/>
        <v>6.2095527004520576</v>
      </c>
      <c r="Q55" s="9"/>
    </row>
    <row r="56" spans="1:17">
      <c r="A56" s="13"/>
      <c r="B56" s="39">
        <v>358.2</v>
      </c>
      <c r="C56" s="21" t="s">
        <v>114</v>
      </c>
      <c r="D56" s="46">
        <v>332361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332361</v>
      </c>
      <c r="P56" s="47">
        <f t="shared" si="7"/>
        <v>19.769271948608136</v>
      </c>
      <c r="Q56" s="9"/>
    </row>
    <row r="57" spans="1:17">
      <c r="A57" s="13"/>
      <c r="B57" s="39">
        <v>359</v>
      </c>
      <c r="C57" s="21" t="s">
        <v>62</v>
      </c>
      <c r="D57" s="46">
        <v>52647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52647</v>
      </c>
      <c r="P57" s="47">
        <f t="shared" si="7"/>
        <v>3.1315132048536758</v>
      </c>
      <c r="Q57" s="9"/>
    </row>
    <row r="58" spans="1:17" ht="15.75">
      <c r="A58" s="29" t="s">
        <v>3</v>
      </c>
      <c r="B58" s="30"/>
      <c r="C58" s="31"/>
      <c r="D58" s="32">
        <f t="shared" ref="D58:N58" si="12">SUM(D59:D66)</f>
        <v>107392</v>
      </c>
      <c r="E58" s="32">
        <f t="shared" si="12"/>
        <v>48626</v>
      </c>
      <c r="F58" s="32">
        <f t="shared" si="12"/>
        <v>75</v>
      </c>
      <c r="G58" s="32">
        <f t="shared" si="12"/>
        <v>4815</v>
      </c>
      <c r="H58" s="32">
        <f t="shared" si="12"/>
        <v>0</v>
      </c>
      <c r="I58" s="32">
        <f t="shared" si="12"/>
        <v>297502</v>
      </c>
      <c r="J58" s="32">
        <f t="shared" si="12"/>
        <v>11</v>
      </c>
      <c r="K58" s="32">
        <f t="shared" si="12"/>
        <v>9902396</v>
      </c>
      <c r="L58" s="32">
        <f t="shared" si="12"/>
        <v>0</v>
      </c>
      <c r="M58" s="32">
        <f t="shared" si="12"/>
        <v>0</v>
      </c>
      <c r="N58" s="32">
        <f t="shared" si="12"/>
        <v>0</v>
      </c>
      <c r="O58" s="32">
        <f t="shared" si="11"/>
        <v>10360817</v>
      </c>
      <c r="P58" s="45">
        <f t="shared" si="7"/>
        <v>616.27510111824893</v>
      </c>
      <c r="Q58" s="10"/>
    </row>
    <row r="59" spans="1:17">
      <c r="A59" s="12"/>
      <c r="B59" s="25">
        <v>361.1</v>
      </c>
      <c r="C59" s="20" t="s">
        <v>63</v>
      </c>
      <c r="D59" s="46">
        <v>24851</v>
      </c>
      <c r="E59" s="46">
        <v>8016</v>
      </c>
      <c r="F59" s="46">
        <v>75</v>
      </c>
      <c r="G59" s="46">
        <v>4815</v>
      </c>
      <c r="H59" s="46">
        <v>0</v>
      </c>
      <c r="I59" s="46">
        <v>288392</v>
      </c>
      <c r="J59" s="46">
        <v>11</v>
      </c>
      <c r="K59" s="46">
        <v>879475</v>
      </c>
      <c r="L59" s="46">
        <v>0</v>
      </c>
      <c r="M59" s="46">
        <v>0</v>
      </c>
      <c r="N59" s="46">
        <v>0</v>
      </c>
      <c r="O59" s="46">
        <f t="shared" si="11"/>
        <v>1205635</v>
      </c>
      <c r="P59" s="47">
        <f t="shared" si="7"/>
        <v>71.712764691886747</v>
      </c>
      <c r="Q59" s="9"/>
    </row>
    <row r="60" spans="1:17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8352931</v>
      </c>
      <c r="L60" s="46">
        <v>0</v>
      </c>
      <c r="M60" s="46">
        <v>0</v>
      </c>
      <c r="N60" s="46">
        <v>0</v>
      </c>
      <c r="O60" s="46">
        <f t="shared" ref="O60:O66" si="13">SUM(D60:N60)</f>
        <v>8352931</v>
      </c>
      <c r="P60" s="47">
        <f t="shared" si="7"/>
        <v>496.84338567689747</v>
      </c>
      <c r="Q60" s="9"/>
    </row>
    <row r="61" spans="1:17">
      <c r="A61" s="12"/>
      <c r="B61" s="25">
        <v>362</v>
      </c>
      <c r="C61" s="20" t="s">
        <v>65</v>
      </c>
      <c r="D61" s="46">
        <v>5150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5150</v>
      </c>
      <c r="P61" s="47">
        <f t="shared" si="7"/>
        <v>0.30632881275279561</v>
      </c>
      <c r="Q61" s="9"/>
    </row>
    <row r="62" spans="1:17">
      <c r="A62" s="12"/>
      <c r="B62" s="25">
        <v>364</v>
      </c>
      <c r="C62" s="20" t="s">
        <v>115</v>
      </c>
      <c r="D62" s="46">
        <v>8754</v>
      </c>
      <c r="E62" s="46">
        <v>0</v>
      </c>
      <c r="F62" s="46">
        <v>0</v>
      </c>
      <c r="G62" s="46">
        <v>0</v>
      </c>
      <c r="H62" s="46">
        <v>0</v>
      </c>
      <c r="I62" s="46">
        <v>-3314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5440</v>
      </c>
      <c r="P62" s="47">
        <f t="shared" si="7"/>
        <v>0.32357839638353558</v>
      </c>
      <c r="Q62" s="9"/>
    </row>
    <row r="63" spans="1:17">
      <c r="A63" s="12"/>
      <c r="B63" s="25">
        <v>366</v>
      </c>
      <c r="C63" s="20" t="s">
        <v>67</v>
      </c>
      <c r="D63" s="46">
        <v>12959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12959</v>
      </c>
      <c r="P63" s="47">
        <f t="shared" si="7"/>
        <v>0.77081846300261714</v>
      </c>
      <c r="Q63" s="9"/>
    </row>
    <row r="64" spans="1:17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669990</v>
      </c>
      <c r="L64" s="46">
        <v>0</v>
      </c>
      <c r="M64" s="46">
        <v>0</v>
      </c>
      <c r="N64" s="46">
        <v>0</v>
      </c>
      <c r="O64" s="46">
        <f t="shared" si="13"/>
        <v>669990</v>
      </c>
      <c r="P64" s="47">
        <f t="shared" si="7"/>
        <v>39.851891506067098</v>
      </c>
      <c r="Q64" s="9"/>
    </row>
    <row r="65" spans="1:120">
      <c r="A65" s="12"/>
      <c r="B65" s="25">
        <v>369.3</v>
      </c>
      <c r="C65" s="20" t="s">
        <v>116</v>
      </c>
      <c r="D65" s="46">
        <v>0</v>
      </c>
      <c r="E65" s="46">
        <v>33844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33844</v>
      </c>
      <c r="P65" s="47">
        <f t="shared" si="7"/>
        <v>2.0130858910302165</v>
      </c>
      <c r="Q65" s="9"/>
    </row>
    <row r="66" spans="1:120">
      <c r="A66" s="12"/>
      <c r="B66" s="25">
        <v>369.9</v>
      </c>
      <c r="C66" s="20" t="s">
        <v>70</v>
      </c>
      <c r="D66" s="46">
        <v>55678</v>
      </c>
      <c r="E66" s="46">
        <v>6766</v>
      </c>
      <c r="F66" s="46">
        <v>0</v>
      </c>
      <c r="G66" s="46">
        <v>0</v>
      </c>
      <c r="H66" s="46">
        <v>0</v>
      </c>
      <c r="I66" s="46">
        <v>12424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74868</v>
      </c>
      <c r="P66" s="47">
        <f t="shared" si="7"/>
        <v>4.453247680228408</v>
      </c>
      <c r="Q66" s="9"/>
    </row>
    <row r="67" spans="1:120" ht="15.75">
      <c r="A67" s="29" t="s">
        <v>45</v>
      </c>
      <c r="B67" s="30"/>
      <c r="C67" s="31"/>
      <c r="D67" s="32">
        <f t="shared" ref="D67:N67" si="14">SUM(D68:D71)</f>
        <v>8618161</v>
      </c>
      <c r="E67" s="32">
        <f t="shared" si="14"/>
        <v>9096037</v>
      </c>
      <c r="F67" s="32">
        <f t="shared" si="14"/>
        <v>13002389</v>
      </c>
      <c r="G67" s="32">
        <f t="shared" si="14"/>
        <v>4472501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4"/>
        <v>0</v>
      </c>
      <c r="O67" s="32">
        <f t="shared" ref="O67:O72" si="15">SUM(D67:N67)</f>
        <v>35189088</v>
      </c>
      <c r="P67" s="45">
        <f t="shared" si="7"/>
        <v>2093.093504639543</v>
      </c>
      <c r="Q67" s="9"/>
    </row>
    <row r="68" spans="1:120">
      <c r="A68" s="12"/>
      <c r="B68" s="25">
        <v>381</v>
      </c>
      <c r="C68" s="20" t="s">
        <v>71</v>
      </c>
      <c r="D68" s="46">
        <v>2284077</v>
      </c>
      <c r="E68" s="46">
        <v>9096037</v>
      </c>
      <c r="F68" s="46">
        <v>2029888</v>
      </c>
      <c r="G68" s="46">
        <v>4472501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17882503</v>
      </c>
      <c r="P68" s="47">
        <f t="shared" si="7"/>
        <v>1063.6749345705448</v>
      </c>
      <c r="Q68" s="9"/>
    </row>
    <row r="69" spans="1:120">
      <c r="A69" s="12"/>
      <c r="B69" s="25">
        <v>382</v>
      </c>
      <c r="C69" s="20" t="s">
        <v>80</v>
      </c>
      <c r="D69" s="46">
        <v>4615440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5"/>
        <v>4615440</v>
      </c>
      <c r="P69" s="47">
        <f t="shared" ref="P69:P72" si="16">(O69/P$74)</f>
        <v>274.53247680228407</v>
      </c>
      <c r="Q69" s="9"/>
    </row>
    <row r="70" spans="1:120">
      <c r="A70" s="12"/>
      <c r="B70" s="25">
        <v>383.1</v>
      </c>
      <c r="C70" s="20" t="s">
        <v>155</v>
      </c>
      <c r="D70" s="46">
        <v>1718644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5"/>
        <v>1718644</v>
      </c>
      <c r="P70" s="47">
        <f t="shared" si="16"/>
        <v>102.22721865334285</v>
      </c>
      <c r="Q70" s="9"/>
    </row>
    <row r="71" spans="1:120" ht="15.75" thickBot="1">
      <c r="A71" s="12"/>
      <c r="B71" s="25">
        <v>384</v>
      </c>
      <c r="C71" s="20" t="s">
        <v>84</v>
      </c>
      <c r="D71" s="46">
        <v>0</v>
      </c>
      <c r="E71" s="46">
        <v>0</v>
      </c>
      <c r="F71" s="46">
        <v>10972501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5"/>
        <v>10972501</v>
      </c>
      <c r="P71" s="47">
        <f t="shared" si="16"/>
        <v>652.65887461337138</v>
      </c>
      <c r="Q71" s="9"/>
    </row>
    <row r="72" spans="1:120" ht="16.5" thickBot="1">
      <c r="A72" s="14" t="s">
        <v>57</v>
      </c>
      <c r="B72" s="23"/>
      <c r="C72" s="22"/>
      <c r="D72" s="15">
        <f t="shared" ref="D72:N72" si="17">SUM(D5,D15,D24,D38,D52,D58,D67)</f>
        <v>25093702</v>
      </c>
      <c r="E72" s="15">
        <f t="shared" si="17"/>
        <v>13387856</v>
      </c>
      <c r="F72" s="15">
        <f t="shared" si="17"/>
        <v>13002464</v>
      </c>
      <c r="G72" s="15">
        <f t="shared" si="17"/>
        <v>7696046</v>
      </c>
      <c r="H72" s="15">
        <f t="shared" si="17"/>
        <v>0</v>
      </c>
      <c r="I72" s="15">
        <f t="shared" si="17"/>
        <v>16105432</v>
      </c>
      <c r="J72" s="15">
        <f t="shared" si="17"/>
        <v>684703</v>
      </c>
      <c r="K72" s="15">
        <f t="shared" si="17"/>
        <v>10234567</v>
      </c>
      <c r="L72" s="15">
        <f t="shared" si="17"/>
        <v>0</v>
      </c>
      <c r="M72" s="15">
        <f t="shared" si="17"/>
        <v>0</v>
      </c>
      <c r="N72" s="15">
        <f t="shared" si="17"/>
        <v>0</v>
      </c>
      <c r="O72" s="15">
        <f t="shared" si="15"/>
        <v>86204770</v>
      </c>
      <c r="P72" s="38">
        <f t="shared" si="16"/>
        <v>5127.573756840352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8" t="s">
        <v>156</v>
      </c>
      <c r="N74" s="48"/>
      <c r="O74" s="48"/>
      <c r="P74" s="43">
        <v>16812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86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7886536</v>
      </c>
      <c r="E5" s="27">
        <f t="shared" si="0"/>
        <v>2521835</v>
      </c>
      <c r="F5" s="27">
        <f t="shared" si="0"/>
        <v>0</v>
      </c>
      <c r="G5" s="27">
        <f t="shared" si="0"/>
        <v>2722954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13131325</v>
      </c>
      <c r="O5" s="33">
        <f t="shared" ref="O5:O38" si="1">(N5/O$72)</f>
        <v>775.39563035134336</v>
      </c>
      <c r="P5" s="6"/>
    </row>
    <row r="6" spans="1:133">
      <c r="A6" s="12"/>
      <c r="B6" s="25">
        <v>311</v>
      </c>
      <c r="C6" s="20" t="s">
        <v>2</v>
      </c>
      <c r="D6" s="46">
        <v>5292534</v>
      </c>
      <c r="E6" s="46">
        <v>1477319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6769853</v>
      </c>
      <c r="O6" s="47">
        <f t="shared" si="1"/>
        <v>399.75512252731028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604350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604350</v>
      </c>
      <c r="O7" s="47">
        <f t="shared" si="1"/>
        <v>35.686448184233832</v>
      </c>
      <c r="P7" s="9"/>
    </row>
    <row r="8" spans="1:133">
      <c r="A8" s="12"/>
      <c r="B8" s="25">
        <v>312.42</v>
      </c>
      <c r="C8" s="20" t="s">
        <v>119</v>
      </c>
      <c r="D8" s="46">
        <v>0</v>
      </c>
      <c r="E8" s="46">
        <v>440166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440166</v>
      </c>
      <c r="O8" s="47">
        <f t="shared" si="1"/>
        <v>25.991496899911425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2722954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2722954</v>
      </c>
      <c r="O9" s="47">
        <f t="shared" si="1"/>
        <v>160.7885444346029</v>
      </c>
      <c r="P9" s="9"/>
    </row>
    <row r="10" spans="1:133">
      <c r="A10" s="12"/>
      <c r="B10" s="25">
        <v>314.10000000000002</v>
      </c>
      <c r="C10" s="20" t="s">
        <v>12</v>
      </c>
      <c r="D10" s="46">
        <v>1580380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1580380</v>
      </c>
      <c r="O10" s="47">
        <f t="shared" si="1"/>
        <v>93.320342485975786</v>
      </c>
      <c r="P10" s="9"/>
    </row>
    <row r="11" spans="1:133">
      <c r="A11" s="12"/>
      <c r="B11" s="25">
        <v>314.39999999999998</v>
      </c>
      <c r="C11" s="20" t="s">
        <v>13</v>
      </c>
      <c r="D11" s="46">
        <v>14036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14036</v>
      </c>
      <c r="O11" s="47">
        <f t="shared" si="1"/>
        <v>0.82881606141127839</v>
      </c>
      <c r="P11" s="9"/>
    </row>
    <row r="12" spans="1:133">
      <c r="A12" s="12"/>
      <c r="B12" s="25">
        <v>314.8</v>
      </c>
      <c r="C12" s="20" t="s">
        <v>14</v>
      </c>
      <c r="D12" s="46">
        <v>44268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44268</v>
      </c>
      <c r="O12" s="47">
        <f t="shared" si="1"/>
        <v>2.6139946855624445</v>
      </c>
      <c r="P12" s="9"/>
    </row>
    <row r="13" spans="1:133">
      <c r="A13" s="12"/>
      <c r="B13" s="25">
        <v>315</v>
      </c>
      <c r="C13" s="20" t="s">
        <v>99</v>
      </c>
      <c r="D13" s="46">
        <v>716503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716503</v>
      </c>
      <c r="O13" s="47">
        <f t="shared" si="1"/>
        <v>42.309005019191027</v>
      </c>
      <c r="P13" s="9"/>
    </row>
    <row r="14" spans="1:133">
      <c r="A14" s="12"/>
      <c r="B14" s="25">
        <v>316</v>
      </c>
      <c r="C14" s="20" t="s">
        <v>100</v>
      </c>
      <c r="D14" s="46">
        <v>238815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238815</v>
      </c>
      <c r="O14" s="47">
        <f t="shared" si="1"/>
        <v>14.101860053144376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1796898</v>
      </c>
      <c r="E15" s="32">
        <f t="shared" si="3"/>
        <v>728476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342589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2867963</v>
      </c>
      <c r="O15" s="45">
        <f t="shared" si="1"/>
        <v>169.35122527310304</v>
      </c>
      <c r="P15" s="10"/>
    </row>
    <row r="16" spans="1:133">
      <c r="A16" s="12"/>
      <c r="B16" s="25">
        <v>322</v>
      </c>
      <c r="C16" s="20" t="s">
        <v>0</v>
      </c>
      <c r="D16" s="46">
        <v>286193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286193</v>
      </c>
      <c r="O16" s="47">
        <f t="shared" si="1"/>
        <v>16.899498080897548</v>
      </c>
      <c r="P16" s="9"/>
    </row>
    <row r="17" spans="1:16">
      <c r="A17" s="12"/>
      <c r="B17" s="25">
        <v>323.10000000000002</v>
      </c>
      <c r="C17" s="20" t="s">
        <v>18</v>
      </c>
      <c r="D17" s="46">
        <v>1222218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1222218</v>
      </c>
      <c r="O17" s="47">
        <f t="shared" si="1"/>
        <v>72.171124889282552</v>
      </c>
      <c r="P17" s="9"/>
    </row>
    <row r="18" spans="1:16">
      <c r="A18" s="12"/>
      <c r="B18" s="25">
        <v>323.39999999999998</v>
      </c>
      <c r="C18" s="20" t="s">
        <v>19</v>
      </c>
      <c r="D18" s="46">
        <v>74354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74354</v>
      </c>
      <c r="O18" s="47">
        <f t="shared" si="1"/>
        <v>4.3905521110126955</v>
      </c>
      <c r="P18" s="9"/>
    </row>
    <row r="19" spans="1:16">
      <c r="A19" s="12"/>
      <c r="B19" s="25">
        <v>323.7</v>
      </c>
      <c r="C19" s="20" t="s">
        <v>111</v>
      </c>
      <c r="D19" s="46">
        <v>184586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184586</v>
      </c>
      <c r="O19" s="47">
        <f t="shared" si="1"/>
        <v>10.899675228816061</v>
      </c>
      <c r="P19" s="9"/>
    </row>
    <row r="20" spans="1:16">
      <c r="A20" s="12"/>
      <c r="B20" s="25">
        <v>324.20999999999998</v>
      </c>
      <c r="C20" s="20" t="s">
        <v>138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149301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149301</v>
      </c>
      <c r="O20" s="47">
        <f t="shared" si="1"/>
        <v>8.8161204605845889</v>
      </c>
      <c r="P20" s="9"/>
    </row>
    <row r="21" spans="1:16">
      <c r="A21" s="12"/>
      <c r="B21" s="25">
        <v>324.22000000000003</v>
      </c>
      <c r="C21" s="20" t="s">
        <v>139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193288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193288</v>
      </c>
      <c r="O21" s="47">
        <f t="shared" si="1"/>
        <v>11.413522291113079</v>
      </c>
      <c r="P21" s="9"/>
    </row>
    <row r="22" spans="1:16">
      <c r="A22" s="12"/>
      <c r="B22" s="25">
        <v>325.10000000000002</v>
      </c>
      <c r="C22" s="20" t="s">
        <v>83</v>
      </c>
      <c r="D22" s="46">
        <v>0</v>
      </c>
      <c r="E22" s="46">
        <v>728476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728476</v>
      </c>
      <c r="O22" s="47">
        <f t="shared" si="1"/>
        <v>43.016002361972248</v>
      </c>
      <c r="P22" s="9"/>
    </row>
    <row r="23" spans="1:16">
      <c r="A23" s="12"/>
      <c r="B23" s="25">
        <v>329</v>
      </c>
      <c r="C23" s="20" t="s">
        <v>24</v>
      </c>
      <c r="D23" s="46">
        <v>29547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29547</v>
      </c>
      <c r="O23" s="47">
        <f t="shared" si="1"/>
        <v>1.7447298494242693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2806863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619</v>
      </c>
      <c r="J24" s="32">
        <f t="shared" si="5"/>
        <v>0</v>
      </c>
      <c r="K24" s="32">
        <f t="shared" si="5"/>
        <v>344600</v>
      </c>
      <c r="L24" s="32">
        <f t="shared" si="5"/>
        <v>0</v>
      </c>
      <c r="M24" s="32">
        <f t="shared" si="5"/>
        <v>0</v>
      </c>
      <c r="N24" s="44">
        <f t="shared" si="4"/>
        <v>3152082</v>
      </c>
      <c r="O24" s="45">
        <f t="shared" si="1"/>
        <v>186.12825509300265</v>
      </c>
      <c r="P24" s="10"/>
    </row>
    <row r="25" spans="1:16">
      <c r="A25" s="12"/>
      <c r="B25" s="25">
        <v>331.2</v>
      </c>
      <c r="C25" s="20" t="s">
        <v>25</v>
      </c>
      <c r="D25" s="46">
        <v>6657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6657</v>
      </c>
      <c r="O25" s="47">
        <f t="shared" si="1"/>
        <v>0.39309123117803368</v>
      </c>
      <c r="P25" s="9"/>
    </row>
    <row r="26" spans="1:16">
      <c r="A26" s="12"/>
      <c r="B26" s="25">
        <v>331.5</v>
      </c>
      <c r="C26" s="20" t="s">
        <v>27</v>
      </c>
      <c r="D26" s="46">
        <v>167637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167637</v>
      </c>
      <c r="O26" s="47">
        <f t="shared" si="1"/>
        <v>9.8988485385296716</v>
      </c>
      <c r="P26" s="9"/>
    </row>
    <row r="27" spans="1:16">
      <c r="A27" s="12"/>
      <c r="B27" s="25">
        <v>331.62</v>
      </c>
      <c r="C27" s="20" t="s">
        <v>127</v>
      </c>
      <c r="D27" s="46">
        <v>196332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196332</v>
      </c>
      <c r="O27" s="47">
        <f t="shared" si="1"/>
        <v>11.593268379096546</v>
      </c>
      <c r="P27" s="9"/>
    </row>
    <row r="28" spans="1:16">
      <c r="A28" s="12"/>
      <c r="B28" s="25">
        <v>334.2</v>
      </c>
      <c r="C28" s="20" t="s">
        <v>29</v>
      </c>
      <c r="D28" s="46">
        <v>168503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168503</v>
      </c>
      <c r="O28" s="47">
        <f t="shared" si="1"/>
        <v>9.9499852376734577</v>
      </c>
      <c r="P28" s="9"/>
    </row>
    <row r="29" spans="1:16">
      <c r="A29" s="12"/>
      <c r="B29" s="25">
        <v>334.7</v>
      </c>
      <c r="C29" s="20" t="s">
        <v>30</v>
      </c>
      <c r="D29" s="46">
        <v>26789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26789</v>
      </c>
      <c r="O29" s="47">
        <f t="shared" si="1"/>
        <v>1.5818718630056097</v>
      </c>
      <c r="P29" s="9"/>
    </row>
    <row r="30" spans="1:16">
      <c r="A30" s="12"/>
      <c r="B30" s="25">
        <v>335.12</v>
      </c>
      <c r="C30" s="20" t="s">
        <v>101</v>
      </c>
      <c r="D30" s="46">
        <v>690089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690089</v>
      </c>
      <c r="O30" s="47">
        <f t="shared" si="1"/>
        <v>40.749276645999409</v>
      </c>
      <c r="P30" s="9"/>
    </row>
    <row r="31" spans="1:16">
      <c r="A31" s="12"/>
      <c r="B31" s="25">
        <v>335.14</v>
      </c>
      <c r="C31" s="20" t="s">
        <v>102</v>
      </c>
      <c r="D31" s="46">
        <v>38884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38884</v>
      </c>
      <c r="O31" s="47">
        <f t="shared" si="1"/>
        <v>2.2960732211396517</v>
      </c>
      <c r="P31" s="9"/>
    </row>
    <row r="32" spans="1:16">
      <c r="A32" s="12"/>
      <c r="B32" s="25">
        <v>335.15</v>
      </c>
      <c r="C32" s="20" t="s">
        <v>103</v>
      </c>
      <c r="D32" s="46">
        <v>36278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36278</v>
      </c>
      <c r="O32" s="47">
        <f t="shared" si="1"/>
        <v>2.1421907292589313</v>
      </c>
      <c r="P32" s="9"/>
    </row>
    <row r="33" spans="1:16">
      <c r="A33" s="12"/>
      <c r="B33" s="25">
        <v>335.18</v>
      </c>
      <c r="C33" s="20" t="s">
        <v>104</v>
      </c>
      <c r="D33" s="46">
        <v>1089177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1089177</v>
      </c>
      <c r="O33" s="47">
        <f t="shared" si="1"/>
        <v>64.315146147032777</v>
      </c>
      <c r="P33" s="9"/>
    </row>
    <row r="34" spans="1:16">
      <c r="A34" s="12"/>
      <c r="B34" s="25">
        <v>335.29</v>
      </c>
      <c r="C34" s="20" t="s">
        <v>35</v>
      </c>
      <c r="D34" s="46">
        <v>355342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344600</v>
      </c>
      <c r="L34" s="46">
        <v>0</v>
      </c>
      <c r="M34" s="46">
        <v>0</v>
      </c>
      <c r="N34" s="46">
        <f t="shared" si="6"/>
        <v>699942</v>
      </c>
      <c r="O34" s="47">
        <f t="shared" si="1"/>
        <v>41.331089459698852</v>
      </c>
      <c r="P34" s="9"/>
    </row>
    <row r="35" spans="1:16">
      <c r="A35" s="12"/>
      <c r="B35" s="25">
        <v>335.49</v>
      </c>
      <c r="C35" s="20" t="s">
        <v>36</v>
      </c>
      <c r="D35" s="46">
        <v>16991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16991</v>
      </c>
      <c r="O35" s="47">
        <f t="shared" si="1"/>
        <v>1.0033067611455566</v>
      </c>
      <c r="P35" s="9"/>
    </row>
    <row r="36" spans="1:16">
      <c r="A36" s="12"/>
      <c r="B36" s="25">
        <v>337.3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619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619</v>
      </c>
      <c r="O36" s="47">
        <f t="shared" si="1"/>
        <v>3.6551520519633895E-2</v>
      </c>
      <c r="P36" s="9"/>
    </row>
    <row r="37" spans="1:16">
      <c r="A37" s="12"/>
      <c r="B37" s="25">
        <v>338</v>
      </c>
      <c r="C37" s="20" t="s">
        <v>38</v>
      </c>
      <c r="D37" s="46">
        <v>14184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14184</v>
      </c>
      <c r="O37" s="47">
        <f t="shared" si="1"/>
        <v>0.83755535872453502</v>
      </c>
      <c r="P37" s="9"/>
    </row>
    <row r="38" spans="1:16" ht="15.75">
      <c r="A38" s="29" t="s">
        <v>43</v>
      </c>
      <c r="B38" s="30"/>
      <c r="C38" s="31"/>
      <c r="D38" s="32">
        <f t="shared" ref="D38:M38" si="7">SUM(D39:D52)</f>
        <v>637659</v>
      </c>
      <c r="E38" s="32">
        <f t="shared" si="7"/>
        <v>451128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15179389</v>
      </c>
      <c r="J38" s="32">
        <f t="shared" si="7"/>
        <v>855899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>SUM(D38:M38)</f>
        <v>17124075</v>
      </c>
      <c r="O38" s="45">
        <f t="shared" si="1"/>
        <v>1011.1647475642161</v>
      </c>
      <c r="P38" s="10"/>
    </row>
    <row r="39" spans="1:16">
      <c r="A39" s="12"/>
      <c r="B39" s="25">
        <v>341.2</v>
      </c>
      <c r="C39" s="20" t="s">
        <v>105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855899</v>
      </c>
      <c r="K39" s="46">
        <v>0</v>
      </c>
      <c r="L39" s="46">
        <v>0</v>
      </c>
      <c r="M39" s="46">
        <v>0</v>
      </c>
      <c r="N39" s="46">
        <f t="shared" ref="N39:N52" si="8">SUM(D39:M39)</f>
        <v>855899</v>
      </c>
      <c r="O39" s="47">
        <f t="shared" ref="O39:O70" si="9">(N39/O$72)</f>
        <v>50.540242102155297</v>
      </c>
      <c r="P39" s="9"/>
    </row>
    <row r="40" spans="1:16">
      <c r="A40" s="12"/>
      <c r="B40" s="25">
        <v>341.3</v>
      </c>
      <c r="C40" s="20" t="s">
        <v>106</v>
      </c>
      <c r="D40" s="46">
        <v>26924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26924</v>
      </c>
      <c r="O40" s="47">
        <f t="shared" si="9"/>
        <v>1.5898435193386478</v>
      </c>
      <c r="P40" s="9"/>
    </row>
    <row r="41" spans="1:16">
      <c r="A41" s="12"/>
      <c r="B41" s="25">
        <v>341.9</v>
      </c>
      <c r="C41" s="20" t="s">
        <v>107</v>
      </c>
      <c r="D41" s="46">
        <v>60384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60384</v>
      </c>
      <c r="O41" s="47">
        <f t="shared" si="9"/>
        <v>3.56563330380868</v>
      </c>
      <c r="P41" s="9"/>
    </row>
    <row r="42" spans="1:16">
      <c r="A42" s="12"/>
      <c r="B42" s="25">
        <v>342.1</v>
      </c>
      <c r="C42" s="20" t="s">
        <v>120</v>
      </c>
      <c r="D42" s="46">
        <v>174794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174794</v>
      </c>
      <c r="O42" s="47">
        <f t="shared" si="9"/>
        <v>10.321464422793031</v>
      </c>
      <c r="P42" s="9"/>
    </row>
    <row r="43" spans="1:16">
      <c r="A43" s="12"/>
      <c r="B43" s="25">
        <v>342.4</v>
      </c>
      <c r="C43" s="20" t="s">
        <v>121</v>
      </c>
      <c r="D43" s="46">
        <v>4400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4400</v>
      </c>
      <c r="O43" s="47">
        <f t="shared" si="9"/>
        <v>0.259816947150871</v>
      </c>
      <c r="P43" s="9"/>
    </row>
    <row r="44" spans="1:16">
      <c r="A44" s="12"/>
      <c r="B44" s="25">
        <v>342.5</v>
      </c>
      <c r="C44" s="20" t="s">
        <v>49</v>
      </c>
      <c r="D44" s="46">
        <v>18744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18744</v>
      </c>
      <c r="O44" s="47">
        <f t="shared" si="9"/>
        <v>1.1068201948627103</v>
      </c>
      <c r="P44" s="9"/>
    </row>
    <row r="45" spans="1:16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6892807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6892807</v>
      </c>
      <c r="O45" s="47">
        <f t="shared" si="9"/>
        <v>407.01547091821669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7104581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7104581</v>
      </c>
      <c r="O46" s="47">
        <f t="shared" si="9"/>
        <v>419.52057868320048</v>
      </c>
      <c r="P46" s="9"/>
    </row>
    <row r="47" spans="1:16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1043931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1043931</v>
      </c>
      <c r="O47" s="47">
        <f t="shared" si="9"/>
        <v>61.643401240035431</v>
      </c>
      <c r="P47" s="9"/>
    </row>
    <row r="48" spans="1:16">
      <c r="A48" s="12"/>
      <c r="B48" s="25">
        <v>343.9</v>
      </c>
      <c r="C48" s="20" t="s">
        <v>53</v>
      </c>
      <c r="D48" s="46">
        <v>33251</v>
      </c>
      <c r="E48" s="46">
        <v>451128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484379</v>
      </c>
      <c r="O48" s="47">
        <f t="shared" si="9"/>
        <v>28.602243873634485</v>
      </c>
      <c r="P48" s="9"/>
    </row>
    <row r="49" spans="1:16">
      <c r="A49" s="12"/>
      <c r="B49" s="25">
        <v>347.1</v>
      </c>
      <c r="C49" s="20" t="s">
        <v>54</v>
      </c>
      <c r="D49" s="46">
        <v>10511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10511</v>
      </c>
      <c r="O49" s="47">
        <f t="shared" si="9"/>
        <v>0.62066725715972837</v>
      </c>
      <c r="P49" s="9"/>
    </row>
    <row r="50" spans="1:16">
      <c r="A50" s="12"/>
      <c r="B50" s="25">
        <v>347.2</v>
      </c>
      <c r="C50" s="20" t="s">
        <v>55</v>
      </c>
      <c r="D50" s="46">
        <v>284621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284621</v>
      </c>
      <c r="O50" s="47">
        <f t="shared" si="9"/>
        <v>16.806672571597282</v>
      </c>
      <c r="P50" s="9"/>
    </row>
    <row r="51" spans="1:16">
      <c r="A51" s="12"/>
      <c r="B51" s="25">
        <v>347.4</v>
      </c>
      <c r="C51" s="20" t="s">
        <v>56</v>
      </c>
      <c r="D51" s="46">
        <v>24030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24030</v>
      </c>
      <c r="O51" s="47">
        <f t="shared" si="9"/>
        <v>1.4189548272807795</v>
      </c>
      <c r="P51" s="9"/>
    </row>
    <row r="52" spans="1:16">
      <c r="A52" s="12"/>
      <c r="B52" s="25">
        <v>349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138070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138070</v>
      </c>
      <c r="O52" s="47">
        <f t="shared" si="9"/>
        <v>8.1529377029819905</v>
      </c>
      <c r="P52" s="9"/>
    </row>
    <row r="53" spans="1:16" ht="15.75">
      <c r="A53" s="29" t="s">
        <v>44</v>
      </c>
      <c r="B53" s="30"/>
      <c r="C53" s="31"/>
      <c r="D53" s="32">
        <f t="shared" ref="D53:M53" si="10">SUM(D54:D58)</f>
        <v>2097214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70" si="11">SUM(D53:M53)</f>
        <v>2097214</v>
      </c>
      <c r="O53" s="45">
        <f t="shared" si="9"/>
        <v>123.8390315913788</v>
      </c>
      <c r="P53" s="10"/>
    </row>
    <row r="54" spans="1:16">
      <c r="A54" s="13"/>
      <c r="B54" s="39">
        <v>351.1</v>
      </c>
      <c r="C54" s="21" t="s">
        <v>59</v>
      </c>
      <c r="D54" s="46">
        <v>1688331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1688331</v>
      </c>
      <c r="O54" s="47">
        <f t="shared" si="9"/>
        <v>99.694774136403893</v>
      </c>
      <c r="P54" s="9"/>
    </row>
    <row r="55" spans="1:16">
      <c r="A55" s="13"/>
      <c r="B55" s="39">
        <v>352</v>
      </c>
      <c r="C55" s="21" t="s">
        <v>60</v>
      </c>
      <c r="D55" s="46">
        <v>3502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3502</v>
      </c>
      <c r="O55" s="47">
        <f t="shared" si="9"/>
        <v>0.20679067020962505</v>
      </c>
      <c r="P55" s="9"/>
    </row>
    <row r="56" spans="1:16">
      <c r="A56" s="13"/>
      <c r="B56" s="39">
        <v>354</v>
      </c>
      <c r="C56" s="21" t="s">
        <v>61</v>
      </c>
      <c r="D56" s="46">
        <v>269677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269677</v>
      </c>
      <c r="O56" s="47">
        <f t="shared" si="9"/>
        <v>15.924239740183053</v>
      </c>
      <c r="P56" s="9"/>
    </row>
    <row r="57" spans="1:16">
      <c r="A57" s="13"/>
      <c r="B57" s="39">
        <v>358.2</v>
      </c>
      <c r="C57" s="21" t="s">
        <v>114</v>
      </c>
      <c r="D57" s="46">
        <v>69733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69733</v>
      </c>
      <c r="O57" s="47">
        <f t="shared" si="9"/>
        <v>4.1176852671981106</v>
      </c>
      <c r="P57" s="9"/>
    </row>
    <row r="58" spans="1:16">
      <c r="A58" s="13"/>
      <c r="B58" s="39">
        <v>359</v>
      </c>
      <c r="C58" s="21" t="s">
        <v>62</v>
      </c>
      <c r="D58" s="46">
        <v>65971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65971</v>
      </c>
      <c r="O58" s="47">
        <f t="shared" si="9"/>
        <v>3.8955417773841159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SUM(D60:D65)</f>
        <v>383411</v>
      </c>
      <c r="E59" s="32">
        <f t="shared" si="12"/>
        <v>84752</v>
      </c>
      <c r="F59" s="32">
        <f t="shared" si="12"/>
        <v>13</v>
      </c>
      <c r="G59" s="32">
        <f t="shared" si="12"/>
        <v>72560</v>
      </c>
      <c r="H59" s="32">
        <f t="shared" si="12"/>
        <v>0</v>
      </c>
      <c r="I59" s="32">
        <f t="shared" si="12"/>
        <v>489267</v>
      </c>
      <c r="J59" s="32">
        <f t="shared" si="12"/>
        <v>4491</v>
      </c>
      <c r="K59" s="32">
        <f t="shared" si="12"/>
        <v>4855355</v>
      </c>
      <c r="L59" s="32">
        <f t="shared" si="12"/>
        <v>0</v>
      </c>
      <c r="M59" s="32">
        <f t="shared" si="12"/>
        <v>0</v>
      </c>
      <c r="N59" s="32">
        <f t="shared" si="11"/>
        <v>5889849</v>
      </c>
      <c r="O59" s="45">
        <f t="shared" si="9"/>
        <v>347.79149689991141</v>
      </c>
      <c r="P59" s="10"/>
    </row>
    <row r="60" spans="1:16">
      <c r="A60" s="12"/>
      <c r="B60" s="25">
        <v>361.1</v>
      </c>
      <c r="C60" s="20" t="s">
        <v>63</v>
      </c>
      <c r="D60" s="46">
        <v>41852</v>
      </c>
      <c r="E60" s="46">
        <v>74464</v>
      </c>
      <c r="F60" s="46">
        <v>13</v>
      </c>
      <c r="G60" s="46">
        <v>72560</v>
      </c>
      <c r="H60" s="46">
        <v>0</v>
      </c>
      <c r="I60" s="46">
        <v>489088</v>
      </c>
      <c r="J60" s="46">
        <v>2439</v>
      </c>
      <c r="K60" s="46">
        <v>752838</v>
      </c>
      <c r="L60" s="46">
        <v>0</v>
      </c>
      <c r="M60" s="46">
        <v>0</v>
      </c>
      <c r="N60" s="46">
        <f t="shared" si="11"/>
        <v>1433254</v>
      </c>
      <c r="O60" s="47">
        <f t="shared" si="9"/>
        <v>84.632654266312372</v>
      </c>
      <c r="P60" s="9"/>
    </row>
    <row r="61" spans="1:16">
      <c r="A61" s="12"/>
      <c r="B61" s="25">
        <v>361.3</v>
      </c>
      <c r="C61" s="20" t="s">
        <v>64</v>
      </c>
      <c r="D61" s="46">
        <v>0</v>
      </c>
      <c r="E61" s="46">
        <v>-24517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3407991</v>
      </c>
      <c r="L61" s="46">
        <v>0</v>
      </c>
      <c r="M61" s="46">
        <v>0</v>
      </c>
      <c r="N61" s="46">
        <f t="shared" si="11"/>
        <v>3383474</v>
      </c>
      <c r="O61" s="47">
        <f t="shared" si="9"/>
        <v>199.79179214644228</v>
      </c>
      <c r="P61" s="9"/>
    </row>
    <row r="62" spans="1:16">
      <c r="A62" s="12"/>
      <c r="B62" s="25">
        <v>362</v>
      </c>
      <c r="C62" s="20" t="s">
        <v>65</v>
      </c>
      <c r="D62" s="46">
        <v>5750</v>
      </c>
      <c r="E62" s="46">
        <v>32967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38717</v>
      </c>
      <c r="O62" s="47">
        <f t="shared" si="9"/>
        <v>2.2862119870091528</v>
      </c>
      <c r="P62" s="9"/>
    </row>
    <row r="63" spans="1:16">
      <c r="A63" s="12"/>
      <c r="B63" s="25">
        <v>366</v>
      </c>
      <c r="C63" s="20" t="s">
        <v>67</v>
      </c>
      <c r="D63" s="46">
        <v>12189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12189</v>
      </c>
      <c r="O63" s="47">
        <f t="shared" si="9"/>
        <v>0.71975199291408321</v>
      </c>
      <c r="P63" s="9"/>
    </row>
    <row r="64" spans="1:16">
      <c r="A64" s="12"/>
      <c r="B64" s="25">
        <v>368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694526</v>
      </c>
      <c r="L64" s="46">
        <v>0</v>
      </c>
      <c r="M64" s="46">
        <v>0</v>
      </c>
      <c r="N64" s="46">
        <f t="shared" si="11"/>
        <v>694526</v>
      </c>
      <c r="O64" s="47">
        <f t="shared" si="9"/>
        <v>41.011278417478593</v>
      </c>
      <c r="P64" s="9"/>
    </row>
    <row r="65" spans="1:119">
      <c r="A65" s="12"/>
      <c r="B65" s="25">
        <v>369.9</v>
      </c>
      <c r="C65" s="20" t="s">
        <v>70</v>
      </c>
      <c r="D65" s="46">
        <v>323620</v>
      </c>
      <c r="E65" s="46">
        <v>1838</v>
      </c>
      <c r="F65" s="46">
        <v>0</v>
      </c>
      <c r="G65" s="46">
        <v>0</v>
      </c>
      <c r="H65" s="46">
        <v>0</v>
      </c>
      <c r="I65" s="46">
        <v>179</v>
      </c>
      <c r="J65" s="46">
        <v>2052</v>
      </c>
      <c r="K65" s="46">
        <v>0</v>
      </c>
      <c r="L65" s="46">
        <v>0</v>
      </c>
      <c r="M65" s="46">
        <v>0</v>
      </c>
      <c r="N65" s="46">
        <f t="shared" si="11"/>
        <v>327689</v>
      </c>
      <c r="O65" s="47">
        <f t="shared" si="9"/>
        <v>19.349808089754944</v>
      </c>
      <c r="P65" s="9"/>
    </row>
    <row r="66" spans="1:119" ht="15.75">
      <c r="A66" s="29" t="s">
        <v>45</v>
      </c>
      <c r="B66" s="30"/>
      <c r="C66" s="31"/>
      <c r="D66" s="32">
        <f t="shared" ref="D66:M66" si="13">SUM(D67:D69)</f>
        <v>5810180</v>
      </c>
      <c r="E66" s="32">
        <f t="shared" si="13"/>
        <v>3985070</v>
      </c>
      <c r="F66" s="32">
        <f t="shared" si="13"/>
        <v>1777640</v>
      </c>
      <c r="G66" s="32">
        <f t="shared" si="13"/>
        <v>0</v>
      </c>
      <c r="H66" s="32">
        <f t="shared" si="13"/>
        <v>0</v>
      </c>
      <c r="I66" s="32">
        <f t="shared" si="13"/>
        <v>1780900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13353790</v>
      </c>
      <c r="O66" s="45">
        <f t="shared" si="9"/>
        <v>788.5320342485976</v>
      </c>
      <c r="P66" s="9"/>
    </row>
    <row r="67" spans="1:119">
      <c r="A67" s="12"/>
      <c r="B67" s="25">
        <v>381</v>
      </c>
      <c r="C67" s="20" t="s">
        <v>71</v>
      </c>
      <c r="D67" s="46">
        <v>1496600</v>
      </c>
      <c r="E67" s="46">
        <v>3985070</v>
      </c>
      <c r="F67" s="46">
        <v>887640</v>
      </c>
      <c r="G67" s="46">
        <v>0</v>
      </c>
      <c r="H67" s="46">
        <v>0</v>
      </c>
      <c r="I67" s="46">
        <v>1780900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8150210</v>
      </c>
      <c r="O67" s="47">
        <f t="shared" si="9"/>
        <v>481.26424564511365</v>
      </c>
      <c r="P67" s="9"/>
    </row>
    <row r="68" spans="1:119">
      <c r="A68" s="12"/>
      <c r="B68" s="25">
        <v>382</v>
      </c>
      <c r="C68" s="20" t="s">
        <v>80</v>
      </c>
      <c r="D68" s="46">
        <v>4313580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4313580</v>
      </c>
      <c r="O68" s="47">
        <f t="shared" si="9"/>
        <v>254.71390611160319</v>
      </c>
      <c r="P68" s="9"/>
    </row>
    <row r="69" spans="1:119" ht="15.75" thickBot="1">
      <c r="A69" s="12"/>
      <c r="B69" s="25">
        <v>384</v>
      </c>
      <c r="C69" s="20" t="s">
        <v>84</v>
      </c>
      <c r="D69" s="46">
        <v>0</v>
      </c>
      <c r="E69" s="46">
        <v>0</v>
      </c>
      <c r="F69" s="46">
        <v>890000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890000</v>
      </c>
      <c r="O69" s="47">
        <f t="shared" si="9"/>
        <v>52.553882491880721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4">SUM(D5,D15,D24,D38,D53,D59,D66)</f>
        <v>21418761</v>
      </c>
      <c r="E70" s="15">
        <f t="shared" si="14"/>
        <v>7771261</v>
      </c>
      <c r="F70" s="15">
        <f t="shared" si="14"/>
        <v>1777653</v>
      </c>
      <c r="G70" s="15">
        <f t="shared" si="14"/>
        <v>2795514</v>
      </c>
      <c r="H70" s="15">
        <f t="shared" si="14"/>
        <v>0</v>
      </c>
      <c r="I70" s="15">
        <f t="shared" si="14"/>
        <v>17792764</v>
      </c>
      <c r="J70" s="15">
        <f t="shared" si="14"/>
        <v>860390</v>
      </c>
      <c r="K70" s="15">
        <f t="shared" si="14"/>
        <v>5199955</v>
      </c>
      <c r="L70" s="15">
        <f t="shared" si="14"/>
        <v>0</v>
      </c>
      <c r="M70" s="15">
        <f t="shared" si="14"/>
        <v>0</v>
      </c>
      <c r="N70" s="15">
        <f t="shared" si="11"/>
        <v>57616298</v>
      </c>
      <c r="O70" s="38">
        <f t="shared" si="9"/>
        <v>3402.2024210215532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137</v>
      </c>
      <c r="M72" s="48"/>
      <c r="N72" s="48"/>
      <c r="O72" s="43">
        <v>16935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7351124</v>
      </c>
      <c r="E5" s="27">
        <f t="shared" si="0"/>
        <v>833547</v>
      </c>
      <c r="F5" s="27">
        <f t="shared" si="0"/>
        <v>0</v>
      </c>
      <c r="G5" s="27">
        <f t="shared" si="0"/>
        <v>2632026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1133053</v>
      </c>
      <c r="N5" s="28">
        <f>SUM(D5:M5)</f>
        <v>11949750</v>
      </c>
      <c r="O5" s="33">
        <f t="shared" ref="O5:O36" si="1">(N5/O$72)</f>
        <v>745.60117302052788</v>
      </c>
      <c r="P5" s="6"/>
    </row>
    <row r="6" spans="1:133">
      <c r="A6" s="12"/>
      <c r="B6" s="25">
        <v>311</v>
      </c>
      <c r="C6" s="20" t="s">
        <v>2</v>
      </c>
      <c r="D6" s="46">
        <v>4956886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1133053</v>
      </c>
      <c r="N6" s="46">
        <f>SUM(D6:M6)</f>
        <v>6089939</v>
      </c>
      <c r="O6" s="47">
        <f t="shared" si="1"/>
        <v>379.9799712984339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482691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482691</v>
      </c>
      <c r="O7" s="47">
        <f t="shared" si="1"/>
        <v>30.117364447494854</v>
      </c>
      <c r="P7" s="9"/>
    </row>
    <row r="8" spans="1:133">
      <c r="A8" s="12"/>
      <c r="B8" s="25">
        <v>312.42</v>
      </c>
      <c r="C8" s="20" t="s">
        <v>119</v>
      </c>
      <c r="D8" s="46">
        <v>0</v>
      </c>
      <c r="E8" s="46">
        <v>350856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350856</v>
      </c>
      <c r="O8" s="47">
        <f t="shared" si="1"/>
        <v>21.89155799588195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2632026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2632026</v>
      </c>
      <c r="O9" s="47">
        <f t="shared" si="1"/>
        <v>164.22449616272539</v>
      </c>
      <c r="P9" s="9"/>
    </row>
    <row r="10" spans="1:133">
      <c r="A10" s="12"/>
      <c r="B10" s="25">
        <v>314.10000000000002</v>
      </c>
      <c r="C10" s="20" t="s">
        <v>12</v>
      </c>
      <c r="D10" s="46">
        <v>1484986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1484986</v>
      </c>
      <c r="O10" s="47">
        <f t="shared" si="1"/>
        <v>92.655269233169022</v>
      </c>
      <c r="P10" s="9"/>
    </row>
    <row r="11" spans="1:133">
      <c r="A11" s="12"/>
      <c r="B11" s="25">
        <v>314.39999999999998</v>
      </c>
      <c r="C11" s="20" t="s">
        <v>13</v>
      </c>
      <c r="D11" s="46">
        <v>14072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14072</v>
      </c>
      <c r="O11" s="47">
        <f t="shared" si="1"/>
        <v>0.87801834404442503</v>
      </c>
      <c r="P11" s="9"/>
    </row>
    <row r="12" spans="1:133">
      <c r="A12" s="12"/>
      <c r="B12" s="25">
        <v>314.8</v>
      </c>
      <c r="C12" s="20" t="s">
        <v>14</v>
      </c>
      <c r="D12" s="46">
        <v>47071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47071</v>
      </c>
      <c r="O12" s="47">
        <f t="shared" si="1"/>
        <v>2.9369813439820303</v>
      </c>
      <c r="P12" s="9"/>
    </row>
    <row r="13" spans="1:133">
      <c r="A13" s="12"/>
      <c r="B13" s="25">
        <v>315</v>
      </c>
      <c r="C13" s="20" t="s">
        <v>99</v>
      </c>
      <c r="D13" s="46">
        <v>647355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647355</v>
      </c>
      <c r="O13" s="47">
        <f t="shared" si="1"/>
        <v>40.391526798527487</v>
      </c>
      <c r="P13" s="9"/>
    </row>
    <row r="14" spans="1:133">
      <c r="A14" s="12"/>
      <c r="B14" s="25">
        <v>316</v>
      </c>
      <c r="C14" s="20" t="s">
        <v>100</v>
      </c>
      <c r="D14" s="46">
        <v>200754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200754</v>
      </c>
      <c r="O14" s="47">
        <f t="shared" si="1"/>
        <v>12.525987396268796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1666681</v>
      </c>
      <c r="E15" s="32">
        <f t="shared" si="3"/>
        <v>702041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421168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2789890</v>
      </c>
      <c r="O15" s="45">
        <f t="shared" si="1"/>
        <v>174.074374493043</v>
      </c>
      <c r="P15" s="10"/>
    </row>
    <row r="16" spans="1:133">
      <c r="A16" s="12"/>
      <c r="B16" s="25">
        <v>322</v>
      </c>
      <c r="C16" s="20" t="s">
        <v>0</v>
      </c>
      <c r="D16" s="46">
        <v>215973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215973</v>
      </c>
      <c r="O16" s="47">
        <f t="shared" si="1"/>
        <v>13.47557247145442</v>
      </c>
      <c r="P16" s="9"/>
    </row>
    <row r="17" spans="1:16">
      <c r="A17" s="12"/>
      <c r="B17" s="25">
        <v>323.10000000000002</v>
      </c>
      <c r="C17" s="20" t="s">
        <v>18</v>
      </c>
      <c r="D17" s="46">
        <v>1232699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1232699</v>
      </c>
      <c r="O17" s="47">
        <f t="shared" si="1"/>
        <v>76.913895301678423</v>
      </c>
      <c r="P17" s="9"/>
    </row>
    <row r="18" spans="1:16">
      <c r="A18" s="12"/>
      <c r="B18" s="25">
        <v>323.39999999999998</v>
      </c>
      <c r="C18" s="20" t="s">
        <v>19</v>
      </c>
      <c r="D18" s="46">
        <v>86685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86685</v>
      </c>
      <c r="O18" s="47">
        <f t="shared" si="1"/>
        <v>5.4086853434828726</v>
      </c>
      <c r="P18" s="9"/>
    </row>
    <row r="19" spans="1:16">
      <c r="A19" s="12"/>
      <c r="B19" s="25">
        <v>323.7</v>
      </c>
      <c r="C19" s="20" t="s">
        <v>111</v>
      </c>
      <c r="D19" s="46">
        <v>118054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118054</v>
      </c>
      <c r="O19" s="47">
        <f t="shared" si="1"/>
        <v>7.3659449678667253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204042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204042</v>
      </c>
      <c r="O20" s="47">
        <f t="shared" si="1"/>
        <v>12.731141199226306</v>
      </c>
      <c r="P20" s="9"/>
    </row>
    <row r="21" spans="1:16">
      <c r="A21" s="12"/>
      <c r="B21" s="25">
        <v>324.22000000000003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217023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217023</v>
      </c>
      <c r="O21" s="47">
        <f t="shared" si="1"/>
        <v>13.541086915829538</v>
      </c>
      <c r="P21" s="9"/>
    </row>
    <row r="22" spans="1:16">
      <c r="A22" s="12"/>
      <c r="B22" s="25">
        <v>325.10000000000002</v>
      </c>
      <c r="C22" s="20" t="s">
        <v>83</v>
      </c>
      <c r="D22" s="46">
        <v>0</v>
      </c>
      <c r="E22" s="46">
        <v>702041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702041</v>
      </c>
      <c r="O22" s="47">
        <f t="shared" si="1"/>
        <v>43.803643851001432</v>
      </c>
      <c r="P22" s="9"/>
    </row>
    <row r="23" spans="1:16">
      <c r="A23" s="12"/>
      <c r="B23" s="25">
        <v>329</v>
      </c>
      <c r="C23" s="20" t="s">
        <v>24</v>
      </c>
      <c r="D23" s="46">
        <v>13270</v>
      </c>
      <c r="E23" s="46">
        <v>0</v>
      </c>
      <c r="F23" s="46">
        <v>0</v>
      </c>
      <c r="G23" s="46">
        <v>0</v>
      </c>
      <c r="H23" s="46">
        <v>0</v>
      </c>
      <c r="I23" s="46">
        <v>103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13373</v>
      </c>
      <c r="O23" s="47">
        <f t="shared" si="1"/>
        <v>0.83440444250327572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SUM(D25:D38)</f>
        <v>3058955</v>
      </c>
      <c r="E24" s="32">
        <f t="shared" si="6"/>
        <v>38951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36306</v>
      </c>
      <c r="J24" s="32">
        <f t="shared" si="6"/>
        <v>0</v>
      </c>
      <c r="K24" s="32">
        <f t="shared" si="6"/>
        <v>329121</v>
      </c>
      <c r="L24" s="32">
        <f t="shared" si="6"/>
        <v>0</v>
      </c>
      <c r="M24" s="32">
        <f t="shared" si="6"/>
        <v>275000</v>
      </c>
      <c r="N24" s="44">
        <f t="shared" si="5"/>
        <v>3738333</v>
      </c>
      <c r="O24" s="45">
        <f t="shared" si="1"/>
        <v>233.25219941348973</v>
      </c>
      <c r="P24" s="10"/>
    </row>
    <row r="25" spans="1:16">
      <c r="A25" s="12"/>
      <c r="B25" s="25">
        <v>331.2</v>
      </c>
      <c r="C25" s="20" t="s">
        <v>25</v>
      </c>
      <c r="D25" s="46">
        <v>10210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10210</v>
      </c>
      <c r="O25" s="47">
        <f t="shared" si="1"/>
        <v>0.63704997816185183</v>
      </c>
      <c r="P25" s="9"/>
    </row>
    <row r="26" spans="1:16">
      <c r="A26" s="12"/>
      <c r="B26" s="25">
        <v>331.5</v>
      </c>
      <c r="C26" s="20" t="s">
        <v>27</v>
      </c>
      <c r="D26" s="46">
        <v>343812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343812</v>
      </c>
      <c r="O26" s="47">
        <f t="shared" si="1"/>
        <v>21.452049666188309</v>
      </c>
      <c r="P26" s="9"/>
    </row>
    <row r="27" spans="1:16">
      <c r="A27" s="12"/>
      <c r="B27" s="25">
        <v>331.62</v>
      </c>
      <c r="C27" s="20" t="s">
        <v>127</v>
      </c>
      <c r="D27" s="46">
        <v>325258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325258</v>
      </c>
      <c r="O27" s="47">
        <f t="shared" si="1"/>
        <v>20.294378236725525</v>
      </c>
      <c r="P27" s="9"/>
    </row>
    <row r="28" spans="1:16">
      <c r="A28" s="12"/>
      <c r="B28" s="25">
        <v>331.7</v>
      </c>
      <c r="C28" s="20" t="s">
        <v>134</v>
      </c>
      <c r="D28" s="46">
        <v>109500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109500</v>
      </c>
      <c r="O28" s="47">
        <f t="shared" si="1"/>
        <v>6.8322206276907718</v>
      </c>
      <c r="P28" s="9"/>
    </row>
    <row r="29" spans="1:16">
      <c r="A29" s="12"/>
      <c r="B29" s="25">
        <v>334.5</v>
      </c>
      <c r="C29" s="20" t="s">
        <v>112</v>
      </c>
      <c r="D29" s="46">
        <v>0</v>
      </c>
      <c r="E29" s="46">
        <v>38951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275000</v>
      </c>
      <c r="N29" s="46">
        <f t="shared" ref="N29:N36" si="7">SUM(D29:M29)</f>
        <v>313951</v>
      </c>
      <c r="O29" s="47">
        <f t="shared" si="1"/>
        <v>19.58888126286891</v>
      </c>
      <c r="P29" s="9"/>
    </row>
    <row r="30" spans="1:16">
      <c r="A30" s="12"/>
      <c r="B30" s="25">
        <v>334.7</v>
      </c>
      <c r="C30" s="20" t="s">
        <v>30</v>
      </c>
      <c r="D30" s="46">
        <v>32566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32566</v>
      </c>
      <c r="O30" s="47">
        <f t="shared" si="1"/>
        <v>2.0319460909714855</v>
      </c>
      <c r="P30" s="9"/>
    </row>
    <row r="31" spans="1:16">
      <c r="A31" s="12"/>
      <c r="B31" s="25">
        <v>335.12</v>
      </c>
      <c r="C31" s="20" t="s">
        <v>101</v>
      </c>
      <c r="D31" s="46">
        <v>707763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707763</v>
      </c>
      <c r="O31" s="47">
        <f t="shared" si="1"/>
        <v>44.16066637549136</v>
      </c>
      <c r="P31" s="9"/>
    </row>
    <row r="32" spans="1:16">
      <c r="A32" s="12"/>
      <c r="B32" s="25">
        <v>335.14</v>
      </c>
      <c r="C32" s="20" t="s">
        <v>102</v>
      </c>
      <c r="D32" s="46">
        <v>39607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39607</v>
      </c>
      <c r="O32" s="47">
        <f t="shared" si="1"/>
        <v>2.4712672365383415</v>
      </c>
      <c r="P32" s="9"/>
    </row>
    <row r="33" spans="1:16">
      <c r="A33" s="12"/>
      <c r="B33" s="25">
        <v>335.15</v>
      </c>
      <c r="C33" s="20" t="s">
        <v>103</v>
      </c>
      <c r="D33" s="46">
        <v>37805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37805</v>
      </c>
      <c r="O33" s="47">
        <f t="shared" si="1"/>
        <v>2.358831971048855</v>
      </c>
      <c r="P33" s="9"/>
    </row>
    <row r="34" spans="1:16">
      <c r="A34" s="12"/>
      <c r="B34" s="25">
        <v>335.18</v>
      </c>
      <c r="C34" s="20" t="s">
        <v>104</v>
      </c>
      <c r="D34" s="46">
        <v>1085454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1085454</v>
      </c>
      <c r="O34" s="47">
        <f t="shared" si="1"/>
        <v>67.726586385474505</v>
      </c>
      <c r="P34" s="9"/>
    </row>
    <row r="35" spans="1:16">
      <c r="A35" s="12"/>
      <c r="B35" s="25">
        <v>335.29</v>
      </c>
      <c r="C35" s="20" t="s">
        <v>35</v>
      </c>
      <c r="D35" s="46">
        <v>333061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329121</v>
      </c>
      <c r="L35" s="46">
        <v>0</v>
      </c>
      <c r="M35" s="46">
        <v>0</v>
      </c>
      <c r="N35" s="46">
        <f t="shared" si="7"/>
        <v>662182</v>
      </c>
      <c r="O35" s="47">
        <f t="shared" si="1"/>
        <v>41.316653147813064</v>
      </c>
      <c r="P35" s="9"/>
    </row>
    <row r="36" spans="1:16">
      <c r="A36" s="12"/>
      <c r="B36" s="25">
        <v>335.49</v>
      </c>
      <c r="C36" s="20" t="s">
        <v>36</v>
      </c>
      <c r="D36" s="46">
        <v>17336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17336</v>
      </c>
      <c r="O36" s="47">
        <f t="shared" si="1"/>
        <v>1.0816746739876459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36306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36306</v>
      </c>
      <c r="O37" s="47">
        <f t="shared" ref="O37:O68" si="8">(N37/O$72)</f>
        <v>2.2653023023647596</v>
      </c>
      <c r="P37" s="9"/>
    </row>
    <row r="38" spans="1:16">
      <c r="A38" s="12"/>
      <c r="B38" s="25">
        <v>338</v>
      </c>
      <c r="C38" s="20" t="s">
        <v>38</v>
      </c>
      <c r="D38" s="46">
        <v>16583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16583</v>
      </c>
      <c r="O38" s="47">
        <f t="shared" si="8"/>
        <v>1.0346914581643476</v>
      </c>
      <c r="P38" s="9"/>
    </row>
    <row r="39" spans="1:16" ht="15.75">
      <c r="A39" s="29" t="s">
        <v>43</v>
      </c>
      <c r="B39" s="30"/>
      <c r="C39" s="31"/>
      <c r="D39" s="32">
        <f t="shared" ref="D39:M39" si="9">SUM(D40:D53)</f>
        <v>1080354</v>
      </c>
      <c r="E39" s="32">
        <f t="shared" si="9"/>
        <v>411735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14832776</v>
      </c>
      <c r="J39" s="32">
        <f t="shared" si="9"/>
        <v>801638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17126503</v>
      </c>
      <c r="O39" s="45">
        <f t="shared" si="8"/>
        <v>1068.6031696512136</v>
      </c>
      <c r="P39" s="10"/>
    </row>
    <row r="40" spans="1:16">
      <c r="A40" s="12"/>
      <c r="B40" s="25">
        <v>341.2</v>
      </c>
      <c r="C40" s="20" t="s">
        <v>105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801638</v>
      </c>
      <c r="K40" s="46">
        <v>0</v>
      </c>
      <c r="L40" s="46">
        <v>0</v>
      </c>
      <c r="M40" s="46">
        <v>0</v>
      </c>
      <c r="N40" s="46">
        <f t="shared" ref="N40:N53" si="10">SUM(D40:M40)</f>
        <v>801638</v>
      </c>
      <c r="O40" s="47">
        <f t="shared" si="8"/>
        <v>50.017969676171461</v>
      </c>
      <c r="P40" s="9"/>
    </row>
    <row r="41" spans="1:16">
      <c r="A41" s="12"/>
      <c r="B41" s="25">
        <v>341.3</v>
      </c>
      <c r="C41" s="20" t="s">
        <v>106</v>
      </c>
      <c r="D41" s="46">
        <v>14453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14453</v>
      </c>
      <c r="O41" s="47">
        <f t="shared" si="8"/>
        <v>0.90179072814625316</v>
      </c>
      <c r="P41" s="9"/>
    </row>
    <row r="42" spans="1:16">
      <c r="A42" s="12"/>
      <c r="B42" s="25">
        <v>341.9</v>
      </c>
      <c r="C42" s="20" t="s">
        <v>107</v>
      </c>
      <c r="D42" s="46">
        <v>55517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55517</v>
      </c>
      <c r="O42" s="47">
        <f t="shared" si="8"/>
        <v>3.4639670555936855</v>
      </c>
      <c r="P42" s="9"/>
    </row>
    <row r="43" spans="1:16">
      <c r="A43" s="12"/>
      <c r="B43" s="25">
        <v>342.1</v>
      </c>
      <c r="C43" s="20" t="s">
        <v>120</v>
      </c>
      <c r="D43" s="46">
        <v>273453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273453</v>
      </c>
      <c r="O43" s="47">
        <f t="shared" si="8"/>
        <v>17.062020340675112</v>
      </c>
      <c r="P43" s="9"/>
    </row>
    <row r="44" spans="1:16">
      <c r="A44" s="12"/>
      <c r="B44" s="25">
        <v>342.4</v>
      </c>
      <c r="C44" s="20" t="s">
        <v>121</v>
      </c>
      <c r="D44" s="46">
        <v>3350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3350</v>
      </c>
      <c r="O44" s="47">
        <f t="shared" si="8"/>
        <v>0.20902227491108755</v>
      </c>
      <c r="P44" s="9"/>
    </row>
    <row r="45" spans="1:16">
      <c r="A45" s="12"/>
      <c r="B45" s="25">
        <v>342.5</v>
      </c>
      <c r="C45" s="20" t="s">
        <v>49</v>
      </c>
      <c r="D45" s="46">
        <v>12948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12948</v>
      </c>
      <c r="O45" s="47">
        <f t="shared" si="8"/>
        <v>0.80788669120858547</v>
      </c>
      <c r="P45" s="9"/>
    </row>
    <row r="46" spans="1:16">
      <c r="A46" s="12"/>
      <c r="B46" s="25">
        <v>343.3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6673239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6673239</v>
      </c>
      <c r="O46" s="47">
        <f t="shared" si="8"/>
        <v>416.37480501653459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6706997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6706997</v>
      </c>
      <c r="O47" s="47">
        <f t="shared" si="8"/>
        <v>418.48112560054909</v>
      </c>
      <c r="P47" s="9"/>
    </row>
    <row r="48" spans="1:16">
      <c r="A48" s="12"/>
      <c r="B48" s="25">
        <v>343.7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1099463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1099463</v>
      </c>
      <c r="O48" s="47">
        <f t="shared" si="8"/>
        <v>68.600673862856425</v>
      </c>
      <c r="P48" s="9"/>
    </row>
    <row r="49" spans="1:16">
      <c r="A49" s="12"/>
      <c r="B49" s="25">
        <v>343.9</v>
      </c>
      <c r="C49" s="20" t="s">
        <v>53</v>
      </c>
      <c r="D49" s="46">
        <v>40680</v>
      </c>
      <c r="E49" s="46">
        <v>411735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452415</v>
      </c>
      <c r="O49" s="47">
        <f t="shared" si="8"/>
        <v>28.228302239970052</v>
      </c>
      <c r="P49" s="9"/>
    </row>
    <row r="50" spans="1:16">
      <c r="A50" s="12"/>
      <c r="B50" s="25">
        <v>347.1</v>
      </c>
      <c r="C50" s="20" t="s">
        <v>54</v>
      </c>
      <c r="D50" s="46">
        <v>20336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20336</v>
      </c>
      <c r="O50" s="47">
        <f t="shared" si="8"/>
        <v>1.2688588007736943</v>
      </c>
      <c r="P50" s="9"/>
    </row>
    <row r="51" spans="1:16">
      <c r="A51" s="12"/>
      <c r="B51" s="25">
        <v>347.2</v>
      </c>
      <c r="C51" s="20" t="s">
        <v>55</v>
      </c>
      <c r="D51" s="46">
        <v>593585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593585</v>
      </c>
      <c r="O51" s="47">
        <f t="shared" si="8"/>
        <v>37.03656329943221</v>
      </c>
      <c r="P51" s="9"/>
    </row>
    <row r="52" spans="1:16">
      <c r="A52" s="12"/>
      <c r="B52" s="25">
        <v>347.4</v>
      </c>
      <c r="C52" s="20" t="s">
        <v>56</v>
      </c>
      <c r="D52" s="46">
        <v>66032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66032</v>
      </c>
      <c r="O52" s="47">
        <f t="shared" si="8"/>
        <v>4.1200474199787855</v>
      </c>
      <c r="P52" s="9"/>
    </row>
    <row r="53" spans="1:16">
      <c r="A53" s="12"/>
      <c r="B53" s="25">
        <v>349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353077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353077</v>
      </c>
      <c r="O53" s="47">
        <f t="shared" si="8"/>
        <v>22.030136644412554</v>
      </c>
      <c r="P53" s="9"/>
    </row>
    <row r="54" spans="1:16" ht="15.75">
      <c r="A54" s="29" t="s">
        <v>44</v>
      </c>
      <c r="B54" s="30"/>
      <c r="C54" s="31"/>
      <c r="D54" s="32">
        <f t="shared" ref="D54:M54" si="11">SUM(D55:D59)</f>
        <v>2453406</v>
      </c>
      <c r="E54" s="32">
        <f t="shared" si="11"/>
        <v>0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1339</v>
      </c>
      <c r="N54" s="32">
        <f t="shared" ref="N54:N70" si="12">SUM(D54:M54)</f>
        <v>2454745</v>
      </c>
      <c r="O54" s="45">
        <f t="shared" si="8"/>
        <v>153.16309976913956</v>
      </c>
      <c r="P54" s="10"/>
    </row>
    <row r="55" spans="1:16">
      <c r="A55" s="13"/>
      <c r="B55" s="39">
        <v>351.1</v>
      </c>
      <c r="C55" s="21" t="s">
        <v>59</v>
      </c>
      <c r="D55" s="46">
        <v>2018298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2018298</v>
      </c>
      <c r="O55" s="47">
        <f t="shared" si="8"/>
        <v>125.93111624134274</v>
      </c>
      <c r="P55" s="9"/>
    </row>
    <row r="56" spans="1:16">
      <c r="A56" s="13"/>
      <c r="B56" s="39">
        <v>352</v>
      </c>
      <c r="C56" s="21" t="s">
        <v>60</v>
      </c>
      <c r="D56" s="46">
        <v>8111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8111</v>
      </c>
      <c r="O56" s="47">
        <f t="shared" si="8"/>
        <v>0.5060834841205466</v>
      </c>
      <c r="P56" s="9"/>
    </row>
    <row r="57" spans="1:16">
      <c r="A57" s="13"/>
      <c r="B57" s="39">
        <v>354</v>
      </c>
      <c r="C57" s="21" t="s">
        <v>61</v>
      </c>
      <c r="D57" s="46">
        <v>257924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1339</v>
      </c>
      <c r="N57" s="46">
        <f t="shared" si="12"/>
        <v>259263</v>
      </c>
      <c r="O57" s="47">
        <f t="shared" si="8"/>
        <v>16.1766394209771</v>
      </c>
      <c r="P57" s="9"/>
    </row>
    <row r="58" spans="1:16">
      <c r="A58" s="13"/>
      <c r="B58" s="39">
        <v>358.2</v>
      </c>
      <c r="C58" s="21" t="s">
        <v>114</v>
      </c>
      <c r="D58" s="46">
        <v>148507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148507</v>
      </c>
      <c r="O58" s="47">
        <f t="shared" si="8"/>
        <v>9.266051038871904</v>
      </c>
      <c r="P58" s="9"/>
    </row>
    <row r="59" spans="1:16">
      <c r="A59" s="13"/>
      <c r="B59" s="39">
        <v>359</v>
      </c>
      <c r="C59" s="21" t="s">
        <v>62</v>
      </c>
      <c r="D59" s="46">
        <v>20566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20566</v>
      </c>
      <c r="O59" s="47">
        <f t="shared" si="8"/>
        <v>1.2832095838272914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SUM(D61:D66)</f>
        <v>180959</v>
      </c>
      <c r="E60" s="32">
        <f t="shared" si="13"/>
        <v>87304</v>
      </c>
      <c r="F60" s="32">
        <f t="shared" si="13"/>
        <v>0</v>
      </c>
      <c r="G60" s="32">
        <f t="shared" si="13"/>
        <v>128476</v>
      </c>
      <c r="H60" s="32">
        <f t="shared" si="13"/>
        <v>0</v>
      </c>
      <c r="I60" s="32">
        <f t="shared" si="13"/>
        <v>497055</v>
      </c>
      <c r="J60" s="32">
        <f t="shared" si="13"/>
        <v>3531</v>
      </c>
      <c r="K60" s="32">
        <f t="shared" si="13"/>
        <v>2296486</v>
      </c>
      <c r="L60" s="32">
        <f t="shared" si="13"/>
        <v>0</v>
      </c>
      <c r="M60" s="32">
        <f t="shared" si="13"/>
        <v>-223360</v>
      </c>
      <c r="N60" s="32">
        <f t="shared" si="12"/>
        <v>2970451</v>
      </c>
      <c r="O60" s="45">
        <f t="shared" si="8"/>
        <v>185.34042553191489</v>
      </c>
      <c r="P60" s="10"/>
    </row>
    <row r="61" spans="1:16">
      <c r="A61" s="12"/>
      <c r="B61" s="25">
        <v>361.1</v>
      </c>
      <c r="C61" s="20" t="s">
        <v>63</v>
      </c>
      <c r="D61" s="46">
        <v>70705</v>
      </c>
      <c r="E61" s="46">
        <v>79479</v>
      </c>
      <c r="F61" s="46">
        <v>0</v>
      </c>
      <c r="G61" s="46">
        <v>128476</v>
      </c>
      <c r="H61" s="46">
        <v>0</v>
      </c>
      <c r="I61" s="46">
        <v>490510</v>
      </c>
      <c r="J61" s="46">
        <v>0</v>
      </c>
      <c r="K61" s="46">
        <v>817537</v>
      </c>
      <c r="L61" s="46">
        <v>0</v>
      </c>
      <c r="M61" s="46">
        <v>67951</v>
      </c>
      <c r="N61" s="46">
        <f t="shared" si="12"/>
        <v>1654658</v>
      </c>
      <c r="O61" s="47">
        <f t="shared" si="8"/>
        <v>103.2419042865165</v>
      </c>
      <c r="P61" s="9"/>
    </row>
    <row r="62" spans="1:16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468689</v>
      </c>
      <c r="L62" s="46">
        <v>0</v>
      </c>
      <c r="M62" s="46">
        <v>-332036</v>
      </c>
      <c r="N62" s="46">
        <f t="shared" si="12"/>
        <v>136653</v>
      </c>
      <c r="O62" s="47">
        <f t="shared" si="8"/>
        <v>8.526424159231297</v>
      </c>
      <c r="P62" s="9"/>
    </row>
    <row r="63" spans="1:16">
      <c r="A63" s="12"/>
      <c r="B63" s="25">
        <v>362</v>
      </c>
      <c r="C63" s="20" t="s">
        <v>65</v>
      </c>
      <c r="D63" s="46">
        <v>4100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40092</v>
      </c>
      <c r="N63" s="46">
        <f t="shared" si="12"/>
        <v>44192</v>
      </c>
      <c r="O63" s="47">
        <f t="shared" si="8"/>
        <v>2.7573469769763523</v>
      </c>
      <c r="P63" s="9"/>
    </row>
    <row r="64" spans="1:16">
      <c r="A64" s="12"/>
      <c r="B64" s="25">
        <v>366</v>
      </c>
      <c r="C64" s="20" t="s">
        <v>67</v>
      </c>
      <c r="D64" s="46">
        <v>17338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17338</v>
      </c>
      <c r="O64" s="47">
        <f t="shared" si="8"/>
        <v>1.0817994634055033</v>
      </c>
      <c r="P64" s="9"/>
    </row>
    <row r="65" spans="1:119">
      <c r="A65" s="12"/>
      <c r="B65" s="25">
        <v>368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1010260</v>
      </c>
      <c r="L65" s="46">
        <v>0</v>
      </c>
      <c r="M65" s="46">
        <v>0</v>
      </c>
      <c r="N65" s="46">
        <f t="shared" si="12"/>
        <v>1010260</v>
      </c>
      <c r="O65" s="47">
        <f t="shared" si="8"/>
        <v>63.034878642291133</v>
      </c>
      <c r="P65" s="9"/>
    </row>
    <row r="66" spans="1:119">
      <c r="A66" s="12"/>
      <c r="B66" s="25">
        <v>369.9</v>
      </c>
      <c r="C66" s="20" t="s">
        <v>70</v>
      </c>
      <c r="D66" s="46">
        <v>88816</v>
      </c>
      <c r="E66" s="46">
        <v>7825</v>
      </c>
      <c r="F66" s="46">
        <v>0</v>
      </c>
      <c r="G66" s="46">
        <v>0</v>
      </c>
      <c r="H66" s="46">
        <v>0</v>
      </c>
      <c r="I66" s="46">
        <v>6545</v>
      </c>
      <c r="J66" s="46">
        <v>3531</v>
      </c>
      <c r="K66" s="46">
        <v>0</v>
      </c>
      <c r="L66" s="46">
        <v>0</v>
      </c>
      <c r="M66" s="46">
        <v>633</v>
      </c>
      <c r="N66" s="46">
        <f t="shared" si="12"/>
        <v>107350</v>
      </c>
      <c r="O66" s="47">
        <f t="shared" si="8"/>
        <v>6.6980720034941035</v>
      </c>
      <c r="P66" s="9"/>
    </row>
    <row r="67" spans="1:119" ht="15.75">
      <c r="A67" s="29" t="s">
        <v>45</v>
      </c>
      <c r="B67" s="30"/>
      <c r="C67" s="31"/>
      <c r="D67" s="32">
        <f t="shared" ref="D67:M67" si="14">SUM(D68:D69)</f>
        <v>5824878</v>
      </c>
      <c r="E67" s="32">
        <f t="shared" si="14"/>
        <v>500000</v>
      </c>
      <c r="F67" s="32">
        <f t="shared" si="14"/>
        <v>886890</v>
      </c>
      <c r="G67" s="32">
        <f t="shared" si="14"/>
        <v>353000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1338110</v>
      </c>
      <c r="N67" s="32">
        <f t="shared" si="12"/>
        <v>8902878</v>
      </c>
      <c r="O67" s="45">
        <f t="shared" si="8"/>
        <v>555.49248143757404</v>
      </c>
      <c r="P67" s="9"/>
    </row>
    <row r="68" spans="1:119">
      <c r="A68" s="12"/>
      <c r="B68" s="25">
        <v>381</v>
      </c>
      <c r="C68" s="20" t="s">
        <v>71</v>
      </c>
      <c r="D68" s="46">
        <v>1541068</v>
      </c>
      <c r="E68" s="46">
        <v>500000</v>
      </c>
      <c r="F68" s="46">
        <v>886890</v>
      </c>
      <c r="G68" s="46">
        <v>353000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1338110</v>
      </c>
      <c r="N68" s="46">
        <f t="shared" si="12"/>
        <v>4619068</v>
      </c>
      <c r="O68" s="47">
        <f t="shared" si="8"/>
        <v>288.20540338179325</v>
      </c>
      <c r="P68" s="9"/>
    </row>
    <row r="69" spans="1:119" ht="15.75" thickBot="1">
      <c r="A69" s="12"/>
      <c r="B69" s="25">
        <v>382</v>
      </c>
      <c r="C69" s="20" t="s">
        <v>80</v>
      </c>
      <c r="D69" s="46">
        <v>4283810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4283810</v>
      </c>
      <c r="O69" s="47">
        <f>(N69/O$72)</f>
        <v>267.28707805578085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5">SUM(D5,D15,D24,D39,D54,D60,D67)</f>
        <v>21616357</v>
      </c>
      <c r="E70" s="15">
        <f t="shared" si="15"/>
        <v>2573578</v>
      </c>
      <c r="F70" s="15">
        <f t="shared" si="15"/>
        <v>886890</v>
      </c>
      <c r="G70" s="15">
        <f t="shared" si="15"/>
        <v>3113502</v>
      </c>
      <c r="H70" s="15">
        <f t="shared" si="15"/>
        <v>0</v>
      </c>
      <c r="I70" s="15">
        <f t="shared" si="15"/>
        <v>15787305</v>
      </c>
      <c r="J70" s="15">
        <f t="shared" si="15"/>
        <v>805169</v>
      </c>
      <c r="K70" s="15">
        <f t="shared" si="15"/>
        <v>2625607</v>
      </c>
      <c r="L70" s="15">
        <f t="shared" si="15"/>
        <v>0</v>
      </c>
      <c r="M70" s="15">
        <f t="shared" si="15"/>
        <v>2524142</v>
      </c>
      <c r="N70" s="15">
        <f t="shared" si="12"/>
        <v>49932550</v>
      </c>
      <c r="O70" s="38">
        <f>(N70/O$72)</f>
        <v>3115.5269233169029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135</v>
      </c>
      <c r="M72" s="48"/>
      <c r="N72" s="48"/>
      <c r="O72" s="43">
        <v>16027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6958978</v>
      </c>
      <c r="E5" s="27">
        <f t="shared" si="0"/>
        <v>811384</v>
      </c>
      <c r="F5" s="27">
        <f t="shared" si="0"/>
        <v>0</v>
      </c>
      <c r="G5" s="27">
        <f t="shared" si="0"/>
        <v>2409524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840755</v>
      </c>
      <c r="N5" s="28">
        <f>SUM(D5:M5)</f>
        <v>11020641</v>
      </c>
      <c r="O5" s="33">
        <f t="shared" ref="O5:O36" si="1">(N5/O$73)</f>
        <v>694.73876315955363</v>
      </c>
      <c r="P5" s="6"/>
    </row>
    <row r="6" spans="1:133">
      <c r="A6" s="12"/>
      <c r="B6" s="25">
        <v>311</v>
      </c>
      <c r="C6" s="20" t="s">
        <v>2</v>
      </c>
      <c r="D6" s="46">
        <v>4673607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840755</v>
      </c>
      <c r="N6" s="46">
        <f>SUM(D6:M6)</f>
        <v>5514362</v>
      </c>
      <c r="O6" s="47">
        <f t="shared" si="1"/>
        <v>347.62415684296792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470338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470338</v>
      </c>
      <c r="O7" s="47">
        <f t="shared" si="1"/>
        <v>29.650003151988905</v>
      </c>
      <c r="P7" s="9"/>
    </row>
    <row r="8" spans="1:133">
      <c r="A8" s="12"/>
      <c r="B8" s="25">
        <v>312.42</v>
      </c>
      <c r="C8" s="20" t="s">
        <v>119</v>
      </c>
      <c r="D8" s="46">
        <v>0</v>
      </c>
      <c r="E8" s="46">
        <v>341046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341046</v>
      </c>
      <c r="O8" s="47">
        <f t="shared" si="1"/>
        <v>21.499464161886149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2409524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2409524</v>
      </c>
      <c r="O9" s="47">
        <f t="shared" si="1"/>
        <v>151.89585828657883</v>
      </c>
      <c r="P9" s="9"/>
    </row>
    <row r="10" spans="1:133">
      <c r="A10" s="12"/>
      <c r="B10" s="25">
        <v>314.10000000000002</v>
      </c>
      <c r="C10" s="20" t="s">
        <v>12</v>
      </c>
      <c r="D10" s="46">
        <v>1356243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1356243</v>
      </c>
      <c r="O10" s="47">
        <f t="shared" si="1"/>
        <v>85.497257769652649</v>
      </c>
      <c r="P10" s="9"/>
    </row>
    <row r="11" spans="1:133">
      <c r="A11" s="12"/>
      <c r="B11" s="25">
        <v>314.39999999999998</v>
      </c>
      <c r="C11" s="20" t="s">
        <v>13</v>
      </c>
      <c r="D11" s="46">
        <v>11001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11001</v>
      </c>
      <c r="O11" s="47">
        <f t="shared" si="1"/>
        <v>0.69350059887789195</v>
      </c>
      <c r="P11" s="9"/>
    </row>
    <row r="12" spans="1:133">
      <c r="A12" s="12"/>
      <c r="B12" s="25">
        <v>314.8</v>
      </c>
      <c r="C12" s="20" t="s">
        <v>14</v>
      </c>
      <c r="D12" s="46">
        <v>88065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88065</v>
      </c>
      <c r="O12" s="47">
        <f t="shared" si="1"/>
        <v>5.5515980583748341</v>
      </c>
      <c r="P12" s="9"/>
    </row>
    <row r="13" spans="1:133">
      <c r="A13" s="12"/>
      <c r="B13" s="25">
        <v>315</v>
      </c>
      <c r="C13" s="20" t="s">
        <v>99</v>
      </c>
      <c r="D13" s="46">
        <v>674449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674449</v>
      </c>
      <c r="O13" s="47">
        <f t="shared" si="1"/>
        <v>42.517115299754145</v>
      </c>
      <c r="P13" s="9"/>
    </row>
    <row r="14" spans="1:133">
      <c r="A14" s="12"/>
      <c r="B14" s="25">
        <v>316</v>
      </c>
      <c r="C14" s="20" t="s">
        <v>100</v>
      </c>
      <c r="D14" s="46">
        <v>155613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155613</v>
      </c>
      <c r="O14" s="47">
        <f t="shared" si="1"/>
        <v>9.8098089894723568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1597481</v>
      </c>
      <c r="E15" s="32">
        <f t="shared" si="3"/>
        <v>707937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296922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2602340</v>
      </c>
      <c r="O15" s="45">
        <f t="shared" si="1"/>
        <v>164.05093614070478</v>
      </c>
      <c r="P15" s="10"/>
    </row>
    <row r="16" spans="1:133">
      <c r="A16" s="12"/>
      <c r="B16" s="25">
        <v>322</v>
      </c>
      <c r="C16" s="20" t="s">
        <v>0</v>
      </c>
      <c r="D16" s="46">
        <v>230871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230871</v>
      </c>
      <c r="O16" s="47">
        <f t="shared" si="1"/>
        <v>14.554056609720734</v>
      </c>
      <c r="P16" s="9"/>
    </row>
    <row r="17" spans="1:16">
      <c r="A17" s="12"/>
      <c r="B17" s="25">
        <v>323.10000000000002</v>
      </c>
      <c r="C17" s="20" t="s">
        <v>18</v>
      </c>
      <c r="D17" s="46">
        <v>1141588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1141588</v>
      </c>
      <c r="O17" s="47">
        <f t="shared" si="1"/>
        <v>71.965454201601204</v>
      </c>
      <c r="P17" s="9"/>
    </row>
    <row r="18" spans="1:16">
      <c r="A18" s="12"/>
      <c r="B18" s="25">
        <v>323.39999999999998</v>
      </c>
      <c r="C18" s="20" t="s">
        <v>19</v>
      </c>
      <c r="D18" s="46">
        <v>39227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39227</v>
      </c>
      <c r="O18" s="47">
        <f t="shared" si="1"/>
        <v>2.472861375527958</v>
      </c>
      <c r="P18" s="9"/>
    </row>
    <row r="19" spans="1:16">
      <c r="A19" s="12"/>
      <c r="B19" s="25">
        <v>323.7</v>
      </c>
      <c r="C19" s="20" t="s">
        <v>111</v>
      </c>
      <c r="D19" s="46">
        <v>120520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120520</v>
      </c>
      <c r="O19" s="47">
        <f t="shared" si="1"/>
        <v>7.5975540566097211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54674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54674</v>
      </c>
      <c r="O20" s="47">
        <f t="shared" si="1"/>
        <v>3.4466368278383661</v>
      </c>
      <c r="P20" s="9"/>
    </row>
    <row r="21" spans="1:16">
      <c r="A21" s="12"/>
      <c r="B21" s="25">
        <v>324.22000000000003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242031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242031</v>
      </c>
      <c r="O21" s="47">
        <f t="shared" si="1"/>
        <v>15.257580533316522</v>
      </c>
      <c r="P21" s="9"/>
    </row>
    <row r="22" spans="1:16">
      <c r="A22" s="12"/>
      <c r="B22" s="25">
        <v>325.10000000000002</v>
      </c>
      <c r="C22" s="20" t="s">
        <v>83</v>
      </c>
      <c r="D22" s="46">
        <v>0</v>
      </c>
      <c r="E22" s="46">
        <v>707937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707937</v>
      </c>
      <c r="O22" s="47">
        <f t="shared" si="1"/>
        <v>44.628191388766311</v>
      </c>
      <c r="P22" s="9"/>
    </row>
    <row r="23" spans="1:16">
      <c r="A23" s="12"/>
      <c r="B23" s="25">
        <v>329</v>
      </c>
      <c r="C23" s="20" t="s">
        <v>24</v>
      </c>
      <c r="D23" s="46">
        <v>65275</v>
      </c>
      <c r="E23" s="46">
        <v>0</v>
      </c>
      <c r="F23" s="46">
        <v>0</v>
      </c>
      <c r="G23" s="46">
        <v>0</v>
      </c>
      <c r="H23" s="46">
        <v>0</v>
      </c>
      <c r="I23" s="46">
        <v>217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65492</v>
      </c>
      <c r="O23" s="47">
        <f t="shared" si="1"/>
        <v>4.1286011473239617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SUM(D25:D38)</f>
        <v>2592701</v>
      </c>
      <c r="E24" s="32">
        <f t="shared" si="5"/>
        <v>37817</v>
      </c>
      <c r="F24" s="32">
        <f t="shared" si="5"/>
        <v>0</v>
      </c>
      <c r="G24" s="32">
        <f t="shared" si="5"/>
        <v>625671</v>
      </c>
      <c r="H24" s="32">
        <f t="shared" si="5"/>
        <v>0</v>
      </c>
      <c r="I24" s="32">
        <f t="shared" si="5"/>
        <v>2517</v>
      </c>
      <c r="J24" s="32">
        <f t="shared" si="5"/>
        <v>0</v>
      </c>
      <c r="K24" s="32">
        <f t="shared" si="5"/>
        <v>352072</v>
      </c>
      <c r="L24" s="32">
        <f t="shared" si="5"/>
        <v>0</v>
      </c>
      <c r="M24" s="32">
        <f t="shared" si="5"/>
        <v>175000</v>
      </c>
      <c r="N24" s="44">
        <f>SUM(D24:M24)</f>
        <v>3785778</v>
      </c>
      <c r="O24" s="45">
        <f t="shared" si="1"/>
        <v>238.6546050557902</v>
      </c>
      <c r="P24" s="10"/>
    </row>
    <row r="25" spans="1:16">
      <c r="A25" s="12"/>
      <c r="B25" s="25">
        <v>331.2</v>
      </c>
      <c r="C25" s="20" t="s">
        <v>25</v>
      </c>
      <c r="D25" s="46">
        <v>37462</v>
      </c>
      <c r="E25" s="46">
        <v>0</v>
      </c>
      <c r="F25" s="46">
        <v>0</v>
      </c>
      <c r="G25" s="46">
        <v>231273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268735</v>
      </c>
      <c r="O25" s="47">
        <f t="shared" si="1"/>
        <v>16.940994767698417</v>
      </c>
      <c r="P25" s="9"/>
    </row>
    <row r="26" spans="1:16">
      <c r="A26" s="12"/>
      <c r="B26" s="25">
        <v>331.5</v>
      </c>
      <c r="C26" s="20" t="s">
        <v>27</v>
      </c>
      <c r="D26" s="46">
        <v>299937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299937</v>
      </c>
      <c r="O26" s="47">
        <f t="shared" si="1"/>
        <v>18.907961923974028</v>
      </c>
      <c r="P26" s="9"/>
    </row>
    <row r="27" spans="1:16">
      <c r="A27" s="12"/>
      <c r="B27" s="25">
        <v>334.2</v>
      </c>
      <c r="C27" s="20" t="s">
        <v>29</v>
      </c>
      <c r="D27" s="46">
        <v>12514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12514</v>
      </c>
      <c r="O27" s="47">
        <f t="shared" si="1"/>
        <v>0.78887978314316332</v>
      </c>
      <c r="P27" s="9"/>
    </row>
    <row r="28" spans="1:16">
      <c r="A28" s="12"/>
      <c r="B28" s="25">
        <v>334.49</v>
      </c>
      <c r="C28" s="20" t="s">
        <v>129</v>
      </c>
      <c r="D28" s="46">
        <v>0</v>
      </c>
      <c r="E28" s="46">
        <v>0</v>
      </c>
      <c r="F28" s="46">
        <v>0</v>
      </c>
      <c r="G28" s="46">
        <v>197398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197398</v>
      </c>
      <c r="O28" s="47">
        <f t="shared" si="1"/>
        <v>12.443926117380068</v>
      </c>
      <c r="P28" s="9"/>
    </row>
    <row r="29" spans="1:16">
      <c r="A29" s="12"/>
      <c r="B29" s="25">
        <v>334.5</v>
      </c>
      <c r="C29" s="20" t="s">
        <v>112</v>
      </c>
      <c r="D29" s="46">
        <v>0</v>
      </c>
      <c r="E29" s="46">
        <v>37817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175000</v>
      </c>
      <c r="N29" s="46">
        <f t="shared" si="6"/>
        <v>212817</v>
      </c>
      <c r="O29" s="47">
        <f t="shared" si="1"/>
        <v>13.415936455903676</v>
      </c>
      <c r="P29" s="9"/>
    </row>
    <row r="30" spans="1:16">
      <c r="A30" s="12"/>
      <c r="B30" s="25">
        <v>334.7</v>
      </c>
      <c r="C30" s="20" t="s">
        <v>30</v>
      </c>
      <c r="D30" s="46">
        <v>40391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40391</v>
      </c>
      <c r="O30" s="47">
        <f t="shared" si="1"/>
        <v>2.5462396772363363</v>
      </c>
      <c r="P30" s="9"/>
    </row>
    <row r="31" spans="1:16">
      <c r="A31" s="12"/>
      <c r="B31" s="25">
        <v>335.12</v>
      </c>
      <c r="C31" s="20" t="s">
        <v>101</v>
      </c>
      <c r="D31" s="46">
        <v>687758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687758</v>
      </c>
      <c r="O31" s="47">
        <f t="shared" si="1"/>
        <v>43.356111706486793</v>
      </c>
      <c r="P31" s="9"/>
    </row>
    <row r="32" spans="1:16">
      <c r="A32" s="12"/>
      <c r="B32" s="25">
        <v>335.14</v>
      </c>
      <c r="C32" s="20" t="s">
        <v>102</v>
      </c>
      <c r="D32" s="46">
        <v>40131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40131</v>
      </c>
      <c r="O32" s="47">
        <f t="shared" si="1"/>
        <v>2.5298493349303413</v>
      </c>
      <c r="P32" s="9"/>
    </row>
    <row r="33" spans="1:16">
      <c r="A33" s="12"/>
      <c r="B33" s="25">
        <v>335.15</v>
      </c>
      <c r="C33" s="20" t="s">
        <v>103</v>
      </c>
      <c r="D33" s="46">
        <v>38786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38786</v>
      </c>
      <c r="O33" s="47">
        <f t="shared" si="1"/>
        <v>2.4450608333858663</v>
      </c>
      <c r="P33" s="9"/>
    </row>
    <row r="34" spans="1:16">
      <c r="A34" s="12"/>
      <c r="B34" s="25">
        <v>335.18</v>
      </c>
      <c r="C34" s="20" t="s">
        <v>104</v>
      </c>
      <c r="D34" s="46">
        <v>1050889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1050889</v>
      </c>
      <c r="O34" s="47">
        <f t="shared" si="1"/>
        <v>66.247809367711028</v>
      </c>
      <c r="P34" s="9"/>
    </row>
    <row r="35" spans="1:16">
      <c r="A35" s="12"/>
      <c r="B35" s="25">
        <v>335.29</v>
      </c>
      <c r="C35" s="20" t="s">
        <v>35</v>
      </c>
      <c r="D35" s="46">
        <v>357937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352072</v>
      </c>
      <c r="L35" s="46">
        <v>0</v>
      </c>
      <c r="M35" s="46">
        <v>0</v>
      </c>
      <c r="N35" s="46">
        <f t="shared" si="6"/>
        <v>710009</v>
      </c>
      <c r="O35" s="47">
        <f t="shared" si="1"/>
        <v>44.758809808989476</v>
      </c>
      <c r="P35" s="9"/>
    </row>
    <row r="36" spans="1:16">
      <c r="A36" s="12"/>
      <c r="B36" s="25">
        <v>335.49</v>
      </c>
      <c r="C36" s="20" t="s">
        <v>36</v>
      </c>
      <c r="D36" s="46">
        <v>16652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16652</v>
      </c>
      <c r="O36" s="47">
        <f t="shared" si="1"/>
        <v>1.049738384920885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197000</v>
      </c>
      <c r="H37" s="46">
        <v>0</v>
      </c>
      <c r="I37" s="46">
        <v>2517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199517</v>
      </c>
      <c r="O37" s="47">
        <f t="shared" ref="O37:O68" si="7">(N37/O$73)</f>
        <v>12.577507407173927</v>
      </c>
      <c r="P37" s="9"/>
    </row>
    <row r="38" spans="1:16">
      <c r="A38" s="12"/>
      <c r="B38" s="25">
        <v>338</v>
      </c>
      <c r="C38" s="20" t="s">
        <v>38</v>
      </c>
      <c r="D38" s="46">
        <v>10244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10244</v>
      </c>
      <c r="O38" s="47">
        <f t="shared" si="7"/>
        <v>0.64577948685620623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SUM(D40:D53)</f>
        <v>988105</v>
      </c>
      <c r="E39" s="32">
        <f t="shared" si="8"/>
        <v>401008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14224605</v>
      </c>
      <c r="J39" s="32">
        <f t="shared" si="8"/>
        <v>925640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16539358</v>
      </c>
      <c r="O39" s="45">
        <f t="shared" si="7"/>
        <v>1042.637458236147</v>
      </c>
      <c r="P39" s="10"/>
    </row>
    <row r="40" spans="1:16">
      <c r="A40" s="12"/>
      <c r="B40" s="25">
        <v>341.2</v>
      </c>
      <c r="C40" s="20" t="s">
        <v>105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925640</v>
      </c>
      <c r="K40" s="46">
        <v>0</v>
      </c>
      <c r="L40" s="46">
        <v>0</v>
      </c>
      <c r="M40" s="46">
        <v>0</v>
      </c>
      <c r="N40" s="46">
        <f t="shared" ref="N40:N53" si="9">SUM(D40:M40)</f>
        <v>925640</v>
      </c>
      <c r="O40" s="47">
        <f t="shared" si="7"/>
        <v>58.352140200466494</v>
      </c>
      <c r="P40" s="9"/>
    </row>
    <row r="41" spans="1:16">
      <c r="A41" s="12"/>
      <c r="B41" s="25">
        <v>341.3</v>
      </c>
      <c r="C41" s="20" t="s">
        <v>106</v>
      </c>
      <c r="D41" s="46">
        <v>19857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19857</v>
      </c>
      <c r="O41" s="47">
        <f t="shared" si="7"/>
        <v>1.2517808737313245</v>
      </c>
      <c r="P41" s="9"/>
    </row>
    <row r="42" spans="1:16">
      <c r="A42" s="12"/>
      <c r="B42" s="25">
        <v>341.9</v>
      </c>
      <c r="C42" s="20" t="s">
        <v>107</v>
      </c>
      <c r="D42" s="46">
        <v>51321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51321</v>
      </c>
      <c r="O42" s="47">
        <f t="shared" si="7"/>
        <v>3.2352644518691296</v>
      </c>
      <c r="P42" s="9"/>
    </row>
    <row r="43" spans="1:16">
      <c r="A43" s="12"/>
      <c r="B43" s="25">
        <v>342.1</v>
      </c>
      <c r="C43" s="20" t="s">
        <v>120</v>
      </c>
      <c r="D43" s="46">
        <v>281033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281033</v>
      </c>
      <c r="O43" s="47">
        <f t="shared" si="7"/>
        <v>17.716257958771987</v>
      </c>
      <c r="P43" s="9"/>
    </row>
    <row r="44" spans="1:16">
      <c r="A44" s="12"/>
      <c r="B44" s="25">
        <v>342.4</v>
      </c>
      <c r="C44" s="20" t="s">
        <v>121</v>
      </c>
      <c r="D44" s="46">
        <v>1250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1250</v>
      </c>
      <c r="O44" s="47">
        <f t="shared" si="7"/>
        <v>7.8799722624976365E-2</v>
      </c>
      <c r="P44" s="9"/>
    </row>
    <row r="45" spans="1:16">
      <c r="A45" s="12"/>
      <c r="B45" s="25">
        <v>342.5</v>
      </c>
      <c r="C45" s="20" t="s">
        <v>49</v>
      </c>
      <c r="D45" s="46">
        <v>23303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23303</v>
      </c>
      <c r="O45" s="47">
        <f t="shared" si="7"/>
        <v>1.4690159490638592</v>
      </c>
      <c r="P45" s="9"/>
    </row>
    <row r="46" spans="1:16">
      <c r="A46" s="12"/>
      <c r="B46" s="25">
        <v>343.3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6326176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6326176</v>
      </c>
      <c r="O46" s="47">
        <f t="shared" si="7"/>
        <v>398.80073126142594</v>
      </c>
      <c r="P46" s="9"/>
    </row>
    <row r="47" spans="1:16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6482622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6482622</v>
      </c>
      <c r="O47" s="47">
        <f t="shared" si="7"/>
        <v>408.6630523860556</v>
      </c>
      <c r="P47" s="9"/>
    </row>
    <row r="48" spans="1:16">
      <c r="A48" s="12"/>
      <c r="B48" s="25">
        <v>343.7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1078896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1078896</v>
      </c>
      <c r="O48" s="47">
        <f t="shared" si="7"/>
        <v>68.013364432957189</v>
      </c>
      <c r="P48" s="9"/>
    </row>
    <row r="49" spans="1:16">
      <c r="A49" s="12"/>
      <c r="B49" s="25">
        <v>343.9</v>
      </c>
      <c r="C49" s="20" t="s">
        <v>53</v>
      </c>
      <c r="D49" s="46">
        <v>37519</v>
      </c>
      <c r="E49" s="46">
        <v>401008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438527</v>
      </c>
      <c r="O49" s="47">
        <f t="shared" si="7"/>
        <v>27.644644770850405</v>
      </c>
      <c r="P49" s="9"/>
    </row>
    <row r="50" spans="1:16">
      <c r="A50" s="12"/>
      <c r="B50" s="25">
        <v>347.1</v>
      </c>
      <c r="C50" s="20" t="s">
        <v>54</v>
      </c>
      <c r="D50" s="46">
        <v>18335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18335</v>
      </c>
      <c r="O50" s="47">
        <f t="shared" si="7"/>
        <v>1.1558343314631532</v>
      </c>
      <c r="P50" s="9"/>
    </row>
    <row r="51" spans="1:16">
      <c r="A51" s="12"/>
      <c r="B51" s="25">
        <v>347.2</v>
      </c>
      <c r="C51" s="20" t="s">
        <v>55</v>
      </c>
      <c r="D51" s="46">
        <v>519013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519013</v>
      </c>
      <c r="O51" s="47">
        <f t="shared" si="7"/>
        <v>32.718464351005487</v>
      </c>
      <c r="P51" s="9"/>
    </row>
    <row r="52" spans="1:16">
      <c r="A52" s="12"/>
      <c r="B52" s="25">
        <v>347.4</v>
      </c>
      <c r="C52" s="20" t="s">
        <v>56</v>
      </c>
      <c r="D52" s="46">
        <v>36474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36474</v>
      </c>
      <c r="O52" s="47">
        <f t="shared" si="7"/>
        <v>2.2993128664187101</v>
      </c>
      <c r="P52" s="9"/>
    </row>
    <row r="53" spans="1:16">
      <c r="A53" s="12"/>
      <c r="B53" s="25">
        <v>349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336911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336911</v>
      </c>
      <c r="O53" s="47">
        <f t="shared" si="7"/>
        <v>21.23879467944273</v>
      </c>
      <c r="P53" s="9"/>
    </row>
    <row r="54" spans="1:16" ht="15.75">
      <c r="A54" s="29" t="s">
        <v>44</v>
      </c>
      <c r="B54" s="30"/>
      <c r="C54" s="31"/>
      <c r="D54" s="32">
        <f t="shared" ref="D54:M54" si="10">SUM(D55:D59)</f>
        <v>2513728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2507</v>
      </c>
      <c r="N54" s="32">
        <f t="shared" ref="N54:N61" si="11">SUM(D54:M54)</f>
        <v>2516235</v>
      </c>
      <c r="O54" s="45">
        <f t="shared" si="7"/>
        <v>158.6228960474059</v>
      </c>
      <c r="P54" s="10"/>
    </row>
    <row r="55" spans="1:16">
      <c r="A55" s="13"/>
      <c r="B55" s="39">
        <v>351.1</v>
      </c>
      <c r="C55" s="21" t="s">
        <v>59</v>
      </c>
      <c r="D55" s="46">
        <v>2109673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2109673</v>
      </c>
      <c r="O55" s="47">
        <f t="shared" si="7"/>
        <v>132.99331778352141</v>
      </c>
      <c r="P55" s="9"/>
    </row>
    <row r="56" spans="1:16">
      <c r="A56" s="13"/>
      <c r="B56" s="39">
        <v>352</v>
      </c>
      <c r="C56" s="21" t="s">
        <v>60</v>
      </c>
      <c r="D56" s="46">
        <v>15042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15042</v>
      </c>
      <c r="O56" s="47">
        <f t="shared" si="7"/>
        <v>0.94824434217991549</v>
      </c>
      <c r="P56" s="9"/>
    </row>
    <row r="57" spans="1:16">
      <c r="A57" s="13"/>
      <c r="B57" s="39">
        <v>354</v>
      </c>
      <c r="C57" s="21" t="s">
        <v>61</v>
      </c>
      <c r="D57" s="46">
        <v>203858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2507</v>
      </c>
      <c r="N57" s="46">
        <f t="shared" si="11"/>
        <v>206365</v>
      </c>
      <c r="O57" s="47">
        <f t="shared" si="7"/>
        <v>13.009203807602598</v>
      </c>
      <c r="P57" s="9"/>
    </row>
    <row r="58" spans="1:16">
      <c r="A58" s="13"/>
      <c r="B58" s="39">
        <v>358.2</v>
      </c>
      <c r="C58" s="21" t="s">
        <v>114</v>
      </c>
      <c r="D58" s="46">
        <v>150713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150713</v>
      </c>
      <c r="O58" s="47">
        <f t="shared" si="7"/>
        <v>9.5009140767824505</v>
      </c>
      <c r="P58" s="9"/>
    </row>
    <row r="59" spans="1:16">
      <c r="A59" s="13"/>
      <c r="B59" s="39">
        <v>359</v>
      </c>
      <c r="C59" s="21" t="s">
        <v>62</v>
      </c>
      <c r="D59" s="46">
        <v>34442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34442</v>
      </c>
      <c r="O59" s="47">
        <f t="shared" si="7"/>
        <v>2.1712160373195486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SUM(D61:D67)</f>
        <v>96223</v>
      </c>
      <c r="E60" s="32">
        <f t="shared" si="12"/>
        <v>45534</v>
      </c>
      <c r="F60" s="32">
        <f t="shared" si="12"/>
        <v>0</v>
      </c>
      <c r="G60" s="32">
        <f t="shared" si="12"/>
        <v>74825</v>
      </c>
      <c r="H60" s="32">
        <f t="shared" si="12"/>
        <v>0</v>
      </c>
      <c r="I60" s="32">
        <f t="shared" si="12"/>
        <v>409453</v>
      </c>
      <c r="J60" s="32">
        <f t="shared" si="12"/>
        <v>-8565</v>
      </c>
      <c r="K60" s="32">
        <f t="shared" si="12"/>
        <v>6606904</v>
      </c>
      <c r="L60" s="32">
        <f t="shared" si="12"/>
        <v>0</v>
      </c>
      <c r="M60" s="32">
        <f t="shared" si="12"/>
        <v>-413373</v>
      </c>
      <c r="N60" s="32">
        <f t="shared" si="11"/>
        <v>6811001</v>
      </c>
      <c r="O60" s="45">
        <f t="shared" si="7"/>
        <v>429.3639916787493</v>
      </c>
      <c r="P60" s="10"/>
    </row>
    <row r="61" spans="1:16">
      <c r="A61" s="12"/>
      <c r="B61" s="25">
        <v>361.1</v>
      </c>
      <c r="C61" s="20" t="s">
        <v>63</v>
      </c>
      <c r="D61" s="46">
        <v>51623</v>
      </c>
      <c r="E61" s="46">
        <v>45534</v>
      </c>
      <c r="F61" s="46">
        <v>0</v>
      </c>
      <c r="G61" s="46">
        <v>72725</v>
      </c>
      <c r="H61" s="46">
        <v>0</v>
      </c>
      <c r="I61" s="46">
        <v>416275</v>
      </c>
      <c r="J61" s="46">
        <v>3</v>
      </c>
      <c r="K61" s="46">
        <v>763335</v>
      </c>
      <c r="L61" s="46">
        <v>0</v>
      </c>
      <c r="M61" s="46">
        <v>47971</v>
      </c>
      <c r="N61" s="46">
        <f t="shared" si="11"/>
        <v>1397466</v>
      </c>
      <c r="O61" s="47">
        <f t="shared" si="7"/>
        <v>88.095946542268166</v>
      </c>
      <c r="P61" s="9"/>
    </row>
    <row r="62" spans="1:16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4475667</v>
      </c>
      <c r="L62" s="46">
        <v>0</v>
      </c>
      <c r="M62" s="46">
        <v>-560789</v>
      </c>
      <c r="N62" s="46">
        <f t="shared" ref="N62:N67" si="13">SUM(D62:M62)</f>
        <v>3914878</v>
      </c>
      <c r="O62" s="47">
        <f t="shared" si="7"/>
        <v>246.79304040849777</v>
      </c>
      <c r="P62" s="9"/>
    </row>
    <row r="63" spans="1:16">
      <c r="A63" s="12"/>
      <c r="B63" s="25">
        <v>362</v>
      </c>
      <c r="C63" s="20" t="s">
        <v>65</v>
      </c>
      <c r="D63" s="46">
        <v>5960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21710</v>
      </c>
      <c r="N63" s="46">
        <f t="shared" si="13"/>
        <v>27670</v>
      </c>
      <c r="O63" s="47">
        <f t="shared" si="7"/>
        <v>1.7443106600264766</v>
      </c>
      <c r="P63" s="9"/>
    </row>
    <row r="64" spans="1:16">
      <c r="A64" s="12"/>
      <c r="B64" s="25">
        <v>364</v>
      </c>
      <c r="C64" s="20" t="s">
        <v>115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-14014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-14014</v>
      </c>
      <c r="O64" s="47">
        <f t="shared" si="7"/>
        <v>-0.88343945029313498</v>
      </c>
      <c r="P64" s="9"/>
    </row>
    <row r="65" spans="1:119">
      <c r="A65" s="12"/>
      <c r="B65" s="25">
        <v>366</v>
      </c>
      <c r="C65" s="20" t="s">
        <v>67</v>
      </c>
      <c r="D65" s="46">
        <v>9353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9353</v>
      </c>
      <c r="O65" s="47">
        <f t="shared" si="7"/>
        <v>0.58961104456912317</v>
      </c>
      <c r="P65" s="9"/>
    </row>
    <row r="66" spans="1:119">
      <c r="A66" s="12"/>
      <c r="B66" s="25">
        <v>368</v>
      </c>
      <c r="C66" s="20" t="s">
        <v>68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1367902</v>
      </c>
      <c r="L66" s="46">
        <v>0</v>
      </c>
      <c r="M66" s="46">
        <v>0</v>
      </c>
      <c r="N66" s="46">
        <f t="shared" si="13"/>
        <v>1367902</v>
      </c>
      <c r="O66" s="47">
        <f t="shared" si="7"/>
        <v>86.232238542520335</v>
      </c>
      <c r="P66" s="9"/>
    </row>
    <row r="67" spans="1:119">
      <c r="A67" s="12"/>
      <c r="B67" s="25">
        <v>369.9</v>
      </c>
      <c r="C67" s="20" t="s">
        <v>70</v>
      </c>
      <c r="D67" s="46">
        <v>29287</v>
      </c>
      <c r="E67" s="46">
        <v>0</v>
      </c>
      <c r="F67" s="46">
        <v>0</v>
      </c>
      <c r="G67" s="46">
        <v>2100</v>
      </c>
      <c r="H67" s="46">
        <v>0</v>
      </c>
      <c r="I67" s="46">
        <v>7192</v>
      </c>
      <c r="J67" s="46">
        <v>-8568</v>
      </c>
      <c r="K67" s="46">
        <v>0</v>
      </c>
      <c r="L67" s="46">
        <v>0</v>
      </c>
      <c r="M67" s="46">
        <v>77735</v>
      </c>
      <c r="N67" s="46">
        <f t="shared" si="13"/>
        <v>107746</v>
      </c>
      <c r="O67" s="47">
        <f t="shared" si="7"/>
        <v>6.7922839311605623</v>
      </c>
      <c r="P67" s="9"/>
    </row>
    <row r="68" spans="1:119" ht="15.75">
      <c r="A68" s="29" t="s">
        <v>45</v>
      </c>
      <c r="B68" s="30"/>
      <c r="C68" s="31"/>
      <c r="D68" s="32">
        <f t="shared" ref="D68:M68" si="14">SUM(D69:D70)</f>
        <v>5876960</v>
      </c>
      <c r="E68" s="32">
        <f t="shared" si="14"/>
        <v>630000</v>
      </c>
      <c r="F68" s="32">
        <f t="shared" si="14"/>
        <v>887760</v>
      </c>
      <c r="G68" s="32">
        <f t="shared" si="14"/>
        <v>403000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1768484</v>
      </c>
      <c r="N68" s="32">
        <f>SUM(D68:M68)</f>
        <v>9566204</v>
      </c>
      <c r="O68" s="45">
        <f t="shared" si="7"/>
        <v>603.05137741915144</v>
      </c>
      <c r="P68" s="9"/>
    </row>
    <row r="69" spans="1:119">
      <c r="A69" s="12"/>
      <c r="B69" s="25">
        <v>381</v>
      </c>
      <c r="C69" s="20" t="s">
        <v>71</v>
      </c>
      <c r="D69" s="46">
        <v>1582260</v>
      </c>
      <c r="E69" s="46">
        <v>630000</v>
      </c>
      <c r="F69" s="46">
        <v>887760</v>
      </c>
      <c r="G69" s="46">
        <v>403000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1768484</v>
      </c>
      <c r="N69" s="46">
        <f>SUM(D69:M69)</f>
        <v>5271504</v>
      </c>
      <c r="O69" s="47">
        <f>(N69/O$73)</f>
        <v>332.31444241316268</v>
      </c>
      <c r="P69" s="9"/>
    </row>
    <row r="70" spans="1:119" ht="15.75" thickBot="1">
      <c r="A70" s="12"/>
      <c r="B70" s="25">
        <v>382</v>
      </c>
      <c r="C70" s="20" t="s">
        <v>80</v>
      </c>
      <c r="D70" s="46">
        <v>4294700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4294700</v>
      </c>
      <c r="O70" s="47">
        <f>(N70/O$73)</f>
        <v>270.73693500598876</v>
      </c>
      <c r="P70" s="9"/>
    </row>
    <row r="71" spans="1:119" ht="16.5" thickBot="1">
      <c r="A71" s="14" t="s">
        <v>57</v>
      </c>
      <c r="B71" s="23"/>
      <c r="C71" s="22"/>
      <c r="D71" s="15">
        <f t="shared" ref="D71:M71" si="15">SUM(D5,D15,D24,D39,D54,D60,D68)</f>
        <v>20624176</v>
      </c>
      <c r="E71" s="15">
        <f t="shared" si="15"/>
        <v>2633680</v>
      </c>
      <c r="F71" s="15">
        <f t="shared" si="15"/>
        <v>887760</v>
      </c>
      <c r="G71" s="15">
        <f t="shared" si="15"/>
        <v>3513020</v>
      </c>
      <c r="H71" s="15">
        <f t="shared" si="15"/>
        <v>0</v>
      </c>
      <c r="I71" s="15">
        <f t="shared" si="15"/>
        <v>14933497</v>
      </c>
      <c r="J71" s="15">
        <f t="shared" si="15"/>
        <v>917075</v>
      </c>
      <c r="K71" s="15">
        <f t="shared" si="15"/>
        <v>6958976</v>
      </c>
      <c r="L71" s="15">
        <f t="shared" si="15"/>
        <v>0</v>
      </c>
      <c r="M71" s="15">
        <f t="shared" si="15"/>
        <v>2373373</v>
      </c>
      <c r="N71" s="15">
        <f>SUM(D71:M71)</f>
        <v>52841557</v>
      </c>
      <c r="O71" s="38">
        <f>(N71/O$73)</f>
        <v>3331.1200277375024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132</v>
      </c>
      <c r="M73" s="48"/>
      <c r="N73" s="48"/>
      <c r="O73" s="43">
        <v>15863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5424653</v>
      </c>
      <c r="E5" s="27">
        <f t="shared" si="0"/>
        <v>773264</v>
      </c>
      <c r="F5" s="27">
        <f t="shared" si="0"/>
        <v>1352179</v>
      </c>
      <c r="G5" s="27">
        <f t="shared" si="0"/>
        <v>2262697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681080</v>
      </c>
      <c r="N5" s="28">
        <f>SUM(D5:M5)</f>
        <v>10493873</v>
      </c>
      <c r="O5" s="33">
        <f t="shared" ref="O5:O36" si="1">(N5/O$74)</f>
        <v>665.68592996701341</v>
      </c>
      <c r="P5" s="6"/>
    </row>
    <row r="6" spans="1:133">
      <c r="A6" s="12"/>
      <c r="B6" s="25">
        <v>311</v>
      </c>
      <c r="C6" s="20" t="s">
        <v>2</v>
      </c>
      <c r="D6" s="46">
        <v>4561087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681080</v>
      </c>
      <c r="N6" s="46">
        <f>SUM(D6:M6)</f>
        <v>5242167</v>
      </c>
      <c r="O6" s="47">
        <f t="shared" si="1"/>
        <v>332.54040852575491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446130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446130</v>
      </c>
      <c r="O7" s="47">
        <f t="shared" si="1"/>
        <v>28.300558233950774</v>
      </c>
      <c r="P7" s="9"/>
    </row>
    <row r="8" spans="1:133">
      <c r="A8" s="12"/>
      <c r="B8" s="25">
        <v>312.42</v>
      </c>
      <c r="C8" s="20" t="s">
        <v>119</v>
      </c>
      <c r="D8" s="46">
        <v>0</v>
      </c>
      <c r="E8" s="46">
        <v>327134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327134</v>
      </c>
      <c r="O8" s="47">
        <f t="shared" si="1"/>
        <v>20.751966505962955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2262697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2262697</v>
      </c>
      <c r="O9" s="47">
        <f t="shared" si="1"/>
        <v>143.53571428571428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0</v>
      </c>
      <c r="F10" s="46">
        <v>1311041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1311041</v>
      </c>
      <c r="O10" s="47">
        <f t="shared" si="1"/>
        <v>83.166772392793703</v>
      </c>
      <c r="P10" s="9"/>
    </row>
    <row r="11" spans="1:133">
      <c r="A11" s="12"/>
      <c r="B11" s="25">
        <v>314.8</v>
      </c>
      <c r="C11" s="20" t="s">
        <v>14</v>
      </c>
      <c r="D11" s="46">
        <v>36344</v>
      </c>
      <c r="E11" s="46">
        <v>0</v>
      </c>
      <c r="F11" s="46">
        <v>41138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77482</v>
      </c>
      <c r="O11" s="47">
        <f t="shared" si="1"/>
        <v>4.9151230652118754</v>
      </c>
      <c r="P11" s="9"/>
    </row>
    <row r="12" spans="1:133">
      <c r="A12" s="12"/>
      <c r="B12" s="25">
        <v>315</v>
      </c>
      <c r="C12" s="20" t="s">
        <v>99</v>
      </c>
      <c r="D12" s="46">
        <v>655342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655342</v>
      </c>
      <c r="O12" s="47">
        <f t="shared" si="1"/>
        <v>41.572062928190817</v>
      </c>
      <c r="P12" s="9"/>
    </row>
    <row r="13" spans="1:133">
      <c r="A13" s="12"/>
      <c r="B13" s="25">
        <v>316</v>
      </c>
      <c r="C13" s="20" t="s">
        <v>100</v>
      </c>
      <c r="D13" s="46">
        <v>171880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171880</v>
      </c>
      <c r="O13" s="47">
        <f t="shared" si="1"/>
        <v>10.903324029434154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1462082</v>
      </c>
      <c r="E14" s="32">
        <f t="shared" si="3"/>
        <v>64262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453478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1979822</v>
      </c>
      <c r="O14" s="45">
        <f t="shared" si="1"/>
        <v>125.591347373763</v>
      </c>
      <c r="P14" s="10"/>
    </row>
    <row r="15" spans="1:133">
      <c r="A15" s="12"/>
      <c r="B15" s="25">
        <v>322</v>
      </c>
      <c r="C15" s="20" t="s">
        <v>0</v>
      </c>
      <c r="D15" s="46">
        <v>207708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207708</v>
      </c>
      <c r="O15" s="47">
        <f t="shared" si="1"/>
        <v>13.176097437198681</v>
      </c>
      <c r="P15" s="9"/>
    </row>
    <row r="16" spans="1:133">
      <c r="A16" s="12"/>
      <c r="B16" s="25">
        <v>323.10000000000002</v>
      </c>
      <c r="C16" s="20" t="s">
        <v>18</v>
      </c>
      <c r="D16" s="46">
        <v>1066926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1066926</v>
      </c>
      <c r="O16" s="47">
        <f t="shared" si="1"/>
        <v>67.681172291296619</v>
      </c>
      <c r="P16" s="9"/>
    </row>
    <row r="17" spans="1:16">
      <c r="A17" s="12"/>
      <c r="B17" s="25">
        <v>323.39999999999998</v>
      </c>
      <c r="C17" s="20" t="s">
        <v>19</v>
      </c>
      <c r="D17" s="46">
        <v>74745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74745</v>
      </c>
      <c r="O17" s="47">
        <f t="shared" si="1"/>
        <v>4.7414996193859427</v>
      </c>
      <c r="P17" s="9"/>
    </row>
    <row r="18" spans="1:16">
      <c r="A18" s="12"/>
      <c r="B18" s="25">
        <v>323.7</v>
      </c>
      <c r="C18" s="20" t="s">
        <v>111</v>
      </c>
      <c r="D18" s="46">
        <v>101307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101307</v>
      </c>
      <c r="O18" s="47">
        <f t="shared" si="1"/>
        <v>6.4264780512560264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205200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205200</v>
      </c>
      <c r="O19" s="47">
        <f t="shared" si="1"/>
        <v>13.017000761228115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242586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242586</v>
      </c>
      <c r="O20" s="47">
        <f t="shared" si="1"/>
        <v>15.388606952550115</v>
      </c>
      <c r="P20" s="9"/>
    </row>
    <row r="21" spans="1:16">
      <c r="A21" s="12"/>
      <c r="B21" s="25">
        <v>325.10000000000002</v>
      </c>
      <c r="C21" s="20" t="s">
        <v>83</v>
      </c>
      <c r="D21" s="46">
        <v>0</v>
      </c>
      <c r="E21" s="46">
        <v>64262</v>
      </c>
      <c r="F21" s="46">
        <v>0</v>
      </c>
      <c r="G21" s="46">
        <v>0</v>
      </c>
      <c r="H21" s="46">
        <v>0</v>
      </c>
      <c r="I21" s="46">
        <v>5358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69620</v>
      </c>
      <c r="O21" s="47">
        <f t="shared" si="1"/>
        <v>4.4163917787363616</v>
      </c>
      <c r="P21" s="9"/>
    </row>
    <row r="22" spans="1:16">
      <c r="A22" s="12"/>
      <c r="B22" s="25">
        <v>329</v>
      </c>
      <c r="C22" s="20" t="s">
        <v>24</v>
      </c>
      <c r="D22" s="46">
        <v>11396</v>
      </c>
      <c r="E22" s="46">
        <v>0</v>
      </c>
      <c r="F22" s="46">
        <v>0</v>
      </c>
      <c r="G22" s="46">
        <v>0</v>
      </c>
      <c r="H22" s="46">
        <v>0</v>
      </c>
      <c r="I22" s="46">
        <v>334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11730</v>
      </c>
      <c r="O22" s="47">
        <f t="shared" si="1"/>
        <v>0.74410048211113933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SUM(D24:D39)</f>
        <v>2586876</v>
      </c>
      <c r="E23" s="32">
        <f t="shared" si="6"/>
        <v>36715</v>
      </c>
      <c r="F23" s="32">
        <f t="shared" si="6"/>
        <v>0</v>
      </c>
      <c r="G23" s="32">
        <f t="shared" si="6"/>
        <v>475645</v>
      </c>
      <c r="H23" s="32">
        <f t="shared" si="6"/>
        <v>0</v>
      </c>
      <c r="I23" s="32">
        <f t="shared" si="6"/>
        <v>57795</v>
      </c>
      <c r="J23" s="32">
        <f t="shared" si="6"/>
        <v>0</v>
      </c>
      <c r="K23" s="32">
        <f t="shared" si="6"/>
        <v>344907</v>
      </c>
      <c r="L23" s="32">
        <f t="shared" si="6"/>
        <v>0</v>
      </c>
      <c r="M23" s="32">
        <f t="shared" si="6"/>
        <v>125000</v>
      </c>
      <c r="N23" s="44">
        <f t="shared" si="5"/>
        <v>3626938</v>
      </c>
      <c r="O23" s="45">
        <f t="shared" si="1"/>
        <v>230.07726465364121</v>
      </c>
      <c r="P23" s="10"/>
    </row>
    <row r="24" spans="1:16">
      <c r="A24" s="12"/>
      <c r="B24" s="25">
        <v>331.2</v>
      </c>
      <c r="C24" s="20" t="s">
        <v>25</v>
      </c>
      <c r="D24" s="46">
        <v>22891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22891</v>
      </c>
      <c r="O24" s="47">
        <f t="shared" si="1"/>
        <v>1.4521060644506469</v>
      </c>
      <c r="P24" s="9"/>
    </row>
    <row r="25" spans="1:16">
      <c r="A25" s="12"/>
      <c r="B25" s="25">
        <v>331.5</v>
      </c>
      <c r="C25" s="20" t="s">
        <v>27</v>
      </c>
      <c r="D25" s="46">
        <v>352108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352108</v>
      </c>
      <c r="O25" s="47">
        <f t="shared" si="1"/>
        <v>22.336209083988834</v>
      </c>
      <c r="P25" s="9"/>
    </row>
    <row r="26" spans="1:16">
      <c r="A26" s="12"/>
      <c r="B26" s="25">
        <v>331.62</v>
      </c>
      <c r="C26" s="20" t="s">
        <v>127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33334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33334</v>
      </c>
      <c r="O26" s="47">
        <f t="shared" si="1"/>
        <v>2.1145648312611014</v>
      </c>
      <c r="P26" s="9"/>
    </row>
    <row r="27" spans="1:16">
      <c r="A27" s="12"/>
      <c r="B27" s="25">
        <v>334.2</v>
      </c>
      <c r="C27" s="20" t="s">
        <v>29</v>
      </c>
      <c r="D27" s="46">
        <v>29120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29120</v>
      </c>
      <c r="O27" s="47">
        <f t="shared" si="1"/>
        <v>1.847246891651865</v>
      </c>
      <c r="P27" s="9"/>
    </row>
    <row r="28" spans="1:16">
      <c r="A28" s="12"/>
      <c r="B28" s="25">
        <v>334.36</v>
      </c>
      <c r="C28" s="20" t="s">
        <v>128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2000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2000</v>
      </c>
      <c r="O28" s="47">
        <f t="shared" si="1"/>
        <v>0.12687135244861711</v>
      </c>
      <c r="P28" s="9"/>
    </row>
    <row r="29" spans="1:16">
      <c r="A29" s="12"/>
      <c r="B29" s="25">
        <v>334.49</v>
      </c>
      <c r="C29" s="20" t="s">
        <v>129</v>
      </c>
      <c r="D29" s="46">
        <v>0</v>
      </c>
      <c r="E29" s="46">
        <v>0</v>
      </c>
      <c r="F29" s="46">
        <v>0</v>
      </c>
      <c r="G29" s="46">
        <v>475645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475645</v>
      </c>
      <c r="O29" s="47">
        <f t="shared" si="1"/>
        <v>30.172862217711241</v>
      </c>
      <c r="P29" s="9"/>
    </row>
    <row r="30" spans="1:16">
      <c r="A30" s="12"/>
      <c r="B30" s="25">
        <v>334.5</v>
      </c>
      <c r="C30" s="20" t="s">
        <v>112</v>
      </c>
      <c r="D30" s="46">
        <v>0</v>
      </c>
      <c r="E30" s="46">
        <v>36715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125000</v>
      </c>
      <c r="N30" s="46">
        <f t="shared" si="7"/>
        <v>161715</v>
      </c>
      <c r="O30" s="47">
        <f t="shared" si="1"/>
        <v>10.258500380614057</v>
      </c>
      <c r="P30" s="9"/>
    </row>
    <row r="31" spans="1:16">
      <c r="A31" s="12"/>
      <c r="B31" s="25">
        <v>334.7</v>
      </c>
      <c r="C31" s="20" t="s">
        <v>30</v>
      </c>
      <c r="D31" s="46">
        <v>45278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45278</v>
      </c>
      <c r="O31" s="47">
        <f t="shared" si="1"/>
        <v>2.8722405480842426</v>
      </c>
      <c r="P31" s="9"/>
    </row>
    <row r="32" spans="1:16">
      <c r="A32" s="12"/>
      <c r="B32" s="25">
        <v>335.12</v>
      </c>
      <c r="C32" s="20" t="s">
        <v>101</v>
      </c>
      <c r="D32" s="46">
        <v>680520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680520</v>
      </c>
      <c r="O32" s="47">
        <f t="shared" si="1"/>
        <v>43.169246384166456</v>
      </c>
      <c r="P32" s="9"/>
    </row>
    <row r="33" spans="1:16">
      <c r="A33" s="12"/>
      <c r="B33" s="25">
        <v>335.14</v>
      </c>
      <c r="C33" s="20" t="s">
        <v>102</v>
      </c>
      <c r="D33" s="46">
        <v>41973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41973</v>
      </c>
      <c r="O33" s="47">
        <f t="shared" si="1"/>
        <v>2.6625856381629029</v>
      </c>
      <c r="P33" s="9"/>
    </row>
    <row r="34" spans="1:16">
      <c r="A34" s="12"/>
      <c r="B34" s="25">
        <v>335.15</v>
      </c>
      <c r="C34" s="20" t="s">
        <v>103</v>
      </c>
      <c r="D34" s="46">
        <v>36347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36347</v>
      </c>
      <c r="O34" s="47">
        <f t="shared" si="1"/>
        <v>2.3056965237249427</v>
      </c>
      <c r="P34" s="9"/>
    </row>
    <row r="35" spans="1:16">
      <c r="A35" s="12"/>
      <c r="B35" s="25">
        <v>335.18</v>
      </c>
      <c r="C35" s="20" t="s">
        <v>104</v>
      </c>
      <c r="D35" s="46">
        <v>991044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991044</v>
      </c>
      <c r="O35" s="47">
        <f t="shared" si="1"/>
        <v>62.867546308043643</v>
      </c>
      <c r="P35" s="9"/>
    </row>
    <row r="36" spans="1:16">
      <c r="A36" s="12"/>
      <c r="B36" s="25">
        <v>335.29</v>
      </c>
      <c r="C36" s="20" t="s">
        <v>35</v>
      </c>
      <c r="D36" s="46">
        <v>350926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344907</v>
      </c>
      <c r="L36" s="46">
        <v>0</v>
      </c>
      <c r="M36" s="46">
        <v>0</v>
      </c>
      <c r="N36" s="46">
        <f t="shared" si="7"/>
        <v>695833</v>
      </c>
      <c r="O36" s="47">
        <f t="shared" si="1"/>
        <v>44.140636894189292</v>
      </c>
      <c r="P36" s="9"/>
    </row>
    <row r="37" spans="1:16">
      <c r="A37" s="12"/>
      <c r="B37" s="25">
        <v>335.49</v>
      </c>
      <c r="C37" s="20" t="s">
        <v>36</v>
      </c>
      <c r="D37" s="46">
        <v>20580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20580</v>
      </c>
      <c r="O37" s="47">
        <f t="shared" ref="O37:O68" si="8">(N37/O$74)</f>
        <v>1.3055062166962699</v>
      </c>
      <c r="P37" s="9"/>
    </row>
    <row r="38" spans="1:16">
      <c r="A38" s="12"/>
      <c r="B38" s="25">
        <v>337.3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22461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22461</v>
      </c>
      <c r="O38" s="47">
        <f t="shared" si="8"/>
        <v>1.4248287236741943</v>
      </c>
      <c r="P38" s="9"/>
    </row>
    <row r="39" spans="1:16">
      <c r="A39" s="12"/>
      <c r="B39" s="25">
        <v>338</v>
      </c>
      <c r="C39" s="20" t="s">
        <v>38</v>
      </c>
      <c r="D39" s="46">
        <v>16089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16089</v>
      </c>
      <c r="O39" s="47">
        <f t="shared" si="8"/>
        <v>1.0206165947729002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SUM(D41:D54)</f>
        <v>840199</v>
      </c>
      <c r="E40" s="32">
        <f t="shared" si="9"/>
        <v>364230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13071190</v>
      </c>
      <c r="J40" s="32">
        <f t="shared" si="9"/>
        <v>911776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15187395</v>
      </c>
      <c r="O40" s="45">
        <f t="shared" si="8"/>
        <v>963.42267191068254</v>
      </c>
      <c r="P40" s="10"/>
    </row>
    <row r="41" spans="1:16">
      <c r="A41" s="12"/>
      <c r="B41" s="25">
        <v>341.2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911776</v>
      </c>
      <c r="K41" s="46">
        <v>0</v>
      </c>
      <c r="L41" s="46">
        <v>0</v>
      </c>
      <c r="M41" s="46">
        <v>0</v>
      </c>
      <c r="N41" s="46">
        <f t="shared" ref="N41:N54" si="10">SUM(D41:M41)</f>
        <v>911776</v>
      </c>
      <c r="O41" s="47">
        <f t="shared" si="8"/>
        <v>57.839127125095153</v>
      </c>
      <c r="P41" s="9"/>
    </row>
    <row r="42" spans="1:16">
      <c r="A42" s="12"/>
      <c r="B42" s="25">
        <v>341.3</v>
      </c>
      <c r="C42" s="20" t="s">
        <v>106</v>
      </c>
      <c r="D42" s="46">
        <v>22611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22611</v>
      </c>
      <c r="O42" s="47">
        <f t="shared" si="8"/>
        <v>1.4343440751078407</v>
      </c>
      <c r="P42" s="9"/>
    </row>
    <row r="43" spans="1:16">
      <c r="A43" s="12"/>
      <c r="B43" s="25">
        <v>341.9</v>
      </c>
      <c r="C43" s="20" t="s">
        <v>107</v>
      </c>
      <c r="D43" s="46">
        <v>46241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46241</v>
      </c>
      <c r="O43" s="47">
        <f t="shared" si="8"/>
        <v>2.9333291042882519</v>
      </c>
      <c r="P43" s="9"/>
    </row>
    <row r="44" spans="1:16">
      <c r="A44" s="12"/>
      <c r="B44" s="25">
        <v>342.1</v>
      </c>
      <c r="C44" s="20" t="s">
        <v>120</v>
      </c>
      <c r="D44" s="46">
        <v>195849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195849</v>
      </c>
      <c r="O44" s="47">
        <f t="shared" si="8"/>
        <v>12.423813752854606</v>
      </c>
      <c r="P44" s="9"/>
    </row>
    <row r="45" spans="1:16">
      <c r="A45" s="12"/>
      <c r="B45" s="25">
        <v>342.4</v>
      </c>
      <c r="C45" s="20" t="s">
        <v>121</v>
      </c>
      <c r="D45" s="46">
        <v>759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759</v>
      </c>
      <c r="O45" s="47">
        <f t="shared" si="8"/>
        <v>4.814767825425019E-2</v>
      </c>
      <c r="P45" s="9"/>
    </row>
    <row r="46" spans="1:16">
      <c r="A46" s="12"/>
      <c r="B46" s="25">
        <v>342.5</v>
      </c>
      <c r="C46" s="20" t="s">
        <v>49</v>
      </c>
      <c r="D46" s="46">
        <v>17377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17377</v>
      </c>
      <c r="O46" s="47">
        <f t="shared" si="8"/>
        <v>1.1023217457498098</v>
      </c>
      <c r="P46" s="9"/>
    </row>
    <row r="47" spans="1:16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5938236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5938236</v>
      </c>
      <c r="O47" s="47">
        <f t="shared" si="8"/>
        <v>376.69601623953309</v>
      </c>
      <c r="P47" s="9"/>
    </row>
    <row r="48" spans="1:16">
      <c r="A48" s="12"/>
      <c r="B48" s="25">
        <v>343.5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5812394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5812394</v>
      </c>
      <c r="O48" s="47">
        <f t="shared" si="8"/>
        <v>368.71314387211368</v>
      </c>
      <c r="P48" s="9"/>
    </row>
    <row r="49" spans="1:16">
      <c r="A49" s="12"/>
      <c r="B49" s="25">
        <v>343.7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1004657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1004657</v>
      </c>
      <c r="O49" s="47">
        <f t="shared" si="8"/>
        <v>63.731096168485159</v>
      </c>
      <c r="P49" s="9"/>
    </row>
    <row r="50" spans="1:16">
      <c r="A50" s="12"/>
      <c r="B50" s="25">
        <v>343.9</v>
      </c>
      <c r="C50" s="20" t="s">
        <v>53</v>
      </c>
      <c r="D50" s="46">
        <v>38559</v>
      </c>
      <c r="E50" s="46">
        <v>364230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402789</v>
      </c>
      <c r="O50" s="47">
        <f t="shared" si="8"/>
        <v>25.551192590713018</v>
      </c>
      <c r="P50" s="9"/>
    </row>
    <row r="51" spans="1:16">
      <c r="A51" s="12"/>
      <c r="B51" s="25">
        <v>347.1</v>
      </c>
      <c r="C51" s="20" t="s">
        <v>54</v>
      </c>
      <c r="D51" s="46">
        <v>16647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16647</v>
      </c>
      <c r="O51" s="47">
        <f t="shared" si="8"/>
        <v>1.0560137021060645</v>
      </c>
      <c r="P51" s="9"/>
    </row>
    <row r="52" spans="1:16">
      <c r="A52" s="12"/>
      <c r="B52" s="25">
        <v>347.2</v>
      </c>
      <c r="C52" s="20" t="s">
        <v>55</v>
      </c>
      <c r="D52" s="46">
        <v>457962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457962</v>
      </c>
      <c r="O52" s="47">
        <f t="shared" si="8"/>
        <v>29.051129155036794</v>
      </c>
      <c r="P52" s="9"/>
    </row>
    <row r="53" spans="1:16">
      <c r="A53" s="12"/>
      <c r="B53" s="25">
        <v>347.4</v>
      </c>
      <c r="C53" s="20" t="s">
        <v>56</v>
      </c>
      <c r="D53" s="46">
        <v>44194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44194</v>
      </c>
      <c r="O53" s="47">
        <f t="shared" si="8"/>
        <v>2.8034762750570921</v>
      </c>
      <c r="P53" s="9"/>
    </row>
    <row r="54" spans="1:16">
      <c r="A54" s="12"/>
      <c r="B54" s="25">
        <v>349</v>
      </c>
      <c r="C54" s="20" t="s">
        <v>122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315903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315903</v>
      </c>
      <c r="O54" s="47">
        <f t="shared" si="8"/>
        <v>20.039520426287744</v>
      </c>
      <c r="P54" s="9"/>
    </row>
    <row r="55" spans="1:16" ht="15.75">
      <c r="A55" s="29" t="s">
        <v>44</v>
      </c>
      <c r="B55" s="30"/>
      <c r="C55" s="31"/>
      <c r="D55" s="32">
        <f t="shared" ref="D55:M55" si="11">SUM(D56:D60)</f>
        <v>2049281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2" si="12">SUM(D55:M55)</f>
        <v>2049281</v>
      </c>
      <c r="O55" s="45">
        <f t="shared" si="8"/>
        <v>129.99752600862726</v>
      </c>
      <c r="P55" s="10"/>
    </row>
    <row r="56" spans="1:16">
      <c r="A56" s="13"/>
      <c r="B56" s="39">
        <v>351.1</v>
      </c>
      <c r="C56" s="21" t="s">
        <v>59</v>
      </c>
      <c r="D56" s="46">
        <v>1759465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1759465</v>
      </c>
      <c r="O56" s="47">
        <f t="shared" si="8"/>
        <v>111.61285206800305</v>
      </c>
      <c r="P56" s="9"/>
    </row>
    <row r="57" spans="1:16">
      <c r="A57" s="13"/>
      <c r="B57" s="39">
        <v>352</v>
      </c>
      <c r="C57" s="21" t="s">
        <v>60</v>
      </c>
      <c r="D57" s="46">
        <v>13778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13778</v>
      </c>
      <c r="O57" s="47">
        <f t="shared" si="8"/>
        <v>0.87401674701852317</v>
      </c>
      <c r="P57" s="9"/>
    </row>
    <row r="58" spans="1:16">
      <c r="A58" s="13"/>
      <c r="B58" s="39">
        <v>354</v>
      </c>
      <c r="C58" s="21" t="s">
        <v>61</v>
      </c>
      <c r="D58" s="46">
        <v>71700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71700</v>
      </c>
      <c r="O58" s="47">
        <f t="shared" si="8"/>
        <v>4.5483379852829229</v>
      </c>
      <c r="P58" s="9"/>
    </row>
    <row r="59" spans="1:16">
      <c r="A59" s="13"/>
      <c r="B59" s="39">
        <v>358.2</v>
      </c>
      <c r="C59" s="21" t="s">
        <v>114</v>
      </c>
      <c r="D59" s="46">
        <v>154010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154010</v>
      </c>
      <c r="O59" s="47">
        <f t="shared" si="8"/>
        <v>9.7697284953057597</v>
      </c>
      <c r="P59" s="9"/>
    </row>
    <row r="60" spans="1:16">
      <c r="A60" s="13"/>
      <c r="B60" s="39">
        <v>359</v>
      </c>
      <c r="C60" s="21" t="s">
        <v>62</v>
      </c>
      <c r="D60" s="46">
        <v>50328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50328</v>
      </c>
      <c r="O60" s="47">
        <f t="shared" si="8"/>
        <v>3.1925907130170006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SUM(D62:D68)</f>
        <v>164722</v>
      </c>
      <c r="E61" s="32">
        <f t="shared" si="13"/>
        <v>14338</v>
      </c>
      <c r="F61" s="32">
        <f t="shared" si="13"/>
        <v>689</v>
      </c>
      <c r="G61" s="32">
        <f t="shared" si="13"/>
        <v>36937</v>
      </c>
      <c r="H61" s="32">
        <f t="shared" si="13"/>
        <v>0</v>
      </c>
      <c r="I61" s="32">
        <f t="shared" si="13"/>
        <v>656621</v>
      </c>
      <c r="J61" s="32">
        <f t="shared" si="13"/>
        <v>386</v>
      </c>
      <c r="K61" s="32">
        <f t="shared" si="13"/>
        <v>6091118</v>
      </c>
      <c r="L61" s="32">
        <f t="shared" si="13"/>
        <v>0</v>
      </c>
      <c r="M61" s="32">
        <f t="shared" si="13"/>
        <v>-779462</v>
      </c>
      <c r="N61" s="32">
        <f t="shared" si="12"/>
        <v>6185349</v>
      </c>
      <c r="O61" s="45">
        <f t="shared" si="8"/>
        <v>392.37179649835065</v>
      </c>
      <c r="P61" s="10"/>
    </row>
    <row r="62" spans="1:16">
      <c r="A62" s="12"/>
      <c r="B62" s="25">
        <v>361.1</v>
      </c>
      <c r="C62" s="20" t="s">
        <v>63</v>
      </c>
      <c r="D62" s="46">
        <v>26315</v>
      </c>
      <c r="E62" s="46">
        <v>27055</v>
      </c>
      <c r="F62" s="46">
        <v>689</v>
      </c>
      <c r="G62" s="46">
        <v>36937</v>
      </c>
      <c r="H62" s="46">
        <v>0</v>
      </c>
      <c r="I62" s="46">
        <v>412595</v>
      </c>
      <c r="J62" s="46">
        <v>207</v>
      </c>
      <c r="K62" s="46">
        <v>759534</v>
      </c>
      <c r="L62" s="46">
        <v>0</v>
      </c>
      <c r="M62" s="46">
        <v>19194</v>
      </c>
      <c r="N62" s="46">
        <f t="shared" si="12"/>
        <v>1282526</v>
      </c>
      <c r="O62" s="47">
        <f t="shared" si="8"/>
        <v>81.357904085257545</v>
      </c>
      <c r="P62" s="9"/>
    </row>
    <row r="63" spans="1:16">
      <c r="A63" s="12"/>
      <c r="B63" s="25">
        <v>361.3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3769990</v>
      </c>
      <c r="L63" s="46">
        <v>0</v>
      </c>
      <c r="M63" s="46">
        <v>-842565</v>
      </c>
      <c r="N63" s="46">
        <f t="shared" ref="N63:N68" si="14">SUM(D63:M63)</f>
        <v>2927425</v>
      </c>
      <c r="O63" s="47">
        <f t="shared" si="8"/>
        <v>185.70318447094647</v>
      </c>
      <c r="P63" s="9"/>
    </row>
    <row r="64" spans="1:16">
      <c r="A64" s="12"/>
      <c r="B64" s="25">
        <v>362</v>
      </c>
      <c r="C64" s="20" t="s">
        <v>65</v>
      </c>
      <c r="D64" s="46">
        <v>4280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33000</v>
      </c>
      <c r="N64" s="46">
        <f t="shared" si="14"/>
        <v>37280</v>
      </c>
      <c r="O64" s="47">
        <f t="shared" si="8"/>
        <v>2.3648820096422227</v>
      </c>
      <c r="P64" s="9"/>
    </row>
    <row r="65" spans="1:119">
      <c r="A65" s="12"/>
      <c r="B65" s="25">
        <v>364</v>
      </c>
      <c r="C65" s="20" t="s">
        <v>115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124452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124452</v>
      </c>
      <c r="O65" s="47">
        <f t="shared" si="8"/>
        <v>7.8946967774676482</v>
      </c>
      <c r="P65" s="9"/>
    </row>
    <row r="66" spans="1:119">
      <c r="A66" s="12"/>
      <c r="B66" s="25">
        <v>366</v>
      </c>
      <c r="C66" s="20" t="s">
        <v>67</v>
      </c>
      <c r="D66" s="46">
        <v>25097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25097</v>
      </c>
      <c r="O66" s="47">
        <f t="shared" si="8"/>
        <v>1.5920451662014716</v>
      </c>
      <c r="P66" s="9"/>
    </row>
    <row r="67" spans="1:119">
      <c r="A67" s="12"/>
      <c r="B67" s="25">
        <v>368</v>
      </c>
      <c r="C67" s="20" t="s">
        <v>68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1556072</v>
      </c>
      <c r="L67" s="46">
        <v>0</v>
      </c>
      <c r="M67" s="46">
        <v>0</v>
      </c>
      <c r="N67" s="46">
        <f t="shared" si="14"/>
        <v>1556072</v>
      </c>
      <c r="O67" s="47">
        <f t="shared" si="8"/>
        <v>98.710479573712249</v>
      </c>
      <c r="P67" s="9"/>
    </row>
    <row r="68" spans="1:119">
      <c r="A68" s="12"/>
      <c r="B68" s="25">
        <v>369.9</v>
      </c>
      <c r="C68" s="20" t="s">
        <v>70</v>
      </c>
      <c r="D68" s="46">
        <v>109030</v>
      </c>
      <c r="E68" s="46">
        <v>-12717</v>
      </c>
      <c r="F68" s="46">
        <v>0</v>
      </c>
      <c r="G68" s="46">
        <v>0</v>
      </c>
      <c r="H68" s="46">
        <v>0</v>
      </c>
      <c r="I68" s="46">
        <v>119574</v>
      </c>
      <c r="J68" s="46">
        <v>179</v>
      </c>
      <c r="K68" s="46">
        <v>5522</v>
      </c>
      <c r="L68" s="46">
        <v>0</v>
      </c>
      <c r="M68" s="46">
        <v>10909</v>
      </c>
      <c r="N68" s="46">
        <f t="shared" si="14"/>
        <v>232497</v>
      </c>
      <c r="O68" s="47">
        <f t="shared" si="8"/>
        <v>14.748604415123065</v>
      </c>
      <c r="P68" s="9"/>
    </row>
    <row r="69" spans="1:119" ht="15.75">
      <c r="A69" s="29" t="s">
        <v>45</v>
      </c>
      <c r="B69" s="30"/>
      <c r="C69" s="31"/>
      <c r="D69" s="32">
        <f t="shared" ref="D69:M69" si="15">SUM(D70:D71)</f>
        <v>7464480</v>
      </c>
      <c r="E69" s="32">
        <f t="shared" si="15"/>
        <v>56030</v>
      </c>
      <c r="F69" s="32">
        <f t="shared" si="15"/>
        <v>887230</v>
      </c>
      <c r="G69" s="32">
        <f t="shared" si="15"/>
        <v>283000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865715</v>
      </c>
      <c r="N69" s="32">
        <f>SUM(D69:M69)</f>
        <v>9556455</v>
      </c>
      <c r="O69" s="45">
        <f>(N69/O$74)</f>
        <v>606.22018523217457</v>
      </c>
      <c r="P69" s="9"/>
    </row>
    <row r="70" spans="1:119">
      <c r="A70" s="12"/>
      <c r="B70" s="25">
        <v>381</v>
      </c>
      <c r="C70" s="20" t="s">
        <v>71</v>
      </c>
      <c r="D70" s="46">
        <v>2567390</v>
      </c>
      <c r="E70" s="46">
        <v>56030</v>
      </c>
      <c r="F70" s="46">
        <v>887230</v>
      </c>
      <c r="G70" s="46">
        <v>283000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865715</v>
      </c>
      <c r="N70" s="46">
        <f>SUM(D70:M70)</f>
        <v>4659365</v>
      </c>
      <c r="O70" s="47">
        <f>(N70/O$74)</f>
        <v>295.56996955087538</v>
      </c>
      <c r="P70" s="9"/>
    </row>
    <row r="71" spans="1:119" ht="15.75" thickBot="1">
      <c r="A71" s="12"/>
      <c r="B71" s="25">
        <v>382</v>
      </c>
      <c r="C71" s="20" t="s">
        <v>80</v>
      </c>
      <c r="D71" s="46">
        <v>4897090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4897090</v>
      </c>
      <c r="O71" s="47">
        <f>(N71/O$74)</f>
        <v>310.65021568129919</v>
      </c>
      <c r="P71" s="9"/>
    </row>
    <row r="72" spans="1:119" ht="16.5" thickBot="1">
      <c r="A72" s="14" t="s">
        <v>57</v>
      </c>
      <c r="B72" s="23"/>
      <c r="C72" s="22"/>
      <c r="D72" s="15">
        <f t="shared" ref="D72:M72" si="16">SUM(D5,D14,D23,D40,D55,D61,D69)</f>
        <v>19992293</v>
      </c>
      <c r="E72" s="15">
        <f t="shared" si="16"/>
        <v>1308839</v>
      </c>
      <c r="F72" s="15">
        <f t="shared" si="16"/>
        <v>2240098</v>
      </c>
      <c r="G72" s="15">
        <f t="shared" si="16"/>
        <v>3058279</v>
      </c>
      <c r="H72" s="15">
        <f t="shared" si="16"/>
        <v>0</v>
      </c>
      <c r="I72" s="15">
        <f t="shared" si="16"/>
        <v>14239084</v>
      </c>
      <c r="J72" s="15">
        <f t="shared" si="16"/>
        <v>912162</v>
      </c>
      <c r="K72" s="15">
        <f t="shared" si="16"/>
        <v>6436025</v>
      </c>
      <c r="L72" s="15">
        <f t="shared" si="16"/>
        <v>0</v>
      </c>
      <c r="M72" s="15">
        <f t="shared" si="16"/>
        <v>892333</v>
      </c>
      <c r="N72" s="15">
        <f>SUM(D72:M72)</f>
        <v>49079113</v>
      </c>
      <c r="O72" s="38">
        <f>(N72/O$74)</f>
        <v>3113.3667216442527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130</v>
      </c>
      <c r="M74" s="48"/>
      <c r="N74" s="48"/>
      <c r="O74" s="43">
        <v>15764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86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5292878</v>
      </c>
      <c r="E5" s="27">
        <f t="shared" si="0"/>
        <v>742954</v>
      </c>
      <c r="F5" s="27">
        <f t="shared" si="0"/>
        <v>1375391</v>
      </c>
      <c r="G5" s="27">
        <f t="shared" si="0"/>
        <v>2186944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657421</v>
      </c>
      <c r="N5" s="28">
        <f>SUM(D5:M5)</f>
        <v>10255588</v>
      </c>
      <c r="O5" s="33">
        <f t="shared" ref="O5:O36" si="1">(N5/O$71)</f>
        <v>656.6097701517383</v>
      </c>
      <c r="P5" s="6"/>
    </row>
    <row r="6" spans="1:133">
      <c r="A6" s="12"/>
      <c r="B6" s="25">
        <v>311</v>
      </c>
      <c r="C6" s="20" t="s">
        <v>2</v>
      </c>
      <c r="D6" s="46">
        <v>4476414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657421</v>
      </c>
      <c r="N6" s="46">
        <f>SUM(D6:M6)</f>
        <v>5133835</v>
      </c>
      <c r="O6" s="47">
        <f t="shared" si="1"/>
        <v>328.69165759651708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428429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428429</v>
      </c>
      <c r="O7" s="47">
        <f t="shared" si="1"/>
        <v>27.429989115820476</v>
      </c>
      <c r="P7" s="9"/>
    </row>
    <row r="8" spans="1:133">
      <c r="A8" s="12"/>
      <c r="B8" s="25">
        <v>312.42</v>
      </c>
      <c r="C8" s="20" t="s">
        <v>119</v>
      </c>
      <c r="D8" s="46">
        <v>0</v>
      </c>
      <c r="E8" s="46">
        <v>314525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314525</v>
      </c>
      <c r="O8" s="47">
        <f t="shared" si="1"/>
        <v>20.137332735770535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2186944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2186944</v>
      </c>
      <c r="O9" s="47">
        <f t="shared" si="1"/>
        <v>140.01818298226519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0</v>
      </c>
      <c r="F10" s="46">
        <v>1325774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1325774</v>
      </c>
      <c r="O10" s="47">
        <f t="shared" si="1"/>
        <v>84.882130738203472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49617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49617</v>
      </c>
      <c r="O11" s="47">
        <f t="shared" si="1"/>
        <v>3.1767078558166335</v>
      </c>
      <c r="P11" s="9"/>
    </row>
    <row r="12" spans="1:133">
      <c r="A12" s="12"/>
      <c r="B12" s="25">
        <v>315</v>
      </c>
      <c r="C12" s="20" t="s">
        <v>99</v>
      </c>
      <c r="D12" s="46">
        <v>651949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651949</v>
      </c>
      <c r="O12" s="47">
        <f t="shared" si="1"/>
        <v>41.740764453550163</v>
      </c>
      <c r="P12" s="9"/>
    </row>
    <row r="13" spans="1:133">
      <c r="A13" s="12"/>
      <c r="B13" s="25">
        <v>316</v>
      </c>
      <c r="C13" s="20" t="s">
        <v>100</v>
      </c>
      <c r="D13" s="46">
        <v>164515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164515</v>
      </c>
      <c r="O13" s="47">
        <f t="shared" si="1"/>
        <v>10.533004673794737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1414049</v>
      </c>
      <c r="E14" s="32">
        <f t="shared" si="3"/>
        <v>72908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326799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1813756</v>
      </c>
      <c r="O14" s="45">
        <f t="shared" si="1"/>
        <v>116.12497599078046</v>
      </c>
      <c r="P14" s="10"/>
    </row>
    <row r="15" spans="1:133">
      <c r="A15" s="12"/>
      <c r="B15" s="25">
        <v>322</v>
      </c>
      <c r="C15" s="20" t="s">
        <v>0</v>
      </c>
      <c r="D15" s="46">
        <v>229973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229973</v>
      </c>
      <c r="O15" s="47">
        <f t="shared" si="1"/>
        <v>14.72392598757923</v>
      </c>
      <c r="P15" s="9"/>
    </row>
    <row r="16" spans="1:133">
      <c r="A16" s="12"/>
      <c r="B16" s="25">
        <v>323.10000000000002</v>
      </c>
      <c r="C16" s="20" t="s">
        <v>18</v>
      </c>
      <c r="D16" s="46">
        <v>1085204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1085204</v>
      </c>
      <c r="O16" s="47">
        <f t="shared" si="1"/>
        <v>69.479736218707984</v>
      </c>
      <c r="P16" s="9"/>
    </row>
    <row r="17" spans="1:16">
      <c r="A17" s="12"/>
      <c r="B17" s="25">
        <v>323.7</v>
      </c>
      <c r="C17" s="20" t="s">
        <v>111</v>
      </c>
      <c r="D17" s="46">
        <v>88872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88872</v>
      </c>
      <c r="O17" s="47">
        <f t="shared" si="1"/>
        <v>5.6899929572956012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82080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82080</v>
      </c>
      <c r="O18" s="47">
        <f t="shared" si="1"/>
        <v>5.2551379729816246</v>
      </c>
      <c r="P18" s="9"/>
    </row>
    <row r="19" spans="1:16">
      <c r="A19" s="12"/>
      <c r="B19" s="25">
        <v>324.22000000000003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244719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244719</v>
      </c>
      <c r="O19" s="47">
        <f t="shared" si="1"/>
        <v>15.668032524489403</v>
      </c>
      <c r="P19" s="9"/>
    </row>
    <row r="20" spans="1:16">
      <c r="A20" s="12"/>
      <c r="B20" s="25">
        <v>325.10000000000002</v>
      </c>
      <c r="C20" s="20" t="s">
        <v>83</v>
      </c>
      <c r="D20" s="46">
        <v>0</v>
      </c>
      <c r="E20" s="46">
        <v>72908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72908</v>
      </c>
      <c r="O20" s="47">
        <f t="shared" si="1"/>
        <v>4.6679044753185224</v>
      </c>
      <c r="P20" s="9"/>
    </row>
    <row r="21" spans="1:16">
      <c r="A21" s="12"/>
      <c r="B21" s="25">
        <v>329</v>
      </c>
      <c r="C21" s="20" t="s">
        <v>24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0.64024585440809267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SUM(D23:D35)</f>
        <v>2644353</v>
      </c>
      <c r="E22" s="32">
        <f t="shared" si="5"/>
        <v>35644</v>
      </c>
      <c r="F22" s="32">
        <f t="shared" si="5"/>
        <v>0</v>
      </c>
      <c r="G22" s="32">
        <f t="shared" si="5"/>
        <v>200000</v>
      </c>
      <c r="H22" s="32">
        <f t="shared" si="5"/>
        <v>0</v>
      </c>
      <c r="I22" s="32">
        <f t="shared" si="5"/>
        <v>4932</v>
      </c>
      <c r="J22" s="32">
        <f t="shared" si="5"/>
        <v>0</v>
      </c>
      <c r="K22" s="32">
        <f t="shared" si="5"/>
        <v>321892</v>
      </c>
      <c r="L22" s="32">
        <f t="shared" si="5"/>
        <v>0</v>
      </c>
      <c r="M22" s="32">
        <f t="shared" si="5"/>
        <v>750000</v>
      </c>
      <c r="N22" s="44">
        <f t="shared" si="4"/>
        <v>3956821</v>
      </c>
      <c r="O22" s="45">
        <f t="shared" si="1"/>
        <v>253.33382418848839</v>
      </c>
      <c r="P22" s="10"/>
    </row>
    <row r="23" spans="1:16">
      <c r="A23" s="12"/>
      <c r="B23" s="25">
        <v>331.2</v>
      </c>
      <c r="C23" s="20" t="s">
        <v>25</v>
      </c>
      <c r="D23" s="46">
        <v>38415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38415</v>
      </c>
      <c r="O23" s="47">
        <f t="shared" si="1"/>
        <v>2.459504449708688</v>
      </c>
      <c r="P23" s="9"/>
    </row>
    <row r="24" spans="1:16">
      <c r="A24" s="12"/>
      <c r="B24" s="25">
        <v>331.5</v>
      </c>
      <c r="C24" s="20" t="s">
        <v>27</v>
      </c>
      <c r="D24" s="46">
        <v>453030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453030</v>
      </c>
      <c r="O24" s="47">
        <f t="shared" si="1"/>
        <v>29.005057942249824</v>
      </c>
      <c r="P24" s="9"/>
    </row>
    <row r="25" spans="1:16">
      <c r="A25" s="12"/>
      <c r="B25" s="25">
        <v>334.2</v>
      </c>
      <c r="C25" s="20" t="s">
        <v>29</v>
      </c>
      <c r="D25" s="46">
        <v>5046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5046</v>
      </c>
      <c r="O25" s="47">
        <f t="shared" si="1"/>
        <v>0.3230680581343236</v>
      </c>
      <c r="P25" s="9"/>
    </row>
    <row r="26" spans="1:16">
      <c r="A26" s="12"/>
      <c r="B26" s="25">
        <v>334.5</v>
      </c>
      <c r="C26" s="20" t="s">
        <v>112</v>
      </c>
      <c r="D26" s="46">
        <v>0</v>
      </c>
      <c r="E26" s="46">
        <v>35644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750000</v>
      </c>
      <c r="N26" s="46">
        <f t="shared" ref="N26:N33" si="6">SUM(D26:M26)</f>
        <v>785644</v>
      </c>
      <c r="O26" s="47">
        <f t="shared" si="1"/>
        <v>50.300531404059157</v>
      </c>
      <c r="P26" s="9"/>
    </row>
    <row r="27" spans="1:16">
      <c r="A27" s="12"/>
      <c r="B27" s="25">
        <v>334.7</v>
      </c>
      <c r="C27" s="20" t="s">
        <v>30</v>
      </c>
      <c r="D27" s="46">
        <v>87297</v>
      </c>
      <c r="E27" s="46">
        <v>0</v>
      </c>
      <c r="F27" s="46">
        <v>0</v>
      </c>
      <c r="G27" s="46">
        <v>200000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287297</v>
      </c>
      <c r="O27" s="47">
        <f t="shared" si="1"/>
        <v>18.394071323388182</v>
      </c>
      <c r="P27" s="9"/>
    </row>
    <row r="28" spans="1:16">
      <c r="A28" s="12"/>
      <c r="B28" s="25">
        <v>335.12</v>
      </c>
      <c r="C28" s="20" t="s">
        <v>101</v>
      </c>
      <c r="D28" s="46">
        <v>675422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675422</v>
      </c>
      <c r="O28" s="47">
        <f t="shared" si="1"/>
        <v>43.24361354760228</v>
      </c>
      <c r="P28" s="9"/>
    </row>
    <row r="29" spans="1:16">
      <c r="A29" s="12"/>
      <c r="B29" s="25">
        <v>335.14</v>
      </c>
      <c r="C29" s="20" t="s">
        <v>102</v>
      </c>
      <c r="D29" s="46">
        <v>43948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43948</v>
      </c>
      <c r="O29" s="47">
        <f t="shared" si="1"/>
        <v>2.8137524809526857</v>
      </c>
      <c r="P29" s="9"/>
    </row>
    <row r="30" spans="1:16">
      <c r="A30" s="12"/>
      <c r="B30" s="25">
        <v>335.15</v>
      </c>
      <c r="C30" s="20" t="s">
        <v>103</v>
      </c>
      <c r="D30" s="46">
        <v>31760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31760</v>
      </c>
      <c r="O30" s="47">
        <f t="shared" si="1"/>
        <v>2.0334208336001023</v>
      </c>
      <c r="P30" s="9"/>
    </row>
    <row r="31" spans="1:16">
      <c r="A31" s="12"/>
      <c r="B31" s="25">
        <v>335.18</v>
      </c>
      <c r="C31" s="20" t="s">
        <v>104</v>
      </c>
      <c r="D31" s="46">
        <v>954797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954797</v>
      </c>
      <c r="O31" s="47">
        <f t="shared" si="1"/>
        <v>61.130482105128372</v>
      </c>
      <c r="P31" s="9"/>
    </row>
    <row r="32" spans="1:16">
      <c r="A32" s="12"/>
      <c r="B32" s="25">
        <v>335.29</v>
      </c>
      <c r="C32" s="20" t="s">
        <v>35</v>
      </c>
      <c r="D32" s="46">
        <v>325502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321892</v>
      </c>
      <c r="L32" s="46">
        <v>0</v>
      </c>
      <c r="M32" s="46">
        <v>0</v>
      </c>
      <c r="N32" s="46">
        <f t="shared" si="6"/>
        <v>647394</v>
      </c>
      <c r="O32" s="47">
        <f t="shared" si="1"/>
        <v>41.449132466867276</v>
      </c>
      <c r="P32" s="9"/>
    </row>
    <row r="33" spans="1:16">
      <c r="A33" s="12"/>
      <c r="B33" s="25">
        <v>335.49</v>
      </c>
      <c r="C33" s="20" t="s">
        <v>36</v>
      </c>
      <c r="D33" s="46">
        <v>18642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18642</v>
      </c>
      <c r="O33" s="47">
        <f t="shared" si="1"/>
        <v>1.1935463217875664</v>
      </c>
      <c r="P33" s="9"/>
    </row>
    <row r="34" spans="1:16">
      <c r="A34" s="12"/>
      <c r="B34" s="25">
        <v>337.3</v>
      </c>
      <c r="C34" s="20" t="s">
        <v>95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4932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4932</v>
      </c>
      <c r="O34" s="47">
        <f t="shared" si="1"/>
        <v>0.3157692553940713</v>
      </c>
      <c r="P34" s="9"/>
    </row>
    <row r="35" spans="1:16">
      <c r="A35" s="12"/>
      <c r="B35" s="25">
        <v>338</v>
      </c>
      <c r="C35" s="20" t="s">
        <v>38</v>
      </c>
      <c r="D35" s="46">
        <v>10494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10494</v>
      </c>
      <c r="O35" s="47">
        <f t="shared" si="1"/>
        <v>0.67187399961585248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SUM(D37:D50)</f>
        <v>743141</v>
      </c>
      <c r="E36" s="32">
        <f t="shared" si="7"/>
        <v>370953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13258299</v>
      </c>
      <c r="J36" s="32">
        <f t="shared" si="7"/>
        <v>934789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15307182</v>
      </c>
      <c r="O36" s="45">
        <f t="shared" si="1"/>
        <v>980.03598181701773</v>
      </c>
      <c r="P36" s="10"/>
    </row>
    <row r="37" spans="1:16">
      <c r="A37" s="12"/>
      <c r="B37" s="25">
        <v>341.2</v>
      </c>
      <c r="C37" s="20" t="s">
        <v>105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934789</v>
      </c>
      <c r="K37" s="46">
        <v>0</v>
      </c>
      <c r="L37" s="46">
        <v>0</v>
      </c>
      <c r="M37" s="46">
        <v>0</v>
      </c>
      <c r="N37" s="46">
        <f t="shared" ref="N37:N50" si="8">SUM(D37:M37)</f>
        <v>934789</v>
      </c>
      <c r="O37" s="47">
        <f t="shared" ref="O37:O68" si="9">(N37/O$71)</f>
        <v>59.849478199628656</v>
      </c>
      <c r="P37" s="9"/>
    </row>
    <row r="38" spans="1:16">
      <c r="A38" s="12"/>
      <c r="B38" s="25">
        <v>341.3</v>
      </c>
      <c r="C38" s="20" t="s">
        <v>106</v>
      </c>
      <c r="D38" s="46">
        <v>16603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16603</v>
      </c>
      <c r="O38" s="47">
        <f t="shared" si="9"/>
        <v>1.0630001920737564</v>
      </c>
      <c r="P38" s="9"/>
    </row>
    <row r="39" spans="1:16">
      <c r="A39" s="12"/>
      <c r="B39" s="25">
        <v>341.9</v>
      </c>
      <c r="C39" s="20" t="s">
        <v>107</v>
      </c>
      <c r="D39" s="46">
        <v>38354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38354</v>
      </c>
      <c r="O39" s="47">
        <f t="shared" si="9"/>
        <v>2.4555989499967987</v>
      </c>
      <c r="P39" s="9"/>
    </row>
    <row r="40" spans="1:16">
      <c r="A40" s="12"/>
      <c r="B40" s="25">
        <v>342.1</v>
      </c>
      <c r="C40" s="20" t="s">
        <v>120</v>
      </c>
      <c r="D40" s="46">
        <v>147842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147842</v>
      </c>
      <c r="O40" s="47">
        <f t="shared" si="9"/>
        <v>9.4655227607401233</v>
      </c>
      <c r="P40" s="9"/>
    </row>
    <row r="41" spans="1:16">
      <c r="A41" s="12"/>
      <c r="B41" s="25">
        <v>342.4</v>
      </c>
      <c r="C41" s="20" t="s">
        <v>121</v>
      </c>
      <c r="D41" s="46">
        <v>1150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1150</v>
      </c>
      <c r="O41" s="47">
        <f t="shared" si="9"/>
        <v>7.3628273256930665E-2</v>
      </c>
      <c r="P41" s="9"/>
    </row>
    <row r="42" spans="1:16">
      <c r="A42" s="12"/>
      <c r="B42" s="25">
        <v>342.5</v>
      </c>
      <c r="C42" s="20" t="s">
        <v>49</v>
      </c>
      <c r="D42" s="46">
        <v>14618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14618</v>
      </c>
      <c r="O42" s="47">
        <f t="shared" si="9"/>
        <v>0.9359113899737499</v>
      </c>
      <c r="P42" s="9"/>
    </row>
    <row r="43" spans="1:16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6097484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6097484</v>
      </c>
      <c r="O43" s="47">
        <f t="shared" si="9"/>
        <v>390.38888533196746</v>
      </c>
      <c r="P43" s="9"/>
    </row>
    <row r="44" spans="1:16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5877499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5877499</v>
      </c>
      <c r="O44" s="47">
        <f t="shared" si="9"/>
        <v>376.30443690377103</v>
      </c>
      <c r="P44" s="9"/>
    </row>
    <row r="45" spans="1:16">
      <c r="A45" s="12"/>
      <c r="B45" s="25">
        <v>343.7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967878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967878</v>
      </c>
      <c r="O45" s="47">
        <f t="shared" si="9"/>
        <v>61.967987707279597</v>
      </c>
      <c r="P45" s="9"/>
    </row>
    <row r="46" spans="1:16">
      <c r="A46" s="12"/>
      <c r="B46" s="25">
        <v>343.9</v>
      </c>
      <c r="C46" s="20" t="s">
        <v>53</v>
      </c>
      <c r="D46" s="46">
        <v>37314</v>
      </c>
      <c r="E46" s="46">
        <v>370953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408267</v>
      </c>
      <c r="O46" s="47">
        <f t="shared" si="9"/>
        <v>26.139125424162877</v>
      </c>
      <c r="P46" s="9"/>
    </row>
    <row r="47" spans="1:16">
      <c r="A47" s="12"/>
      <c r="B47" s="25">
        <v>347.1</v>
      </c>
      <c r="C47" s="20" t="s">
        <v>54</v>
      </c>
      <c r="D47" s="46">
        <v>16990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16990</v>
      </c>
      <c r="O47" s="47">
        <f t="shared" si="9"/>
        <v>1.0877777066393495</v>
      </c>
      <c r="P47" s="9"/>
    </row>
    <row r="48" spans="1:16">
      <c r="A48" s="12"/>
      <c r="B48" s="25">
        <v>347.2</v>
      </c>
      <c r="C48" s="20" t="s">
        <v>55</v>
      </c>
      <c r="D48" s="46">
        <v>432354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432354</v>
      </c>
      <c r="O48" s="47">
        <f t="shared" si="9"/>
        <v>27.681285613675652</v>
      </c>
      <c r="P48" s="9"/>
    </row>
    <row r="49" spans="1:16">
      <c r="A49" s="12"/>
      <c r="B49" s="25">
        <v>347.4</v>
      </c>
      <c r="C49" s="20" t="s">
        <v>56</v>
      </c>
      <c r="D49" s="46">
        <v>37916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37916</v>
      </c>
      <c r="O49" s="47">
        <f t="shared" si="9"/>
        <v>2.4275561815737241</v>
      </c>
      <c r="P49" s="9"/>
    </row>
    <row r="50" spans="1:16">
      <c r="A50" s="12"/>
      <c r="B50" s="25">
        <v>349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315438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315438</v>
      </c>
      <c r="O50" s="47">
        <f t="shared" si="9"/>
        <v>20.195787182277996</v>
      </c>
      <c r="P50" s="9"/>
    </row>
    <row r="51" spans="1:16" ht="15.75">
      <c r="A51" s="29" t="s">
        <v>44</v>
      </c>
      <c r="B51" s="30"/>
      <c r="C51" s="31"/>
      <c r="D51" s="32">
        <f t="shared" ref="D51:M51" si="10">SUM(D52:D56)</f>
        <v>2777550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8" si="11">SUM(D51:M51)</f>
        <v>2777550</v>
      </c>
      <c r="O51" s="45">
        <f t="shared" si="9"/>
        <v>177.8314872911198</v>
      </c>
      <c r="P51" s="10"/>
    </row>
    <row r="52" spans="1:16">
      <c r="A52" s="13"/>
      <c r="B52" s="39">
        <v>351.1</v>
      </c>
      <c r="C52" s="21" t="s">
        <v>59</v>
      </c>
      <c r="D52" s="46">
        <v>2573925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2573925</v>
      </c>
      <c r="O52" s="47">
        <f t="shared" si="9"/>
        <v>164.79448108073501</v>
      </c>
      <c r="P52" s="9"/>
    </row>
    <row r="53" spans="1:16">
      <c r="A53" s="13"/>
      <c r="B53" s="39">
        <v>352</v>
      </c>
      <c r="C53" s="21" t="s">
        <v>60</v>
      </c>
      <c r="D53" s="46">
        <v>13953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13953</v>
      </c>
      <c r="O53" s="47">
        <f t="shared" si="9"/>
        <v>0.89333504065561176</v>
      </c>
      <c r="P53" s="9"/>
    </row>
    <row r="54" spans="1:16">
      <c r="A54" s="13"/>
      <c r="B54" s="39">
        <v>354</v>
      </c>
      <c r="C54" s="21" t="s">
        <v>61</v>
      </c>
      <c r="D54" s="46">
        <v>64893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64893</v>
      </c>
      <c r="O54" s="47">
        <f t="shared" si="9"/>
        <v>4.154747423010436</v>
      </c>
      <c r="P54" s="9"/>
    </row>
    <row r="55" spans="1:16">
      <c r="A55" s="13"/>
      <c r="B55" s="39">
        <v>358.2</v>
      </c>
      <c r="C55" s="21" t="s">
        <v>114</v>
      </c>
      <c r="D55" s="46">
        <v>90629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90629</v>
      </c>
      <c r="O55" s="47">
        <f t="shared" si="9"/>
        <v>5.8024841539151035</v>
      </c>
      <c r="P55" s="9"/>
    </row>
    <row r="56" spans="1:16">
      <c r="A56" s="13"/>
      <c r="B56" s="39">
        <v>359</v>
      </c>
      <c r="C56" s="21" t="s">
        <v>62</v>
      </c>
      <c r="D56" s="46">
        <v>34150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34150</v>
      </c>
      <c r="O56" s="47">
        <f t="shared" si="9"/>
        <v>2.1864395928036364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SUM(D58:D64)</f>
        <v>134289</v>
      </c>
      <c r="E57" s="32">
        <f t="shared" si="12"/>
        <v>25212</v>
      </c>
      <c r="F57" s="32">
        <f t="shared" si="12"/>
        <v>206</v>
      </c>
      <c r="G57" s="32">
        <f t="shared" si="12"/>
        <v>21896</v>
      </c>
      <c r="H57" s="32">
        <f t="shared" si="12"/>
        <v>0</v>
      </c>
      <c r="I57" s="32">
        <f t="shared" si="12"/>
        <v>453522</v>
      </c>
      <c r="J57" s="32">
        <f t="shared" si="12"/>
        <v>508</v>
      </c>
      <c r="K57" s="32">
        <f t="shared" si="12"/>
        <v>3737929</v>
      </c>
      <c r="L57" s="32">
        <f t="shared" si="12"/>
        <v>0</v>
      </c>
      <c r="M57" s="32">
        <f t="shared" si="12"/>
        <v>28210</v>
      </c>
      <c r="N57" s="32">
        <f t="shared" si="11"/>
        <v>4401772</v>
      </c>
      <c r="O57" s="45">
        <f t="shared" si="9"/>
        <v>281.8216275049619</v>
      </c>
      <c r="P57" s="10"/>
    </row>
    <row r="58" spans="1:16">
      <c r="A58" s="12"/>
      <c r="B58" s="25">
        <v>361.1</v>
      </c>
      <c r="C58" s="20" t="s">
        <v>63</v>
      </c>
      <c r="D58" s="46">
        <v>15706</v>
      </c>
      <c r="E58" s="46">
        <v>14892</v>
      </c>
      <c r="F58" s="46">
        <v>206</v>
      </c>
      <c r="G58" s="46">
        <v>21896</v>
      </c>
      <c r="H58" s="46">
        <v>0</v>
      </c>
      <c r="I58" s="46">
        <v>433761</v>
      </c>
      <c r="J58" s="46">
        <v>347</v>
      </c>
      <c r="K58" s="46">
        <v>682505</v>
      </c>
      <c r="L58" s="46">
        <v>0</v>
      </c>
      <c r="M58" s="46">
        <v>8437</v>
      </c>
      <c r="N58" s="46">
        <f t="shared" si="11"/>
        <v>1177750</v>
      </c>
      <c r="O58" s="47">
        <f t="shared" si="9"/>
        <v>75.404955502913126</v>
      </c>
      <c r="P58" s="9"/>
    </row>
    <row r="59" spans="1:16">
      <c r="A59" s="12"/>
      <c r="B59" s="25">
        <v>361.3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1594954</v>
      </c>
      <c r="L59" s="46">
        <v>0</v>
      </c>
      <c r="M59" s="46">
        <v>0</v>
      </c>
      <c r="N59" s="46">
        <f t="shared" ref="N59:N64" si="13">SUM(D59:M59)</f>
        <v>1594954</v>
      </c>
      <c r="O59" s="47">
        <f t="shared" si="9"/>
        <v>102.11626864716051</v>
      </c>
      <c r="P59" s="9"/>
    </row>
    <row r="60" spans="1:16">
      <c r="A60" s="12"/>
      <c r="B60" s="25">
        <v>362</v>
      </c>
      <c r="C60" s="20" t="s">
        <v>65</v>
      </c>
      <c r="D60" s="46">
        <v>4530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10592</v>
      </c>
      <c r="N60" s="46">
        <f t="shared" si="13"/>
        <v>15122</v>
      </c>
      <c r="O60" s="47">
        <f t="shared" si="9"/>
        <v>0.96817978103591784</v>
      </c>
      <c r="P60" s="9"/>
    </row>
    <row r="61" spans="1:16">
      <c r="A61" s="12"/>
      <c r="B61" s="25">
        <v>364</v>
      </c>
      <c r="C61" s="20" t="s">
        <v>115</v>
      </c>
      <c r="D61" s="46">
        <v>72241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72241</v>
      </c>
      <c r="O61" s="47">
        <f t="shared" si="9"/>
        <v>4.6252000768295023</v>
      </c>
      <c r="P61" s="9"/>
    </row>
    <row r="62" spans="1:16">
      <c r="A62" s="12"/>
      <c r="B62" s="25">
        <v>366</v>
      </c>
      <c r="C62" s="20" t="s">
        <v>67</v>
      </c>
      <c r="D62" s="46">
        <v>8953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8953</v>
      </c>
      <c r="O62" s="47">
        <f t="shared" si="9"/>
        <v>0.57321211345156542</v>
      </c>
      <c r="P62" s="9"/>
    </row>
    <row r="63" spans="1:16">
      <c r="A63" s="12"/>
      <c r="B63" s="25">
        <v>368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1456708</v>
      </c>
      <c r="L63" s="46">
        <v>0</v>
      </c>
      <c r="M63" s="46">
        <v>0</v>
      </c>
      <c r="N63" s="46">
        <f t="shared" si="13"/>
        <v>1456708</v>
      </c>
      <c r="O63" s="47">
        <f t="shared" si="9"/>
        <v>93.265125808310387</v>
      </c>
      <c r="P63" s="9"/>
    </row>
    <row r="64" spans="1:16">
      <c r="A64" s="12"/>
      <c r="B64" s="25">
        <v>369.9</v>
      </c>
      <c r="C64" s="20" t="s">
        <v>70</v>
      </c>
      <c r="D64" s="46">
        <v>32859</v>
      </c>
      <c r="E64" s="46">
        <v>10320</v>
      </c>
      <c r="F64" s="46">
        <v>0</v>
      </c>
      <c r="G64" s="46">
        <v>0</v>
      </c>
      <c r="H64" s="46">
        <v>0</v>
      </c>
      <c r="I64" s="46">
        <v>19761</v>
      </c>
      <c r="J64" s="46">
        <v>161</v>
      </c>
      <c r="K64" s="46">
        <v>3762</v>
      </c>
      <c r="L64" s="46">
        <v>0</v>
      </c>
      <c r="M64" s="46">
        <v>9181</v>
      </c>
      <c r="N64" s="46">
        <f t="shared" si="13"/>
        <v>76044</v>
      </c>
      <c r="O64" s="47">
        <f t="shared" si="9"/>
        <v>4.8686855752609004</v>
      </c>
      <c r="P64" s="9"/>
    </row>
    <row r="65" spans="1:119" ht="15.75">
      <c r="A65" s="29" t="s">
        <v>45</v>
      </c>
      <c r="B65" s="30"/>
      <c r="C65" s="31"/>
      <c r="D65" s="32">
        <f t="shared" ref="D65:M65" si="14">SUM(D66:D68)</f>
        <v>18609357</v>
      </c>
      <c r="E65" s="32">
        <f t="shared" si="14"/>
        <v>0</v>
      </c>
      <c r="F65" s="32">
        <f t="shared" si="14"/>
        <v>11723834</v>
      </c>
      <c r="G65" s="32">
        <f t="shared" si="14"/>
        <v>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12013955</v>
      </c>
      <c r="N65" s="32">
        <f>SUM(D65:M65)</f>
        <v>42347146</v>
      </c>
      <c r="O65" s="45">
        <f t="shared" si="9"/>
        <v>2711.2584672514245</v>
      </c>
      <c r="P65" s="9"/>
    </row>
    <row r="66" spans="1:119">
      <c r="A66" s="12"/>
      <c r="B66" s="25">
        <v>381</v>
      </c>
      <c r="C66" s="20" t="s">
        <v>71</v>
      </c>
      <c r="D66" s="46">
        <v>14345973</v>
      </c>
      <c r="E66" s="46">
        <v>0</v>
      </c>
      <c r="F66" s="46">
        <v>458834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12013955</v>
      </c>
      <c r="N66" s="46">
        <f>SUM(D66:M66)</f>
        <v>26818762</v>
      </c>
      <c r="O66" s="47">
        <f t="shared" si="9"/>
        <v>1717.060119085729</v>
      </c>
      <c r="P66" s="9"/>
    </row>
    <row r="67" spans="1:119">
      <c r="A67" s="12"/>
      <c r="B67" s="25">
        <v>382</v>
      </c>
      <c r="C67" s="20" t="s">
        <v>80</v>
      </c>
      <c r="D67" s="46">
        <v>4263384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4263384</v>
      </c>
      <c r="O67" s="47">
        <f t="shared" si="9"/>
        <v>272.96139317497921</v>
      </c>
      <c r="P67" s="9"/>
    </row>
    <row r="68" spans="1:119" ht="15.75" thickBot="1">
      <c r="A68" s="12"/>
      <c r="B68" s="25">
        <v>384</v>
      </c>
      <c r="C68" s="20" t="s">
        <v>84</v>
      </c>
      <c r="D68" s="46">
        <v>0</v>
      </c>
      <c r="E68" s="46">
        <v>0</v>
      </c>
      <c r="F68" s="46">
        <v>11265000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11265000</v>
      </c>
      <c r="O68" s="47">
        <f t="shared" si="9"/>
        <v>721.23695499071641</v>
      </c>
      <c r="P68" s="9"/>
    </row>
    <row r="69" spans="1:119" ht="16.5" thickBot="1">
      <c r="A69" s="14" t="s">
        <v>57</v>
      </c>
      <c r="B69" s="23"/>
      <c r="C69" s="22"/>
      <c r="D69" s="15">
        <f t="shared" ref="D69:M69" si="15">SUM(D5,D14,D22,D36,D51,D57,D65)</f>
        <v>31615617</v>
      </c>
      <c r="E69" s="15">
        <f t="shared" si="15"/>
        <v>1247671</v>
      </c>
      <c r="F69" s="15">
        <f t="shared" si="15"/>
        <v>13099431</v>
      </c>
      <c r="G69" s="15">
        <f t="shared" si="15"/>
        <v>2408840</v>
      </c>
      <c r="H69" s="15">
        <f t="shared" si="15"/>
        <v>0</v>
      </c>
      <c r="I69" s="15">
        <f t="shared" si="15"/>
        <v>14043552</v>
      </c>
      <c r="J69" s="15">
        <f t="shared" si="15"/>
        <v>935297</v>
      </c>
      <c r="K69" s="15">
        <f t="shared" si="15"/>
        <v>4059821</v>
      </c>
      <c r="L69" s="15">
        <f t="shared" si="15"/>
        <v>0</v>
      </c>
      <c r="M69" s="15">
        <f t="shared" si="15"/>
        <v>13449586</v>
      </c>
      <c r="N69" s="15">
        <f>SUM(D69:M69)</f>
        <v>80859815</v>
      </c>
      <c r="O69" s="38">
        <f>(N69/O$71)</f>
        <v>5177.0161341955309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125</v>
      </c>
      <c r="M71" s="48"/>
      <c r="N71" s="48"/>
      <c r="O71" s="43">
        <v>15619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5316166</v>
      </c>
      <c r="E5" s="27">
        <f t="shared" si="0"/>
        <v>633981</v>
      </c>
      <c r="F5" s="27">
        <f t="shared" si="0"/>
        <v>1352119</v>
      </c>
      <c r="G5" s="27">
        <f t="shared" si="0"/>
        <v>2003421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556832</v>
      </c>
      <c r="N5" s="28">
        <f>SUM(D5:M5)</f>
        <v>9862519</v>
      </c>
      <c r="O5" s="33">
        <f t="shared" ref="O5:O36" si="1">(N5/O$72)</f>
        <v>642.46752654550187</v>
      </c>
      <c r="P5" s="6"/>
    </row>
    <row r="6" spans="1:133">
      <c r="A6" s="12"/>
      <c r="B6" s="25">
        <v>311</v>
      </c>
      <c r="C6" s="20" t="s">
        <v>2</v>
      </c>
      <c r="D6" s="46">
        <v>4510864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556832</v>
      </c>
      <c r="N6" s="46">
        <f>SUM(D6:M6)</f>
        <v>5067696</v>
      </c>
      <c r="O6" s="47">
        <f t="shared" si="1"/>
        <v>330.12155559898378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400119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400119</v>
      </c>
      <c r="O7" s="47">
        <f t="shared" si="1"/>
        <v>26.064686339652141</v>
      </c>
      <c r="P7" s="9"/>
    </row>
    <row r="8" spans="1:133">
      <c r="A8" s="12"/>
      <c r="B8" s="25">
        <v>312.42</v>
      </c>
      <c r="C8" s="20" t="s">
        <v>119</v>
      </c>
      <c r="D8" s="46">
        <v>0</v>
      </c>
      <c r="E8" s="46">
        <v>233862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233862</v>
      </c>
      <c r="O8" s="47">
        <f t="shared" si="1"/>
        <v>15.234316982606996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2003421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2003421</v>
      </c>
      <c r="O9" s="47">
        <f t="shared" si="1"/>
        <v>130.50752393980849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0</v>
      </c>
      <c r="F10" s="46">
        <v>1269808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1269808</v>
      </c>
      <c r="O10" s="47">
        <f t="shared" si="1"/>
        <v>82.718259396781974</v>
      </c>
      <c r="P10" s="9"/>
    </row>
    <row r="11" spans="1:133">
      <c r="A11" s="12"/>
      <c r="B11" s="25">
        <v>314.39999999999998</v>
      </c>
      <c r="C11" s="20" t="s">
        <v>13</v>
      </c>
      <c r="D11" s="46">
        <v>0</v>
      </c>
      <c r="E11" s="46">
        <v>0</v>
      </c>
      <c r="F11" s="46">
        <v>36716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36716</v>
      </c>
      <c r="O11" s="47">
        <f t="shared" si="1"/>
        <v>2.3917660087290731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45595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45595</v>
      </c>
      <c r="O12" s="47">
        <f t="shared" si="1"/>
        <v>2.9701648101100906</v>
      </c>
      <c r="P12" s="9"/>
    </row>
    <row r="13" spans="1:133">
      <c r="A13" s="12"/>
      <c r="B13" s="25">
        <v>315</v>
      </c>
      <c r="C13" s="20" t="s">
        <v>99</v>
      </c>
      <c r="D13" s="46">
        <v>656780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656780</v>
      </c>
      <c r="O13" s="47">
        <f t="shared" si="1"/>
        <v>42.78418344081819</v>
      </c>
      <c r="P13" s="9"/>
    </row>
    <row r="14" spans="1:133">
      <c r="A14" s="12"/>
      <c r="B14" s="25">
        <v>316</v>
      </c>
      <c r="C14" s="20" t="s">
        <v>100</v>
      </c>
      <c r="D14" s="46">
        <v>148522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148522</v>
      </c>
      <c r="O14" s="47">
        <f t="shared" si="1"/>
        <v>9.6750700280112039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1421491</v>
      </c>
      <c r="E15" s="32">
        <f t="shared" si="3"/>
        <v>71249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359829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1852569</v>
      </c>
      <c r="O15" s="45">
        <f t="shared" si="1"/>
        <v>120.68067226890756</v>
      </c>
      <c r="P15" s="10"/>
    </row>
    <row r="16" spans="1:133">
      <c r="A16" s="12"/>
      <c r="B16" s="25">
        <v>322</v>
      </c>
      <c r="C16" s="20" t="s">
        <v>0</v>
      </c>
      <c r="D16" s="46">
        <v>164275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164275</v>
      </c>
      <c r="O16" s="47">
        <f t="shared" si="1"/>
        <v>10.701257247084881</v>
      </c>
      <c r="P16" s="9"/>
    </row>
    <row r="17" spans="1:16">
      <c r="A17" s="12"/>
      <c r="B17" s="25">
        <v>323.10000000000002</v>
      </c>
      <c r="C17" s="20" t="s">
        <v>18</v>
      </c>
      <c r="D17" s="46">
        <v>1142892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1142892</v>
      </c>
      <c r="O17" s="47">
        <f t="shared" si="1"/>
        <v>74.450654680476845</v>
      </c>
      <c r="P17" s="9"/>
    </row>
    <row r="18" spans="1:16">
      <c r="A18" s="12"/>
      <c r="B18" s="25">
        <v>323.39999999999998</v>
      </c>
      <c r="C18" s="20" t="s">
        <v>19</v>
      </c>
      <c r="D18" s="46">
        <v>28179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28179</v>
      </c>
      <c r="O18" s="47">
        <f t="shared" si="1"/>
        <v>1.8356458862614813</v>
      </c>
      <c r="P18" s="9"/>
    </row>
    <row r="19" spans="1:16">
      <c r="A19" s="12"/>
      <c r="B19" s="25">
        <v>323.7</v>
      </c>
      <c r="C19" s="20" t="s">
        <v>111</v>
      </c>
      <c r="D19" s="46">
        <v>76389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76389</v>
      </c>
      <c r="O19" s="47">
        <f t="shared" si="1"/>
        <v>4.9761579050224745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94602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94602</v>
      </c>
      <c r="O20" s="47">
        <f t="shared" si="1"/>
        <v>6.1625952706664062</v>
      </c>
      <c r="P20" s="9"/>
    </row>
    <row r="21" spans="1:16">
      <c r="A21" s="12"/>
      <c r="B21" s="25">
        <v>324.22000000000003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264362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264362</v>
      </c>
      <c r="O21" s="47">
        <f t="shared" si="1"/>
        <v>17.221158230734154</v>
      </c>
      <c r="P21" s="9"/>
    </row>
    <row r="22" spans="1:16">
      <c r="A22" s="12"/>
      <c r="B22" s="25">
        <v>325.10000000000002</v>
      </c>
      <c r="C22" s="20" t="s">
        <v>83</v>
      </c>
      <c r="D22" s="46">
        <v>0</v>
      </c>
      <c r="E22" s="46">
        <v>71249</v>
      </c>
      <c r="F22" s="46">
        <v>0</v>
      </c>
      <c r="G22" s="46">
        <v>0</v>
      </c>
      <c r="H22" s="46">
        <v>0</v>
      </c>
      <c r="I22" s="46">
        <v>445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71694</v>
      </c>
      <c r="O22" s="47">
        <f t="shared" si="1"/>
        <v>4.6703146374829005</v>
      </c>
      <c r="P22" s="9"/>
    </row>
    <row r="23" spans="1:16">
      <c r="A23" s="12"/>
      <c r="B23" s="25">
        <v>329</v>
      </c>
      <c r="C23" s="20" t="s">
        <v>24</v>
      </c>
      <c r="D23" s="46">
        <v>9756</v>
      </c>
      <c r="E23" s="46">
        <v>0</v>
      </c>
      <c r="F23" s="46">
        <v>0</v>
      </c>
      <c r="G23" s="46">
        <v>0</v>
      </c>
      <c r="H23" s="46">
        <v>0</v>
      </c>
      <c r="I23" s="46">
        <v>420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10176</v>
      </c>
      <c r="O23" s="47">
        <f t="shared" si="1"/>
        <v>0.6628884111784249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2337730</v>
      </c>
      <c r="E24" s="32">
        <f t="shared" si="5"/>
        <v>34607</v>
      </c>
      <c r="F24" s="32">
        <f t="shared" si="5"/>
        <v>0</v>
      </c>
      <c r="G24" s="32">
        <f t="shared" si="5"/>
        <v>298220</v>
      </c>
      <c r="H24" s="32">
        <f t="shared" si="5"/>
        <v>0</v>
      </c>
      <c r="I24" s="32">
        <f t="shared" si="5"/>
        <v>2169</v>
      </c>
      <c r="J24" s="32">
        <f t="shared" si="5"/>
        <v>0</v>
      </c>
      <c r="K24" s="32">
        <f t="shared" si="5"/>
        <v>333435</v>
      </c>
      <c r="L24" s="32">
        <f t="shared" si="5"/>
        <v>0</v>
      </c>
      <c r="M24" s="32">
        <f t="shared" si="5"/>
        <v>0</v>
      </c>
      <c r="N24" s="44">
        <f>SUM(D24:M24)</f>
        <v>3006161</v>
      </c>
      <c r="O24" s="45">
        <f t="shared" si="1"/>
        <v>195.82834994462903</v>
      </c>
      <c r="P24" s="10"/>
    </row>
    <row r="25" spans="1:16">
      <c r="A25" s="12"/>
      <c r="B25" s="25">
        <v>331.2</v>
      </c>
      <c r="C25" s="20" t="s">
        <v>25</v>
      </c>
      <c r="D25" s="46">
        <v>51146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51146</v>
      </c>
      <c r="O25" s="47">
        <f t="shared" si="1"/>
        <v>3.3317699172692334</v>
      </c>
      <c r="P25" s="9"/>
    </row>
    <row r="26" spans="1:16">
      <c r="A26" s="12"/>
      <c r="B26" s="25">
        <v>331.5</v>
      </c>
      <c r="C26" s="20" t="s">
        <v>27</v>
      </c>
      <c r="D26" s="46">
        <v>269073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269073</v>
      </c>
      <c r="O26" s="47">
        <f t="shared" si="1"/>
        <v>17.528043775649795</v>
      </c>
      <c r="P26" s="9"/>
    </row>
    <row r="27" spans="1:16">
      <c r="A27" s="12"/>
      <c r="B27" s="25">
        <v>334.2</v>
      </c>
      <c r="C27" s="20" t="s">
        <v>29</v>
      </c>
      <c r="D27" s="46">
        <v>12319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12319</v>
      </c>
      <c r="O27" s="47">
        <f t="shared" si="1"/>
        <v>0.80248843723535923</v>
      </c>
      <c r="P27" s="9"/>
    </row>
    <row r="28" spans="1:16">
      <c r="A28" s="12"/>
      <c r="B28" s="25">
        <v>334.5</v>
      </c>
      <c r="C28" s="20" t="s">
        <v>112</v>
      </c>
      <c r="D28" s="46">
        <v>0</v>
      </c>
      <c r="E28" s="46">
        <v>34607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34607</v>
      </c>
      <c r="O28" s="47">
        <f t="shared" si="1"/>
        <v>2.2543808220962802</v>
      </c>
      <c r="P28" s="9"/>
    </row>
    <row r="29" spans="1:16">
      <c r="A29" s="12"/>
      <c r="B29" s="25">
        <v>334.7</v>
      </c>
      <c r="C29" s="20" t="s">
        <v>30</v>
      </c>
      <c r="D29" s="46">
        <v>4220</v>
      </c>
      <c r="E29" s="46">
        <v>0</v>
      </c>
      <c r="F29" s="46">
        <v>0</v>
      </c>
      <c r="G29" s="46">
        <v>298220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302440</v>
      </c>
      <c r="O29" s="47">
        <f t="shared" si="1"/>
        <v>19.701648101100904</v>
      </c>
      <c r="P29" s="9"/>
    </row>
    <row r="30" spans="1:16">
      <c r="A30" s="12"/>
      <c r="B30" s="25">
        <v>335.12</v>
      </c>
      <c r="C30" s="20" t="s">
        <v>101</v>
      </c>
      <c r="D30" s="46">
        <v>675059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675059</v>
      </c>
      <c r="O30" s="47">
        <f t="shared" si="1"/>
        <v>43.974920200638394</v>
      </c>
      <c r="P30" s="9"/>
    </row>
    <row r="31" spans="1:16">
      <c r="A31" s="12"/>
      <c r="B31" s="25">
        <v>335.14</v>
      </c>
      <c r="C31" s="20" t="s">
        <v>102</v>
      </c>
      <c r="D31" s="46">
        <v>43657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43657</v>
      </c>
      <c r="O31" s="47">
        <f t="shared" si="1"/>
        <v>2.8439189629340107</v>
      </c>
      <c r="P31" s="9"/>
    </row>
    <row r="32" spans="1:16">
      <c r="A32" s="12"/>
      <c r="B32" s="25">
        <v>335.15</v>
      </c>
      <c r="C32" s="20" t="s">
        <v>103</v>
      </c>
      <c r="D32" s="46">
        <v>34914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34914</v>
      </c>
      <c r="O32" s="47">
        <f t="shared" si="1"/>
        <v>2.2743795192495604</v>
      </c>
      <c r="P32" s="9"/>
    </row>
    <row r="33" spans="1:16">
      <c r="A33" s="12"/>
      <c r="B33" s="25">
        <v>335.18</v>
      </c>
      <c r="C33" s="20" t="s">
        <v>104</v>
      </c>
      <c r="D33" s="46">
        <v>882574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882574</v>
      </c>
      <c r="O33" s="47">
        <f t="shared" si="1"/>
        <v>57.492932056543545</v>
      </c>
      <c r="P33" s="9"/>
    </row>
    <row r="34" spans="1:16">
      <c r="A34" s="12"/>
      <c r="B34" s="25">
        <v>335.29</v>
      </c>
      <c r="C34" s="20" t="s">
        <v>35</v>
      </c>
      <c r="D34" s="46">
        <v>336535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333435</v>
      </c>
      <c r="L34" s="46">
        <v>0</v>
      </c>
      <c r="M34" s="46">
        <v>0</v>
      </c>
      <c r="N34" s="46">
        <f t="shared" si="6"/>
        <v>669970</v>
      </c>
      <c r="O34" s="47">
        <f t="shared" si="1"/>
        <v>43.643410852713181</v>
      </c>
      <c r="P34" s="9"/>
    </row>
    <row r="35" spans="1:16">
      <c r="A35" s="12"/>
      <c r="B35" s="25">
        <v>335.49</v>
      </c>
      <c r="C35" s="20" t="s">
        <v>36</v>
      </c>
      <c r="D35" s="46">
        <v>14884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14884</v>
      </c>
      <c r="O35" s="47">
        <f t="shared" si="1"/>
        <v>0.96957852908605302</v>
      </c>
      <c r="P35" s="9"/>
    </row>
    <row r="36" spans="1:16">
      <c r="A36" s="12"/>
      <c r="B36" s="25">
        <v>337.3</v>
      </c>
      <c r="C36" s="20" t="s">
        <v>95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2169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2169</v>
      </c>
      <c r="O36" s="47">
        <f t="shared" si="1"/>
        <v>0.14129372679304281</v>
      </c>
      <c r="P36" s="9"/>
    </row>
    <row r="37" spans="1:16">
      <c r="A37" s="12"/>
      <c r="B37" s="25">
        <v>338</v>
      </c>
      <c r="C37" s="20" t="s">
        <v>38</v>
      </c>
      <c r="D37" s="46">
        <v>13349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13349</v>
      </c>
      <c r="O37" s="47">
        <f t="shared" ref="O37:O68" si="7">(N37/O$72)</f>
        <v>0.86958504331965347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SUM(D39:D52)</f>
        <v>640005</v>
      </c>
      <c r="E38" s="32">
        <f t="shared" si="8"/>
        <v>357463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12466640</v>
      </c>
      <c r="J38" s="32">
        <f t="shared" si="8"/>
        <v>909001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14373109</v>
      </c>
      <c r="O38" s="45">
        <f t="shared" si="7"/>
        <v>936.29789590254711</v>
      </c>
      <c r="P38" s="10"/>
    </row>
    <row r="39" spans="1:16">
      <c r="A39" s="12"/>
      <c r="B39" s="25">
        <v>341.2</v>
      </c>
      <c r="C39" s="20" t="s">
        <v>105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909001</v>
      </c>
      <c r="K39" s="46">
        <v>0</v>
      </c>
      <c r="L39" s="46">
        <v>0</v>
      </c>
      <c r="M39" s="46">
        <v>0</v>
      </c>
      <c r="N39" s="46">
        <f t="shared" ref="N39:N52" si="9">SUM(D39:M39)</f>
        <v>909001</v>
      </c>
      <c r="O39" s="47">
        <f t="shared" si="7"/>
        <v>59.214448570125725</v>
      </c>
      <c r="P39" s="9"/>
    </row>
    <row r="40" spans="1:16">
      <c r="A40" s="12"/>
      <c r="B40" s="25">
        <v>341.3</v>
      </c>
      <c r="C40" s="20" t="s">
        <v>106</v>
      </c>
      <c r="D40" s="46">
        <v>20105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20105</v>
      </c>
      <c r="O40" s="47">
        <f t="shared" si="7"/>
        <v>1.3096866653638199</v>
      </c>
      <c r="P40" s="9"/>
    </row>
    <row r="41" spans="1:16">
      <c r="A41" s="12"/>
      <c r="B41" s="25">
        <v>341.9</v>
      </c>
      <c r="C41" s="20" t="s">
        <v>107</v>
      </c>
      <c r="D41" s="46">
        <v>64731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64731</v>
      </c>
      <c r="O41" s="47">
        <f t="shared" si="7"/>
        <v>4.216728551885871</v>
      </c>
      <c r="P41" s="9"/>
    </row>
    <row r="42" spans="1:16">
      <c r="A42" s="12"/>
      <c r="B42" s="25">
        <v>342.1</v>
      </c>
      <c r="C42" s="20" t="s">
        <v>120</v>
      </c>
      <c r="D42" s="46">
        <v>81404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81404</v>
      </c>
      <c r="O42" s="47">
        <f t="shared" si="7"/>
        <v>5.302846720083382</v>
      </c>
      <c r="P42" s="9"/>
    </row>
    <row r="43" spans="1:16">
      <c r="A43" s="12"/>
      <c r="B43" s="25">
        <v>342.4</v>
      </c>
      <c r="C43" s="20" t="s">
        <v>121</v>
      </c>
      <c r="D43" s="46">
        <v>3950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3950</v>
      </c>
      <c r="O43" s="47">
        <f t="shared" si="7"/>
        <v>0.25731222721646796</v>
      </c>
      <c r="P43" s="9"/>
    </row>
    <row r="44" spans="1:16">
      <c r="A44" s="12"/>
      <c r="B44" s="25">
        <v>342.5</v>
      </c>
      <c r="C44" s="20" t="s">
        <v>49</v>
      </c>
      <c r="D44" s="46">
        <v>15588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15588</v>
      </c>
      <c r="O44" s="47">
        <f t="shared" si="7"/>
        <v>1.015438733632988</v>
      </c>
      <c r="P44" s="9"/>
    </row>
    <row r="45" spans="1:16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5620914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5620914</v>
      </c>
      <c r="O45" s="47">
        <f t="shared" si="7"/>
        <v>366.15946843853823</v>
      </c>
      <c r="P45" s="9"/>
    </row>
    <row r="46" spans="1:16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5556477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5556477</v>
      </c>
      <c r="O46" s="47">
        <f t="shared" si="7"/>
        <v>361.96189173343754</v>
      </c>
      <c r="P46" s="9"/>
    </row>
    <row r="47" spans="1:16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951875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951875</v>
      </c>
      <c r="O47" s="47">
        <f t="shared" si="7"/>
        <v>62.007361083968469</v>
      </c>
      <c r="P47" s="9"/>
    </row>
    <row r="48" spans="1:16">
      <c r="A48" s="12"/>
      <c r="B48" s="25">
        <v>343.9</v>
      </c>
      <c r="C48" s="20" t="s">
        <v>53</v>
      </c>
      <c r="D48" s="46">
        <v>11173</v>
      </c>
      <c r="E48" s="46">
        <v>357463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368636</v>
      </c>
      <c r="O48" s="47">
        <f t="shared" si="7"/>
        <v>24.013810175232884</v>
      </c>
      <c r="P48" s="9"/>
    </row>
    <row r="49" spans="1:16">
      <c r="A49" s="12"/>
      <c r="B49" s="25">
        <v>347.1</v>
      </c>
      <c r="C49" s="20" t="s">
        <v>54</v>
      </c>
      <c r="D49" s="46">
        <v>20129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20129</v>
      </c>
      <c r="O49" s="47">
        <f t="shared" si="7"/>
        <v>1.31125008142792</v>
      </c>
      <c r="P49" s="9"/>
    </row>
    <row r="50" spans="1:16">
      <c r="A50" s="12"/>
      <c r="B50" s="25">
        <v>347.2</v>
      </c>
      <c r="C50" s="20" t="s">
        <v>55</v>
      </c>
      <c r="D50" s="46">
        <v>384985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384985</v>
      </c>
      <c r="O50" s="47">
        <f t="shared" si="7"/>
        <v>25.078822226565045</v>
      </c>
      <c r="P50" s="9"/>
    </row>
    <row r="51" spans="1:16">
      <c r="A51" s="12"/>
      <c r="B51" s="25">
        <v>347.4</v>
      </c>
      <c r="C51" s="20" t="s">
        <v>56</v>
      </c>
      <c r="D51" s="46">
        <v>37940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37940</v>
      </c>
      <c r="O51" s="47">
        <f t="shared" si="7"/>
        <v>2.4715002279981761</v>
      </c>
      <c r="P51" s="9"/>
    </row>
    <row r="52" spans="1:16">
      <c r="A52" s="12"/>
      <c r="B52" s="25">
        <v>349</v>
      </c>
      <c r="C52" s="20" t="s">
        <v>122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337374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337374</v>
      </c>
      <c r="O52" s="47">
        <f t="shared" si="7"/>
        <v>21.977330467070548</v>
      </c>
      <c r="P52" s="9"/>
    </row>
    <row r="53" spans="1:16" ht="15.75">
      <c r="A53" s="29" t="s">
        <v>44</v>
      </c>
      <c r="B53" s="30"/>
      <c r="C53" s="31"/>
      <c r="D53" s="32">
        <f t="shared" ref="D53:M53" si="10">SUM(D54:D58)</f>
        <v>1705093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0" si="11">SUM(D53:M53)</f>
        <v>1705093</v>
      </c>
      <c r="O53" s="45">
        <f t="shared" si="7"/>
        <v>111.07374112435672</v>
      </c>
      <c r="P53" s="10"/>
    </row>
    <row r="54" spans="1:16">
      <c r="A54" s="13"/>
      <c r="B54" s="39">
        <v>351.1</v>
      </c>
      <c r="C54" s="21" t="s">
        <v>59</v>
      </c>
      <c r="D54" s="46">
        <v>1497715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1497715</v>
      </c>
      <c r="O54" s="47">
        <f t="shared" si="7"/>
        <v>97.564653768484135</v>
      </c>
      <c r="P54" s="9"/>
    </row>
    <row r="55" spans="1:16">
      <c r="A55" s="13"/>
      <c r="B55" s="39">
        <v>352</v>
      </c>
      <c r="C55" s="21" t="s">
        <v>60</v>
      </c>
      <c r="D55" s="46">
        <v>14911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14911</v>
      </c>
      <c r="O55" s="47">
        <f t="shared" si="7"/>
        <v>0.97133737215816562</v>
      </c>
      <c r="P55" s="9"/>
    </row>
    <row r="56" spans="1:16">
      <c r="A56" s="13"/>
      <c r="B56" s="39">
        <v>354</v>
      </c>
      <c r="C56" s="21" t="s">
        <v>61</v>
      </c>
      <c r="D56" s="46">
        <v>47359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47359</v>
      </c>
      <c r="O56" s="47">
        <f t="shared" si="7"/>
        <v>3.0850758908214448</v>
      </c>
      <c r="P56" s="9"/>
    </row>
    <row r="57" spans="1:16">
      <c r="A57" s="13"/>
      <c r="B57" s="39">
        <v>358.2</v>
      </c>
      <c r="C57" s="21" t="s">
        <v>114</v>
      </c>
      <c r="D57" s="46">
        <v>96324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96324</v>
      </c>
      <c r="O57" s="47">
        <f t="shared" si="7"/>
        <v>6.2747703732655857</v>
      </c>
      <c r="P57" s="9"/>
    </row>
    <row r="58" spans="1:16">
      <c r="A58" s="13"/>
      <c r="B58" s="39">
        <v>359</v>
      </c>
      <c r="C58" s="21" t="s">
        <v>62</v>
      </c>
      <c r="D58" s="46">
        <v>48784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48784</v>
      </c>
      <c r="O58" s="47">
        <f t="shared" si="7"/>
        <v>3.1779037196273858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SUM(D60:D66)</f>
        <v>253166</v>
      </c>
      <c r="E59" s="32">
        <f t="shared" si="12"/>
        <v>8237</v>
      </c>
      <c r="F59" s="32">
        <f t="shared" si="12"/>
        <v>954</v>
      </c>
      <c r="G59" s="32">
        <f t="shared" si="12"/>
        <v>17282</v>
      </c>
      <c r="H59" s="32">
        <f t="shared" si="12"/>
        <v>0</v>
      </c>
      <c r="I59" s="32">
        <f t="shared" si="12"/>
        <v>552166</v>
      </c>
      <c r="J59" s="32">
        <f t="shared" si="12"/>
        <v>261</v>
      </c>
      <c r="K59" s="32">
        <f t="shared" si="12"/>
        <v>2357681</v>
      </c>
      <c r="L59" s="32">
        <f t="shared" si="12"/>
        <v>0</v>
      </c>
      <c r="M59" s="32">
        <f t="shared" si="12"/>
        <v>13499</v>
      </c>
      <c r="N59" s="32">
        <f t="shared" si="11"/>
        <v>3203246</v>
      </c>
      <c r="O59" s="45">
        <f t="shared" si="7"/>
        <v>208.66692723601068</v>
      </c>
      <c r="P59" s="10"/>
    </row>
    <row r="60" spans="1:16">
      <c r="A60" s="12"/>
      <c r="B60" s="25">
        <v>361.1</v>
      </c>
      <c r="C60" s="20" t="s">
        <v>63</v>
      </c>
      <c r="D60" s="46">
        <v>31566</v>
      </c>
      <c r="E60" s="46">
        <v>7389</v>
      </c>
      <c r="F60" s="46">
        <v>954</v>
      </c>
      <c r="G60" s="46">
        <v>11782</v>
      </c>
      <c r="H60" s="46">
        <v>0</v>
      </c>
      <c r="I60" s="46">
        <v>437135</v>
      </c>
      <c r="J60" s="46">
        <v>261</v>
      </c>
      <c r="K60" s="46">
        <v>657432</v>
      </c>
      <c r="L60" s="46">
        <v>0</v>
      </c>
      <c r="M60" s="46">
        <v>412</v>
      </c>
      <c r="N60" s="46">
        <f t="shared" si="11"/>
        <v>1146931</v>
      </c>
      <c r="O60" s="47">
        <f t="shared" si="7"/>
        <v>74.713764575597679</v>
      </c>
      <c r="P60" s="9"/>
    </row>
    <row r="61" spans="1:16">
      <c r="A61" s="12"/>
      <c r="B61" s="25">
        <v>361.3</v>
      </c>
      <c r="C61" s="20" t="s">
        <v>64</v>
      </c>
      <c r="D61" s="46">
        <v>1</v>
      </c>
      <c r="E61" s="46">
        <v>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227985</v>
      </c>
      <c r="L61" s="46">
        <v>0</v>
      </c>
      <c r="M61" s="46">
        <v>0</v>
      </c>
      <c r="N61" s="46">
        <f t="shared" ref="N61:N66" si="13">SUM(D61:M61)</f>
        <v>228009</v>
      </c>
      <c r="O61" s="47">
        <f t="shared" si="7"/>
        <v>14.853038889974595</v>
      </c>
      <c r="P61" s="9"/>
    </row>
    <row r="62" spans="1:16">
      <c r="A62" s="12"/>
      <c r="B62" s="25">
        <v>362</v>
      </c>
      <c r="C62" s="20" t="s">
        <v>65</v>
      </c>
      <c r="D62" s="46">
        <v>3980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1600</v>
      </c>
      <c r="N62" s="46">
        <f t="shared" si="13"/>
        <v>5580</v>
      </c>
      <c r="O62" s="47">
        <f t="shared" si="7"/>
        <v>0.36349423490326366</v>
      </c>
      <c r="P62" s="9"/>
    </row>
    <row r="63" spans="1:16">
      <c r="A63" s="12"/>
      <c r="B63" s="25">
        <v>364</v>
      </c>
      <c r="C63" s="20" t="s">
        <v>115</v>
      </c>
      <c r="D63" s="46">
        <v>16214</v>
      </c>
      <c r="E63" s="46">
        <v>0</v>
      </c>
      <c r="F63" s="46">
        <v>0</v>
      </c>
      <c r="G63" s="46">
        <v>0</v>
      </c>
      <c r="H63" s="46">
        <v>0</v>
      </c>
      <c r="I63" s="46">
        <v>516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16730</v>
      </c>
      <c r="O63" s="47">
        <f t="shared" si="7"/>
        <v>1.0898312813497493</v>
      </c>
      <c r="P63" s="9"/>
    </row>
    <row r="64" spans="1:16">
      <c r="A64" s="12"/>
      <c r="B64" s="25">
        <v>366</v>
      </c>
      <c r="C64" s="20" t="s">
        <v>67</v>
      </c>
      <c r="D64" s="46">
        <v>27449</v>
      </c>
      <c r="E64" s="46">
        <v>0</v>
      </c>
      <c r="F64" s="46">
        <v>0</v>
      </c>
      <c r="G64" s="46">
        <v>5500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32949</v>
      </c>
      <c r="O64" s="47">
        <f t="shared" si="7"/>
        <v>2.1463748290013678</v>
      </c>
      <c r="P64" s="9"/>
    </row>
    <row r="65" spans="1:119">
      <c r="A65" s="12"/>
      <c r="B65" s="25">
        <v>368</v>
      </c>
      <c r="C65" s="20" t="s">
        <v>68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1444766</v>
      </c>
      <c r="L65" s="46">
        <v>0</v>
      </c>
      <c r="M65" s="46">
        <v>0</v>
      </c>
      <c r="N65" s="46">
        <f t="shared" si="13"/>
        <v>1444766</v>
      </c>
      <c r="O65" s="47">
        <f t="shared" si="7"/>
        <v>94.115432219399381</v>
      </c>
      <c r="P65" s="9"/>
    </row>
    <row r="66" spans="1:119">
      <c r="A66" s="12"/>
      <c r="B66" s="25">
        <v>369.9</v>
      </c>
      <c r="C66" s="20" t="s">
        <v>70</v>
      </c>
      <c r="D66" s="46">
        <v>173956</v>
      </c>
      <c r="E66" s="46">
        <v>825</v>
      </c>
      <c r="F66" s="46">
        <v>0</v>
      </c>
      <c r="G66" s="46">
        <v>0</v>
      </c>
      <c r="H66" s="46">
        <v>0</v>
      </c>
      <c r="I66" s="46">
        <v>114515</v>
      </c>
      <c r="J66" s="46">
        <v>0</v>
      </c>
      <c r="K66" s="46">
        <v>27498</v>
      </c>
      <c r="L66" s="46">
        <v>0</v>
      </c>
      <c r="M66" s="46">
        <v>11487</v>
      </c>
      <c r="N66" s="46">
        <f t="shared" si="13"/>
        <v>328281</v>
      </c>
      <c r="O66" s="47">
        <f t="shared" si="7"/>
        <v>21.38499120578464</v>
      </c>
      <c r="P66" s="9"/>
    </row>
    <row r="67" spans="1:119" ht="15.75">
      <c r="A67" s="29" t="s">
        <v>45</v>
      </c>
      <c r="B67" s="30"/>
      <c r="C67" s="31"/>
      <c r="D67" s="32">
        <f t="shared" ref="D67:M67" si="14">SUM(D68:D69)</f>
        <v>6650288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719554</v>
      </c>
      <c r="N67" s="32">
        <f>SUM(D67:M67)</f>
        <v>7369842</v>
      </c>
      <c r="O67" s="45">
        <f t="shared" si="7"/>
        <v>480.08872386163767</v>
      </c>
      <c r="P67" s="9"/>
    </row>
    <row r="68" spans="1:119">
      <c r="A68" s="12"/>
      <c r="B68" s="25">
        <v>381</v>
      </c>
      <c r="C68" s="20" t="s">
        <v>71</v>
      </c>
      <c r="D68" s="46">
        <v>2476308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719554</v>
      </c>
      <c r="N68" s="46">
        <f>SUM(D68:M68)</f>
        <v>3195862</v>
      </c>
      <c r="O68" s="47">
        <f t="shared" si="7"/>
        <v>208.1859162269559</v>
      </c>
      <c r="P68" s="9"/>
    </row>
    <row r="69" spans="1:119" ht="15.75" thickBot="1">
      <c r="A69" s="12"/>
      <c r="B69" s="25">
        <v>382</v>
      </c>
      <c r="C69" s="20" t="s">
        <v>80</v>
      </c>
      <c r="D69" s="46">
        <v>4173980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4173980</v>
      </c>
      <c r="O69" s="47">
        <f>(N69/O$72)</f>
        <v>271.90280763468178</v>
      </c>
      <c r="P69" s="9"/>
    </row>
    <row r="70" spans="1:119" ht="16.5" thickBot="1">
      <c r="A70" s="14" t="s">
        <v>57</v>
      </c>
      <c r="B70" s="23"/>
      <c r="C70" s="22"/>
      <c r="D70" s="15">
        <f t="shared" ref="D70:M70" si="15">SUM(D5,D15,D24,D38,D53,D59,D67)</f>
        <v>18323939</v>
      </c>
      <c r="E70" s="15">
        <f t="shared" si="15"/>
        <v>1105537</v>
      </c>
      <c r="F70" s="15">
        <f t="shared" si="15"/>
        <v>1353073</v>
      </c>
      <c r="G70" s="15">
        <f t="shared" si="15"/>
        <v>2318923</v>
      </c>
      <c r="H70" s="15">
        <f t="shared" si="15"/>
        <v>0</v>
      </c>
      <c r="I70" s="15">
        <f t="shared" si="15"/>
        <v>13380804</v>
      </c>
      <c r="J70" s="15">
        <f t="shared" si="15"/>
        <v>909262</v>
      </c>
      <c r="K70" s="15">
        <f t="shared" si="15"/>
        <v>2691116</v>
      </c>
      <c r="L70" s="15">
        <f t="shared" si="15"/>
        <v>0</v>
      </c>
      <c r="M70" s="15">
        <f t="shared" si="15"/>
        <v>1289885</v>
      </c>
      <c r="N70" s="15">
        <f>SUM(D70:M70)</f>
        <v>41372539</v>
      </c>
      <c r="O70" s="38">
        <f>(N70/O$72)</f>
        <v>2695.1038368835907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123</v>
      </c>
      <c r="M72" s="48"/>
      <c r="N72" s="48"/>
      <c r="O72" s="43">
        <v>15351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5338068</v>
      </c>
      <c r="E5" s="27">
        <f t="shared" si="0"/>
        <v>1011689</v>
      </c>
      <c r="F5" s="27">
        <f t="shared" si="0"/>
        <v>1494804</v>
      </c>
      <c r="G5" s="27">
        <f t="shared" si="0"/>
        <v>1673113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9517674</v>
      </c>
      <c r="O5" s="33">
        <f t="shared" ref="O5:O36" si="1">(N5/O$70)</f>
        <v>630.01747534255639</v>
      </c>
      <c r="P5" s="6"/>
    </row>
    <row r="6" spans="1:133">
      <c r="A6" s="12"/>
      <c r="B6" s="25">
        <v>311</v>
      </c>
      <c r="C6" s="20" t="s">
        <v>2</v>
      </c>
      <c r="D6" s="46">
        <v>4482618</v>
      </c>
      <c r="E6" s="46">
        <v>489124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4971742</v>
      </c>
      <c r="O6" s="47">
        <f t="shared" si="1"/>
        <v>329.10187330376647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522565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522565</v>
      </c>
      <c r="O7" s="47">
        <f t="shared" si="1"/>
        <v>34.590918117429005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1673113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1673113</v>
      </c>
      <c r="O8" s="47">
        <f t="shared" si="1"/>
        <v>110.7508439796121</v>
      </c>
      <c r="P8" s="9"/>
    </row>
    <row r="9" spans="1:133">
      <c r="A9" s="12"/>
      <c r="B9" s="25">
        <v>314.10000000000002</v>
      </c>
      <c r="C9" s="20" t="s">
        <v>12</v>
      </c>
      <c r="D9" s="46">
        <v>0</v>
      </c>
      <c r="E9" s="46">
        <v>0</v>
      </c>
      <c r="F9" s="46">
        <v>1356940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1356940</v>
      </c>
      <c r="O9" s="47">
        <f t="shared" si="1"/>
        <v>89.82193685046667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0</v>
      </c>
      <c r="F10" s="46">
        <v>86310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86310</v>
      </c>
      <c r="O10" s="47">
        <f t="shared" si="1"/>
        <v>5.7132455153240223</v>
      </c>
      <c r="P10" s="9"/>
    </row>
    <row r="11" spans="1:133">
      <c r="A11" s="12"/>
      <c r="B11" s="25">
        <v>314.8</v>
      </c>
      <c r="C11" s="20" t="s">
        <v>14</v>
      </c>
      <c r="D11" s="46">
        <v>0</v>
      </c>
      <c r="E11" s="46">
        <v>0</v>
      </c>
      <c r="F11" s="46">
        <v>51554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51554</v>
      </c>
      <c r="O11" s="47">
        <f t="shared" si="1"/>
        <v>3.4125901899781557</v>
      </c>
      <c r="P11" s="9"/>
    </row>
    <row r="12" spans="1:133">
      <c r="A12" s="12"/>
      <c r="B12" s="25">
        <v>315</v>
      </c>
      <c r="C12" s="20" t="s">
        <v>99</v>
      </c>
      <c r="D12" s="46">
        <v>704995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704995</v>
      </c>
      <c r="O12" s="47">
        <f t="shared" si="1"/>
        <v>46.666776990798965</v>
      </c>
      <c r="P12" s="9"/>
    </row>
    <row r="13" spans="1:133">
      <c r="A13" s="12"/>
      <c r="B13" s="25">
        <v>316</v>
      </c>
      <c r="C13" s="20" t="s">
        <v>100</v>
      </c>
      <c r="D13" s="46">
        <v>150455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150455</v>
      </c>
      <c r="O13" s="47">
        <f t="shared" si="1"/>
        <v>9.9592903951810428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1504361</v>
      </c>
      <c r="E14" s="32">
        <f t="shared" si="3"/>
        <v>84335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343947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1932643</v>
      </c>
      <c r="O14" s="45">
        <f t="shared" si="1"/>
        <v>127.93029721321241</v>
      </c>
      <c r="P14" s="10"/>
    </row>
    <row r="15" spans="1:133">
      <c r="A15" s="12"/>
      <c r="B15" s="25">
        <v>322</v>
      </c>
      <c r="C15" s="20" t="s">
        <v>0</v>
      </c>
      <c r="D15" s="46">
        <v>186949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186949</v>
      </c>
      <c r="O15" s="47">
        <f t="shared" si="1"/>
        <v>12.374991725690078</v>
      </c>
      <c r="P15" s="9"/>
    </row>
    <row r="16" spans="1:133">
      <c r="A16" s="12"/>
      <c r="B16" s="25">
        <v>323.10000000000002</v>
      </c>
      <c r="C16" s="20" t="s">
        <v>18</v>
      </c>
      <c r="D16" s="46">
        <v>1169962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1169962</v>
      </c>
      <c r="O16" s="47">
        <f t="shared" si="1"/>
        <v>77.445025484874563</v>
      </c>
      <c r="P16" s="9"/>
    </row>
    <row r="17" spans="1:16">
      <c r="A17" s="12"/>
      <c r="B17" s="25">
        <v>323.39999999999998</v>
      </c>
      <c r="C17" s="20" t="s">
        <v>19</v>
      </c>
      <c r="D17" s="46">
        <v>118584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118584</v>
      </c>
      <c r="O17" s="47">
        <f t="shared" si="1"/>
        <v>7.8496061428476862</v>
      </c>
      <c r="P17" s="9"/>
    </row>
    <row r="18" spans="1:16">
      <c r="A18" s="12"/>
      <c r="B18" s="25">
        <v>323.7</v>
      </c>
      <c r="C18" s="20" t="s">
        <v>111</v>
      </c>
      <c r="D18" s="46">
        <v>28506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28506</v>
      </c>
      <c r="O18" s="47">
        <f t="shared" si="1"/>
        <v>1.8869398292182431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116334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116334</v>
      </c>
      <c r="O19" s="47">
        <f t="shared" si="1"/>
        <v>7.7006685642417425</v>
      </c>
      <c r="P19" s="9"/>
    </row>
    <row r="20" spans="1:16">
      <c r="A20" s="12"/>
      <c r="B20" s="25">
        <v>324.22000000000003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225401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225401</v>
      </c>
      <c r="O20" s="47">
        <f t="shared" si="1"/>
        <v>14.920301846825975</v>
      </c>
      <c r="P20" s="9"/>
    </row>
    <row r="21" spans="1:16">
      <c r="A21" s="12"/>
      <c r="B21" s="25">
        <v>325.10000000000002</v>
      </c>
      <c r="C21" s="20" t="s">
        <v>83</v>
      </c>
      <c r="D21" s="46">
        <v>0</v>
      </c>
      <c r="E21" s="46">
        <v>84335</v>
      </c>
      <c r="F21" s="46">
        <v>0</v>
      </c>
      <c r="G21" s="46">
        <v>0</v>
      </c>
      <c r="H21" s="46">
        <v>0</v>
      </c>
      <c r="I21" s="46">
        <v>1832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86167</v>
      </c>
      <c r="O21" s="47">
        <f t="shared" si="1"/>
        <v>5.7037797047726215</v>
      </c>
      <c r="P21" s="9"/>
    </row>
    <row r="22" spans="1:16">
      <c r="A22" s="12"/>
      <c r="B22" s="25">
        <v>329</v>
      </c>
      <c r="C22" s="20" t="s">
        <v>24</v>
      </c>
      <c r="D22" s="46">
        <v>360</v>
      </c>
      <c r="E22" s="46">
        <v>0</v>
      </c>
      <c r="F22" s="46">
        <v>0</v>
      </c>
      <c r="G22" s="46">
        <v>0</v>
      </c>
      <c r="H22" s="46">
        <v>0</v>
      </c>
      <c r="I22" s="46">
        <v>380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740</v>
      </c>
      <c r="O22" s="47">
        <f t="shared" si="1"/>
        <v>4.8983914741510558E-2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SUM(D24:D36)</f>
        <v>2272147</v>
      </c>
      <c r="E23" s="32">
        <f t="shared" si="5"/>
        <v>33599</v>
      </c>
      <c r="F23" s="32">
        <f t="shared" si="5"/>
        <v>0</v>
      </c>
      <c r="G23" s="32">
        <f t="shared" si="5"/>
        <v>200150</v>
      </c>
      <c r="H23" s="32">
        <f t="shared" si="5"/>
        <v>0</v>
      </c>
      <c r="I23" s="32">
        <f t="shared" si="5"/>
        <v>217264</v>
      </c>
      <c r="J23" s="32">
        <f t="shared" si="5"/>
        <v>0</v>
      </c>
      <c r="K23" s="32">
        <f t="shared" si="5"/>
        <v>334439</v>
      </c>
      <c r="L23" s="32">
        <f t="shared" si="5"/>
        <v>0</v>
      </c>
      <c r="M23" s="32">
        <f t="shared" si="5"/>
        <v>0</v>
      </c>
      <c r="N23" s="44">
        <f>SUM(D23:M23)</f>
        <v>3057599</v>
      </c>
      <c r="O23" s="45">
        <f t="shared" si="1"/>
        <v>202.39617395909181</v>
      </c>
      <c r="P23" s="10"/>
    </row>
    <row r="24" spans="1:16">
      <c r="A24" s="12"/>
      <c r="B24" s="25">
        <v>331.2</v>
      </c>
      <c r="C24" s="20" t="s">
        <v>25</v>
      </c>
      <c r="D24" s="46">
        <v>70209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70209</v>
      </c>
      <c r="O24" s="47">
        <f t="shared" si="1"/>
        <v>4.6474482028198851</v>
      </c>
      <c r="P24" s="9"/>
    </row>
    <row r="25" spans="1:16">
      <c r="A25" s="12"/>
      <c r="B25" s="25">
        <v>331.5</v>
      </c>
      <c r="C25" s="20" t="s">
        <v>27</v>
      </c>
      <c r="D25" s="46">
        <v>63810</v>
      </c>
      <c r="E25" s="46">
        <v>0</v>
      </c>
      <c r="F25" s="46">
        <v>0</v>
      </c>
      <c r="G25" s="46">
        <v>200150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263960</v>
      </c>
      <c r="O25" s="47">
        <f t="shared" si="1"/>
        <v>17.472694777255576</v>
      </c>
      <c r="P25" s="9"/>
    </row>
    <row r="26" spans="1:16">
      <c r="A26" s="12"/>
      <c r="B26" s="25">
        <v>331.9</v>
      </c>
      <c r="C26" s="20" t="s">
        <v>28</v>
      </c>
      <c r="D26" s="46">
        <v>20670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20670</v>
      </c>
      <c r="O26" s="47">
        <f t="shared" si="1"/>
        <v>1.3682398887932747</v>
      </c>
      <c r="P26" s="9"/>
    </row>
    <row r="27" spans="1:16">
      <c r="A27" s="12"/>
      <c r="B27" s="25">
        <v>334.5</v>
      </c>
      <c r="C27" s="20" t="s">
        <v>112</v>
      </c>
      <c r="D27" s="46">
        <v>0</v>
      </c>
      <c r="E27" s="46">
        <v>33599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33599</v>
      </c>
      <c r="O27" s="47">
        <f t="shared" si="1"/>
        <v>2.2240683127027205</v>
      </c>
      <c r="P27" s="9"/>
    </row>
    <row r="28" spans="1:16">
      <c r="A28" s="12"/>
      <c r="B28" s="25">
        <v>334.7</v>
      </c>
      <c r="C28" s="20" t="s">
        <v>30</v>
      </c>
      <c r="D28" s="46">
        <v>26789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26789</v>
      </c>
      <c r="O28" s="47">
        <f t="shared" si="1"/>
        <v>1.7732839081220626</v>
      </c>
      <c r="P28" s="9"/>
    </row>
    <row r="29" spans="1:16">
      <c r="A29" s="12"/>
      <c r="B29" s="25">
        <v>335.12</v>
      </c>
      <c r="C29" s="20" t="s">
        <v>101</v>
      </c>
      <c r="D29" s="46">
        <v>723724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723724</v>
      </c>
      <c r="O29" s="47">
        <f t="shared" si="1"/>
        <v>47.906533395114849</v>
      </c>
      <c r="P29" s="9"/>
    </row>
    <row r="30" spans="1:16">
      <c r="A30" s="12"/>
      <c r="B30" s="25">
        <v>335.14</v>
      </c>
      <c r="C30" s="20" t="s">
        <v>102</v>
      </c>
      <c r="D30" s="46">
        <v>42007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42007</v>
      </c>
      <c r="O30" s="47">
        <f t="shared" si="1"/>
        <v>2.7806314953332891</v>
      </c>
      <c r="P30" s="9"/>
    </row>
    <row r="31" spans="1:16">
      <c r="A31" s="12"/>
      <c r="B31" s="25">
        <v>335.15</v>
      </c>
      <c r="C31" s="20" t="s">
        <v>103</v>
      </c>
      <c r="D31" s="46">
        <v>58824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58824</v>
      </c>
      <c r="O31" s="47">
        <f t="shared" si="1"/>
        <v>3.8938240550738068</v>
      </c>
      <c r="P31" s="9"/>
    </row>
    <row r="32" spans="1:16">
      <c r="A32" s="12"/>
      <c r="B32" s="25">
        <v>335.18</v>
      </c>
      <c r="C32" s="20" t="s">
        <v>104</v>
      </c>
      <c r="D32" s="46">
        <v>813673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813673</v>
      </c>
      <c r="O32" s="47">
        <f t="shared" si="1"/>
        <v>53.86066062090422</v>
      </c>
      <c r="P32" s="9"/>
    </row>
    <row r="33" spans="1:16">
      <c r="A33" s="12"/>
      <c r="B33" s="25">
        <v>335.29</v>
      </c>
      <c r="C33" s="20" t="s">
        <v>35</v>
      </c>
      <c r="D33" s="46">
        <v>338139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334439</v>
      </c>
      <c r="L33" s="46">
        <v>0</v>
      </c>
      <c r="M33" s="46">
        <v>0</v>
      </c>
      <c r="N33" s="46">
        <f t="shared" si="6"/>
        <v>672578</v>
      </c>
      <c r="O33" s="47">
        <f t="shared" si="1"/>
        <v>44.520950552723903</v>
      </c>
      <c r="P33" s="9"/>
    </row>
    <row r="34" spans="1:16">
      <c r="A34" s="12"/>
      <c r="B34" s="25">
        <v>335.49</v>
      </c>
      <c r="C34" s="20" t="s">
        <v>36</v>
      </c>
      <c r="D34" s="46">
        <v>13595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13595</v>
      </c>
      <c r="O34" s="47">
        <f t="shared" si="1"/>
        <v>0.89991394717680551</v>
      </c>
      <c r="P34" s="9"/>
    </row>
    <row r="35" spans="1:16">
      <c r="A35" s="12"/>
      <c r="B35" s="25">
        <v>337.6</v>
      </c>
      <c r="C35" s="20" t="s">
        <v>37</v>
      </c>
      <c r="D35" s="46">
        <v>87508</v>
      </c>
      <c r="E35" s="46">
        <v>0</v>
      </c>
      <c r="F35" s="46">
        <v>0</v>
      </c>
      <c r="G35" s="46">
        <v>0</v>
      </c>
      <c r="H35" s="46">
        <v>0</v>
      </c>
      <c r="I35" s="46">
        <v>217264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304772</v>
      </c>
      <c r="O35" s="47">
        <f t="shared" si="1"/>
        <v>20.174223869729264</v>
      </c>
      <c r="P35" s="9"/>
    </row>
    <row r="36" spans="1:16">
      <c r="A36" s="12"/>
      <c r="B36" s="25">
        <v>338</v>
      </c>
      <c r="C36" s="20" t="s">
        <v>38</v>
      </c>
      <c r="D36" s="46">
        <v>13199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13199</v>
      </c>
      <c r="O36" s="47">
        <f t="shared" si="1"/>
        <v>0.87370093334215926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SUM(D38:D49)</f>
        <v>3033627</v>
      </c>
      <c r="E37" s="32">
        <f t="shared" si="7"/>
        <v>370727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11699057</v>
      </c>
      <c r="J37" s="32">
        <f t="shared" si="7"/>
        <v>875393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15978804</v>
      </c>
      <c r="O37" s="45">
        <f t="shared" ref="O37:O68" si="8">(N37/O$70)</f>
        <v>1057.7086119017674</v>
      </c>
      <c r="P37" s="10"/>
    </row>
    <row r="38" spans="1:16">
      <c r="A38" s="12"/>
      <c r="B38" s="25">
        <v>341.2</v>
      </c>
      <c r="C38" s="20" t="s">
        <v>105</v>
      </c>
      <c r="D38" s="46">
        <v>1450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875393</v>
      </c>
      <c r="K38" s="46">
        <v>0</v>
      </c>
      <c r="L38" s="46">
        <v>0</v>
      </c>
      <c r="M38" s="46">
        <v>0</v>
      </c>
      <c r="N38" s="46">
        <f t="shared" ref="N38:N49" si="9">SUM(D38:M38)</f>
        <v>876843</v>
      </c>
      <c r="O38" s="47">
        <f t="shared" si="8"/>
        <v>58.042165883365328</v>
      </c>
      <c r="P38" s="9"/>
    </row>
    <row r="39" spans="1:16">
      <c r="A39" s="12"/>
      <c r="B39" s="25">
        <v>341.3</v>
      </c>
      <c r="C39" s="20" t="s">
        <v>106</v>
      </c>
      <c r="D39" s="46">
        <v>2397250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2397250</v>
      </c>
      <c r="O39" s="47">
        <f t="shared" si="8"/>
        <v>158.68471569471106</v>
      </c>
      <c r="P39" s="9"/>
    </row>
    <row r="40" spans="1:16">
      <c r="A40" s="12"/>
      <c r="B40" s="25">
        <v>341.9</v>
      </c>
      <c r="C40" s="20" t="s">
        <v>107</v>
      </c>
      <c r="D40" s="46">
        <v>29033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29033</v>
      </c>
      <c r="O40" s="47">
        <f t="shared" si="8"/>
        <v>1.9218243198517244</v>
      </c>
      <c r="P40" s="9"/>
    </row>
    <row r="41" spans="1:16">
      <c r="A41" s="12"/>
      <c r="B41" s="25">
        <v>342.5</v>
      </c>
      <c r="C41" s="20" t="s">
        <v>49</v>
      </c>
      <c r="D41" s="46">
        <v>96241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96241</v>
      </c>
      <c r="O41" s="47">
        <f t="shared" si="8"/>
        <v>6.3706228900509698</v>
      </c>
      <c r="P41" s="9"/>
    </row>
    <row r="42" spans="1:16">
      <c r="A42" s="12"/>
      <c r="B42" s="25">
        <v>343.3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5391720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5391720</v>
      </c>
      <c r="O42" s="47">
        <f t="shared" si="8"/>
        <v>356.90209836499633</v>
      </c>
      <c r="P42" s="9"/>
    </row>
    <row r="43" spans="1:16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5197098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5197098</v>
      </c>
      <c r="O43" s="47">
        <f t="shared" si="8"/>
        <v>344.0191963990203</v>
      </c>
      <c r="P43" s="9"/>
    </row>
    <row r="44" spans="1:16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992663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992663</v>
      </c>
      <c r="O44" s="47">
        <f t="shared" si="8"/>
        <v>65.708810485205532</v>
      </c>
      <c r="P44" s="9"/>
    </row>
    <row r="45" spans="1:16">
      <c r="A45" s="12"/>
      <c r="B45" s="25">
        <v>343.9</v>
      </c>
      <c r="C45" s="20" t="s">
        <v>53</v>
      </c>
      <c r="D45" s="46">
        <v>36716</v>
      </c>
      <c r="E45" s="46">
        <v>370727</v>
      </c>
      <c r="F45" s="46">
        <v>0</v>
      </c>
      <c r="G45" s="46">
        <v>0</v>
      </c>
      <c r="H45" s="46">
        <v>0</v>
      </c>
      <c r="I45" s="46">
        <v>117576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525019</v>
      </c>
      <c r="O45" s="47">
        <f t="shared" si="8"/>
        <v>34.753359369828559</v>
      </c>
      <c r="P45" s="9"/>
    </row>
    <row r="46" spans="1:16">
      <c r="A46" s="12"/>
      <c r="B46" s="25">
        <v>347.1</v>
      </c>
      <c r="C46" s="20" t="s">
        <v>54</v>
      </c>
      <c r="D46" s="46">
        <v>19841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19841</v>
      </c>
      <c r="O46" s="47">
        <f t="shared" si="8"/>
        <v>1.3133646653869067</v>
      </c>
      <c r="P46" s="9"/>
    </row>
    <row r="47" spans="1:16">
      <c r="A47" s="12"/>
      <c r="B47" s="25">
        <v>347.2</v>
      </c>
      <c r="C47" s="20" t="s">
        <v>55</v>
      </c>
      <c r="D47" s="46">
        <v>411549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411549</v>
      </c>
      <c r="O47" s="47">
        <f t="shared" si="8"/>
        <v>27.242271794532336</v>
      </c>
      <c r="P47" s="9"/>
    </row>
    <row r="48" spans="1:16">
      <c r="A48" s="12"/>
      <c r="B48" s="25">
        <v>347.3</v>
      </c>
      <c r="C48" s="20" t="s">
        <v>113</v>
      </c>
      <c r="D48" s="46">
        <v>11386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11386</v>
      </c>
      <c r="O48" s="47">
        <f t="shared" si="8"/>
        <v>0.75369034222545839</v>
      </c>
      <c r="P48" s="9"/>
    </row>
    <row r="49" spans="1:16">
      <c r="A49" s="12"/>
      <c r="B49" s="25">
        <v>347.4</v>
      </c>
      <c r="C49" s="20" t="s">
        <v>56</v>
      </c>
      <c r="D49" s="46">
        <v>30161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30161</v>
      </c>
      <c r="O49" s="47">
        <f t="shared" si="8"/>
        <v>1.9964916925928378</v>
      </c>
      <c r="P49" s="9"/>
    </row>
    <row r="50" spans="1:16" ht="15.75">
      <c r="A50" s="29" t="s">
        <v>44</v>
      </c>
      <c r="B50" s="30"/>
      <c r="C50" s="31"/>
      <c r="D50" s="32">
        <f t="shared" ref="D50:M50" si="10">SUM(D51:D55)</f>
        <v>349745</v>
      </c>
      <c r="E50" s="32">
        <f t="shared" si="10"/>
        <v>-10300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7" si="11">SUM(D50:M50)</f>
        <v>339445</v>
      </c>
      <c r="O50" s="45">
        <f t="shared" si="8"/>
        <v>22.469385053286555</v>
      </c>
      <c r="P50" s="10"/>
    </row>
    <row r="51" spans="1:16">
      <c r="A51" s="13"/>
      <c r="B51" s="39">
        <v>351.1</v>
      </c>
      <c r="C51" s="21" t="s">
        <v>59</v>
      </c>
      <c r="D51" s="46">
        <v>256073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256073</v>
      </c>
      <c r="O51" s="47">
        <f t="shared" si="8"/>
        <v>16.950618918382208</v>
      </c>
      <c r="P51" s="9"/>
    </row>
    <row r="52" spans="1:16">
      <c r="A52" s="13"/>
      <c r="B52" s="39">
        <v>352</v>
      </c>
      <c r="C52" s="21" t="s">
        <v>60</v>
      </c>
      <c r="D52" s="46">
        <v>15593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15593</v>
      </c>
      <c r="O52" s="47">
        <f t="shared" si="8"/>
        <v>1.032170516978884</v>
      </c>
      <c r="P52" s="9"/>
    </row>
    <row r="53" spans="1:16">
      <c r="A53" s="13"/>
      <c r="B53" s="39">
        <v>354</v>
      </c>
      <c r="C53" s="21" t="s">
        <v>61</v>
      </c>
      <c r="D53" s="46">
        <v>20710</v>
      </c>
      <c r="E53" s="46">
        <v>-10300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10410</v>
      </c>
      <c r="O53" s="47">
        <f t="shared" si="8"/>
        <v>0.68908453035016881</v>
      </c>
      <c r="P53" s="9"/>
    </row>
    <row r="54" spans="1:16">
      <c r="A54" s="13"/>
      <c r="B54" s="39">
        <v>358.2</v>
      </c>
      <c r="C54" s="21" t="s">
        <v>114</v>
      </c>
      <c r="D54" s="46">
        <v>38794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38794</v>
      </c>
      <c r="O54" s="47">
        <f t="shared" si="8"/>
        <v>2.5679486330840007</v>
      </c>
      <c r="P54" s="9"/>
    </row>
    <row r="55" spans="1:16">
      <c r="A55" s="13"/>
      <c r="B55" s="39">
        <v>359</v>
      </c>
      <c r="C55" s="21" t="s">
        <v>62</v>
      </c>
      <c r="D55" s="46">
        <v>18575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18575</v>
      </c>
      <c r="O55" s="47">
        <f t="shared" si="8"/>
        <v>1.2295624544912955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SUM(D57:D65)</f>
        <v>122965</v>
      </c>
      <c r="E56" s="32">
        <f t="shared" si="12"/>
        <v>42972</v>
      </c>
      <c r="F56" s="32">
        <f t="shared" si="12"/>
        <v>1959</v>
      </c>
      <c r="G56" s="32">
        <f t="shared" si="12"/>
        <v>6478</v>
      </c>
      <c r="H56" s="32">
        <f t="shared" si="12"/>
        <v>0</v>
      </c>
      <c r="I56" s="32">
        <f t="shared" si="12"/>
        <v>684780</v>
      </c>
      <c r="J56" s="32">
        <f t="shared" si="12"/>
        <v>-132</v>
      </c>
      <c r="K56" s="32">
        <f t="shared" si="12"/>
        <v>5061857</v>
      </c>
      <c r="L56" s="32">
        <f t="shared" si="12"/>
        <v>463111</v>
      </c>
      <c r="M56" s="32">
        <f t="shared" si="12"/>
        <v>0</v>
      </c>
      <c r="N56" s="32">
        <f t="shared" si="11"/>
        <v>6383990</v>
      </c>
      <c r="O56" s="45">
        <f t="shared" si="8"/>
        <v>422.58489441980538</v>
      </c>
      <c r="P56" s="10"/>
    </row>
    <row r="57" spans="1:16">
      <c r="A57" s="12"/>
      <c r="B57" s="25">
        <v>361.1</v>
      </c>
      <c r="C57" s="20" t="s">
        <v>63</v>
      </c>
      <c r="D57" s="46">
        <v>11381</v>
      </c>
      <c r="E57" s="46">
        <v>-8201</v>
      </c>
      <c r="F57" s="46">
        <v>1959</v>
      </c>
      <c r="G57" s="46">
        <v>6478</v>
      </c>
      <c r="H57" s="46">
        <v>0</v>
      </c>
      <c r="I57" s="46">
        <v>465495</v>
      </c>
      <c r="J57" s="46">
        <v>-132</v>
      </c>
      <c r="K57" s="46">
        <v>718401</v>
      </c>
      <c r="L57" s="46">
        <v>44478</v>
      </c>
      <c r="M57" s="46">
        <v>0</v>
      </c>
      <c r="N57" s="46">
        <f t="shared" si="11"/>
        <v>1239859</v>
      </c>
      <c r="O57" s="47">
        <f t="shared" si="8"/>
        <v>82.071821010127749</v>
      </c>
      <c r="P57" s="9"/>
    </row>
    <row r="58" spans="1:16">
      <c r="A58" s="12"/>
      <c r="B58" s="25">
        <v>361.3</v>
      </c>
      <c r="C58" s="20" t="s">
        <v>64</v>
      </c>
      <c r="D58" s="46">
        <v>-20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3140998</v>
      </c>
      <c r="L58" s="46">
        <v>290958</v>
      </c>
      <c r="M58" s="46">
        <v>0</v>
      </c>
      <c r="N58" s="46">
        <f t="shared" ref="N58:N65" si="13">SUM(D58:M58)</f>
        <v>3431936</v>
      </c>
      <c r="O58" s="47">
        <f t="shared" si="8"/>
        <v>227.17521678691998</v>
      </c>
      <c r="P58" s="9"/>
    </row>
    <row r="59" spans="1:16">
      <c r="A59" s="12"/>
      <c r="B59" s="25">
        <v>362</v>
      </c>
      <c r="C59" s="20" t="s">
        <v>65</v>
      </c>
      <c r="D59" s="46">
        <v>3000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3000</v>
      </c>
      <c r="O59" s="47">
        <f t="shared" si="8"/>
        <v>0.19858343814125901</v>
      </c>
      <c r="P59" s="9"/>
    </row>
    <row r="60" spans="1:16">
      <c r="A60" s="12"/>
      <c r="B60" s="25">
        <v>364</v>
      </c>
      <c r="C60" s="20" t="s">
        <v>115</v>
      </c>
      <c r="D60" s="46">
        <v>22219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22219</v>
      </c>
      <c r="O60" s="47">
        <f t="shared" si="8"/>
        <v>1.4707751373535447</v>
      </c>
      <c r="P60" s="9"/>
    </row>
    <row r="61" spans="1:16">
      <c r="A61" s="12"/>
      <c r="B61" s="25">
        <v>366</v>
      </c>
      <c r="C61" s="20" t="s">
        <v>67</v>
      </c>
      <c r="D61" s="46">
        <v>14506</v>
      </c>
      <c r="E61" s="46">
        <v>43311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57817</v>
      </c>
      <c r="O61" s="47">
        <f t="shared" si="8"/>
        <v>3.8271662143377241</v>
      </c>
      <c r="P61" s="9"/>
    </row>
    <row r="62" spans="1:16">
      <c r="A62" s="12"/>
      <c r="B62" s="25">
        <v>368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1189968</v>
      </c>
      <c r="L62" s="46">
        <v>0</v>
      </c>
      <c r="M62" s="46">
        <v>0</v>
      </c>
      <c r="N62" s="46">
        <f t="shared" si="13"/>
        <v>1189968</v>
      </c>
      <c r="O62" s="47">
        <f t="shared" si="8"/>
        <v>78.769312239359238</v>
      </c>
      <c r="P62" s="9"/>
    </row>
    <row r="63" spans="1:16">
      <c r="A63" s="12"/>
      <c r="B63" s="25">
        <v>369.3</v>
      </c>
      <c r="C63" s="20" t="s">
        <v>116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5645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5645</v>
      </c>
      <c r="O63" s="47">
        <f t="shared" si="8"/>
        <v>0.37366783610246906</v>
      </c>
      <c r="P63" s="9"/>
    </row>
    <row r="64" spans="1:16">
      <c r="A64" s="12"/>
      <c r="B64" s="25">
        <v>369.7</v>
      </c>
      <c r="C64" s="20" t="s">
        <v>69</v>
      </c>
      <c r="D64" s="46">
        <v>215</v>
      </c>
      <c r="E64" s="46">
        <v>0</v>
      </c>
      <c r="F64" s="46">
        <v>0</v>
      </c>
      <c r="G64" s="46">
        <v>0</v>
      </c>
      <c r="H64" s="46">
        <v>0</v>
      </c>
      <c r="I64" s="46">
        <v>208732</v>
      </c>
      <c r="J64" s="46">
        <v>0</v>
      </c>
      <c r="K64" s="46">
        <v>0</v>
      </c>
      <c r="L64" s="46">
        <v>127675</v>
      </c>
      <c r="M64" s="46">
        <v>0</v>
      </c>
      <c r="N64" s="46">
        <f t="shared" si="13"/>
        <v>336622</v>
      </c>
      <c r="O64" s="47">
        <f t="shared" si="8"/>
        <v>22.282518037995633</v>
      </c>
      <c r="P64" s="9"/>
    </row>
    <row r="65" spans="1:119">
      <c r="A65" s="12"/>
      <c r="B65" s="25">
        <v>369.9</v>
      </c>
      <c r="C65" s="20" t="s">
        <v>70</v>
      </c>
      <c r="D65" s="46">
        <v>71664</v>
      </c>
      <c r="E65" s="46">
        <v>7862</v>
      </c>
      <c r="F65" s="46">
        <v>0</v>
      </c>
      <c r="G65" s="46">
        <v>0</v>
      </c>
      <c r="H65" s="46">
        <v>0</v>
      </c>
      <c r="I65" s="46">
        <v>4908</v>
      </c>
      <c r="J65" s="46">
        <v>0</v>
      </c>
      <c r="K65" s="46">
        <v>12490</v>
      </c>
      <c r="L65" s="46">
        <v>0</v>
      </c>
      <c r="M65" s="46">
        <v>0</v>
      </c>
      <c r="N65" s="46">
        <f t="shared" si="13"/>
        <v>96924</v>
      </c>
      <c r="O65" s="47">
        <f t="shared" si="8"/>
        <v>6.4158337194677966</v>
      </c>
      <c r="P65" s="9"/>
    </row>
    <row r="66" spans="1:119" ht="15.75">
      <c r="A66" s="29" t="s">
        <v>45</v>
      </c>
      <c r="B66" s="30"/>
      <c r="C66" s="31"/>
      <c r="D66" s="32">
        <f t="shared" ref="D66:M66" si="14">SUM(D67:D67)</f>
        <v>9939968</v>
      </c>
      <c r="E66" s="32">
        <f t="shared" si="14"/>
        <v>837285</v>
      </c>
      <c r="F66" s="32">
        <f t="shared" si="14"/>
        <v>6210245</v>
      </c>
      <c r="G66" s="32">
        <f t="shared" si="14"/>
        <v>182060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17169558</v>
      </c>
      <c r="O66" s="45">
        <f t="shared" si="8"/>
        <v>1136.5299530019197</v>
      </c>
      <c r="P66" s="9"/>
    </row>
    <row r="67" spans="1:119" ht="15.75" thickBot="1">
      <c r="A67" s="12"/>
      <c r="B67" s="25">
        <v>381</v>
      </c>
      <c r="C67" s="20" t="s">
        <v>71</v>
      </c>
      <c r="D67" s="46">
        <v>9939968</v>
      </c>
      <c r="E67" s="46">
        <v>837285</v>
      </c>
      <c r="F67" s="46">
        <v>6210245</v>
      </c>
      <c r="G67" s="46">
        <v>182060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17169558</v>
      </c>
      <c r="O67" s="47">
        <f t="shared" si="8"/>
        <v>1136.5299530019197</v>
      </c>
      <c r="P67" s="9"/>
    </row>
    <row r="68" spans="1:119" ht="16.5" thickBot="1">
      <c r="A68" s="14" t="s">
        <v>57</v>
      </c>
      <c r="B68" s="23"/>
      <c r="C68" s="22"/>
      <c r="D68" s="15">
        <f t="shared" ref="D68:M68" si="15">SUM(D5,D14,D23,D37,D50,D56,D66)</f>
        <v>22560881</v>
      </c>
      <c r="E68" s="15">
        <f t="shared" si="15"/>
        <v>2370307</v>
      </c>
      <c r="F68" s="15">
        <f t="shared" si="15"/>
        <v>7707008</v>
      </c>
      <c r="G68" s="15">
        <f t="shared" si="15"/>
        <v>2061801</v>
      </c>
      <c r="H68" s="15">
        <f t="shared" si="15"/>
        <v>0</v>
      </c>
      <c r="I68" s="15">
        <f t="shared" si="15"/>
        <v>12945048</v>
      </c>
      <c r="J68" s="15">
        <f t="shared" si="15"/>
        <v>875261</v>
      </c>
      <c r="K68" s="15">
        <f t="shared" si="15"/>
        <v>5396296</v>
      </c>
      <c r="L68" s="15">
        <f t="shared" si="15"/>
        <v>463111</v>
      </c>
      <c r="M68" s="15">
        <f t="shared" si="15"/>
        <v>0</v>
      </c>
      <c r="N68" s="15">
        <f>SUM(D68:M68)</f>
        <v>54379713</v>
      </c>
      <c r="O68" s="38">
        <f t="shared" si="8"/>
        <v>3599.6367908916395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117</v>
      </c>
      <c r="M70" s="48"/>
      <c r="N70" s="48"/>
      <c r="O70" s="43">
        <v>15107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86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2024-02-22T18:53:24Z</cp:lastPrinted>
  <dcterms:created xsi:type="dcterms:W3CDTF">2000-08-31T21:26:31Z</dcterms:created>
  <dcterms:modified xsi:type="dcterms:W3CDTF">2024-02-22T18:53:27Z</dcterms:modified>
</cp:coreProperties>
</file>