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'2009'!$A$1:$O$32</definedName>
    <definedName name="_xlnm.Print_Area" localSheetId="11">'2010'!$A$1:$O$31</definedName>
    <definedName name="_xlnm.Print_Area" localSheetId="10">'2011'!$A$1:$O$31</definedName>
    <definedName name="_xlnm.Print_Area" localSheetId="9">'2012'!$A$1:$O$31</definedName>
    <definedName name="_xlnm.Print_Area" localSheetId="8">'2013'!$A$1:$O$31</definedName>
    <definedName name="_xlnm.Print_Area" localSheetId="7">'2014'!$A$1:$O$35</definedName>
    <definedName name="_xlnm.Print_Area" localSheetId="6">'2015'!$A$1:$O$35</definedName>
    <definedName name="_xlnm.Print_Area" localSheetId="5">'2016'!$A$1:$O$39</definedName>
    <definedName name="_xlnm.Print_Area" localSheetId="4">'2017'!$A$1:$O$42</definedName>
    <definedName name="_xlnm.Print_Area" localSheetId="3">'2018'!$A$1:$O$44</definedName>
    <definedName name="_xlnm.Print_Area" localSheetId="2">'2019'!$A$1:$O$44</definedName>
    <definedName name="_xlnm.Print_Area" localSheetId="1">'2020'!$A$1:$O$44</definedName>
    <definedName name="_xlnm.Print_Area" localSheetId="0">'2021'!$A$1:$P$41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<sst xmlns="http://schemas.openxmlformats.org/spreadsheetml/2006/main" count="726" uniqueCount="104">
  <si>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</si>
  <si>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</si>
  <si>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</si>
  <si>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</si>
  <si>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</si>
  <si>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</si>
  <si>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</si>
  <si>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</si>
  <si>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</si>
  <si>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</si>
  <si>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</si>
  <si>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</si>
  <si>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</si>
  <si>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</si>
  <si>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</si>
  <si>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</si>
  <si>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</si>
  <si>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</si>
  <si>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</si>
  <si>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</si>
  <si>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</si>
  <si>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</si>
  <si>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</si>
  <si>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</si>
  <si>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</si>
  <si>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</si>
  <si>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</si>
  <si>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</si>
  <si>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</si>
  <si>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</si>
  <si>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</si>
  <si>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</si>
  <si>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</si>
  <si>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</si>
  <si>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</si>
  <si>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</si>
  <si>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</si>
  <si>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</si>
  <si>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</si>
  <si>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</si>
  <si>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</si>
  <si>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</si>
  <si>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</si>
  <si>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</si>
  <si>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Newberry Expenditures Reported by Account Code and Fund Type</t>
  </si>
  <si>
    <t>Local Fiscal Year Ended September 30, 2010</t>
  </si>
  <si>
    <t>Fire Control</t>
  </si>
  <si>
    <t>Protective Inspections</t>
  </si>
  <si>
    <t>Electric Utility Services</t>
  </si>
  <si>
    <t>Human Services</t>
  </si>
  <si>
    <t>Public Assistance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</si>
  <si>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</si>
  <si>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</si>
  <si>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</si>
  <si>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</si>
  <si>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</si>
  <si>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</si>
  <si>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</si>
  <si>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</si>
  <si>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</si>
  <si>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Human Services</t>
  </si>
  <si>
    <t>Other Culture / Recreation</t>
  </si>
  <si>
    <t>Proprietary - Other Non-Operating Disbursements</t>
  </si>
  <si>
    <t>2013 Municipal Population:</t>
  </si>
  <si>
    <t>Local Fiscal Year Ended September 30, 2014</t>
  </si>
  <si>
    <t>Other General Government</t>
  </si>
  <si>
    <t>Water / Sewer Services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</si>
  <si>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</si>
  <si>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</si>
  <si>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</si>
  <si>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</si>
  <si>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</si>
  <si>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</si>
  <si>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</si>
  <si>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</si>
  <si>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</si>
  <si>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Garbage / Solid Waste</t>
  </si>
  <si>
    <t>2015 Municipal Population:</t>
  </si>
  <si>
    <t>Local Fiscal Year Ended September 30, 2016</t>
  </si>
  <si>
    <t>Non-Court Information Systems</t>
  </si>
  <si>
    <t>Economic Environment</t>
  </si>
  <si>
    <t>Other Economic Environment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</si>
  <si>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</si>
  <si>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</si>
  <si>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</si>
  <si>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</si>
  <si>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</si>
  <si>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Flood Control / Stormwater Control</t>
  </si>
  <si>
    <t>Special Events</t>
  </si>
  <si>
    <t>2018 Municipal Population:</t>
  </si>
  <si>
    <t>Local Fiscal Year Ended September 30, 2019</t>
  </si>
  <si>
    <t>Housing and Urban Development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</si>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</sst>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;\(#,##0\)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1937501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767807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2705308</v>
      </c>
      <c r="P5" s="30">
        <f>(O5/P$40)</f>
        <v>352.0702758979698</v>
      </c>
      <c r="Q5" s="6"/>
    </row>
    <row r="6" spans="1:17" ht="15">
      <c r="A6" s="12"/>
      <c r="B6" s="42">
        <v>511</v>
      </c>
      <c r="C6" s="19" t="s">
        <v>19</v>
      </c>
      <c r="D6" s="43">
        <v>91983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91983</v>
      </c>
      <c r="P6" s="44">
        <f>(O6/P$40)</f>
        <v>11.970718375845914</v>
      </c>
      <c r="Q6" s="9"/>
    </row>
    <row r="7" spans="1:17" ht="15">
      <c r="A7" s="12"/>
      <c r="B7" s="42">
        <v>512</v>
      </c>
      <c r="C7" s="19" t="s">
        <v>20</v>
      </c>
      <c r="D7" s="43">
        <v>453101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453101</v>
      </c>
      <c r="P7" s="44">
        <f>(O7/P$40)</f>
        <v>58.966814159292035</v>
      </c>
      <c r="Q7" s="9"/>
    </row>
    <row r="8" spans="1:17" ht="15">
      <c r="A8" s="12"/>
      <c r="B8" s="42">
        <v>513</v>
      </c>
      <c r="C8" s="19" t="s">
        <v>21</v>
      </c>
      <c r="D8" s="43">
        <v>464010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767807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1231817</v>
      </c>
      <c r="P8" s="44">
        <f>(O8/P$40)</f>
        <v>160.30934409161895</v>
      </c>
      <c r="Q8" s="9"/>
    </row>
    <row r="9" spans="1:17" ht="15">
      <c r="A9" s="12"/>
      <c r="B9" s="42">
        <v>514</v>
      </c>
      <c r="C9" s="19" t="s">
        <v>22</v>
      </c>
      <c r="D9" s="43">
        <v>110840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110840</v>
      </c>
      <c r="P9" s="44">
        <f>(O9/P$40)</f>
        <v>14.424778761061948</v>
      </c>
      <c r="Q9" s="9"/>
    </row>
    <row r="10" spans="1:17" ht="15">
      <c r="A10" s="12"/>
      <c r="B10" s="42">
        <v>516</v>
      </c>
      <c r="C10" s="19" t="s">
        <v>79</v>
      </c>
      <c r="D10" s="43">
        <v>64414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64414</v>
      </c>
      <c r="P10" s="44">
        <f>(O10/P$40)</f>
        <v>8.382873503383655</v>
      </c>
      <c r="Q10" s="9"/>
    </row>
    <row r="11" spans="1:17" ht="15">
      <c r="A11" s="12"/>
      <c r="B11" s="42">
        <v>519</v>
      </c>
      <c r="C11" s="19" t="s">
        <v>26</v>
      </c>
      <c r="D11" s="43">
        <v>753153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753153</v>
      </c>
      <c r="P11" s="44">
        <f>(O11/P$40)</f>
        <v>98.01574700676731</v>
      </c>
      <c r="Q11" s="9"/>
    </row>
    <row r="12" spans="1:17" ht="15.75">
      <c r="A12" s="26" t="s">
        <v>27</v>
      </c>
      <c r="B12" s="27"/>
      <c r="C12" s="28"/>
      <c r="D12" s="29">
        <f>SUM(D13:D16)</f>
        <v>2789469</v>
      </c>
      <c r="E12" s="29">
        <f>SUM(E13:E16)</f>
        <v>0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2789469</v>
      </c>
      <c r="P12" s="41">
        <f>(O12/P$40)</f>
        <v>363.0230348776679</v>
      </c>
      <c r="Q12" s="10"/>
    </row>
    <row r="13" spans="1:17" ht="15">
      <c r="A13" s="12"/>
      <c r="B13" s="42">
        <v>521</v>
      </c>
      <c r="C13" s="19" t="s">
        <v>28</v>
      </c>
      <c r="D13" s="43">
        <v>868233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868233</v>
      </c>
      <c r="P13" s="44">
        <f>(O13/P$40)</f>
        <v>112.99232170744403</v>
      </c>
      <c r="Q13" s="9"/>
    </row>
    <row r="14" spans="1:17" ht="15">
      <c r="A14" s="12"/>
      <c r="B14" s="42">
        <v>522</v>
      </c>
      <c r="C14" s="19" t="s">
        <v>46</v>
      </c>
      <c r="D14" s="43">
        <v>1492500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1492500</v>
      </c>
      <c r="P14" s="44">
        <f>(O14/P$40)</f>
        <v>194.2347735554399</v>
      </c>
      <c r="Q14" s="9"/>
    </row>
    <row r="15" spans="1:17" ht="15">
      <c r="A15" s="12"/>
      <c r="B15" s="42">
        <v>524</v>
      </c>
      <c r="C15" s="19" t="s">
        <v>47</v>
      </c>
      <c r="D15" s="43">
        <v>340765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340765</v>
      </c>
      <c r="P15" s="44">
        <f>(O15/P$40)</f>
        <v>44.347345132743364</v>
      </c>
      <c r="Q15" s="9"/>
    </row>
    <row r="16" spans="1:17" ht="15">
      <c r="A16" s="12"/>
      <c r="B16" s="42">
        <v>529</v>
      </c>
      <c r="C16" s="19" t="s">
        <v>29</v>
      </c>
      <c r="D16" s="43">
        <v>87971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87971</v>
      </c>
      <c r="P16" s="44">
        <f>(O16/P$40)</f>
        <v>11.448594482040605</v>
      </c>
      <c r="Q16" s="9"/>
    </row>
    <row r="17" spans="1:17" ht="15.75">
      <c r="A17" s="26" t="s">
        <v>30</v>
      </c>
      <c r="B17" s="27"/>
      <c r="C17" s="28"/>
      <c r="D17" s="29">
        <f>SUM(D18:D23)</f>
        <v>644567</v>
      </c>
      <c r="E17" s="29">
        <f>SUM(E18:E23)</f>
        <v>0</v>
      </c>
      <c r="F17" s="29">
        <f>SUM(F18:F23)</f>
        <v>0</v>
      </c>
      <c r="G17" s="29">
        <f>SUM(G18:G23)</f>
        <v>0</v>
      </c>
      <c r="H17" s="29">
        <f>SUM(H18:H23)</f>
        <v>0</v>
      </c>
      <c r="I17" s="29">
        <f>SUM(I18:I23)</f>
        <v>6309163</v>
      </c>
      <c r="J17" s="29">
        <f>SUM(J18:J23)</f>
        <v>0</v>
      </c>
      <c r="K17" s="29">
        <f>SUM(K18:K23)</f>
        <v>0</v>
      </c>
      <c r="L17" s="29">
        <f>SUM(L18:L23)</f>
        <v>0</v>
      </c>
      <c r="M17" s="29">
        <f>SUM(M18:M23)</f>
        <v>0</v>
      </c>
      <c r="N17" s="29">
        <f>SUM(N18:N23)</f>
        <v>0</v>
      </c>
      <c r="O17" s="40">
        <f>SUM(D17:N17)</f>
        <v>6953730</v>
      </c>
      <c r="P17" s="41">
        <f>(O17/P$40)</f>
        <v>904.9622592399792</v>
      </c>
      <c r="Q17" s="10"/>
    </row>
    <row r="18" spans="1:17" ht="15">
      <c r="A18" s="12"/>
      <c r="B18" s="42">
        <v>531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4312539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4312539</v>
      </c>
      <c r="P18" s="44">
        <f>(O18/P$40)</f>
        <v>561.2362051015097</v>
      </c>
      <c r="Q18" s="9"/>
    </row>
    <row r="19" spans="1:17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901713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901713</v>
      </c>
      <c r="P19" s="44">
        <f>(O19/P$40)</f>
        <v>117.3494273815721</v>
      </c>
      <c r="Q19" s="9"/>
    </row>
    <row r="20" spans="1:17" ht="15">
      <c r="A20" s="12"/>
      <c r="B20" s="42">
        <v>534</v>
      </c>
      <c r="C20" s="19" t="s">
        <v>32</v>
      </c>
      <c r="D20" s="43">
        <v>605003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605003</v>
      </c>
      <c r="P20" s="44">
        <f>(O20/P$40)</f>
        <v>78.73542425819886</v>
      </c>
      <c r="Q20" s="9"/>
    </row>
    <row r="21" spans="1:17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1094911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1094911</v>
      </c>
      <c r="P21" s="44">
        <f>(O21/P$40)</f>
        <v>142.49232170744403</v>
      </c>
      <c r="Q21" s="9"/>
    </row>
    <row r="22" spans="1:17" ht="15">
      <c r="A22" s="12"/>
      <c r="B22" s="42">
        <v>538</v>
      </c>
      <c r="C22" s="19" t="s">
        <v>100</v>
      </c>
      <c r="D22" s="43">
        <v>10529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10529</v>
      </c>
      <c r="P22" s="44">
        <f>(O22/P$40)</f>
        <v>1.3702498698594483</v>
      </c>
      <c r="Q22" s="9"/>
    </row>
    <row r="23" spans="1:17" ht="15">
      <c r="A23" s="12"/>
      <c r="B23" s="42">
        <v>539</v>
      </c>
      <c r="C23" s="19" t="s">
        <v>35</v>
      </c>
      <c r="D23" s="43">
        <v>29035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29035</v>
      </c>
      <c r="P23" s="44">
        <f>(O23/P$40)</f>
        <v>3.7786309213951066</v>
      </c>
      <c r="Q23" s="9"/>
    </row>
    <row r="24" spans="1:17" ht="15.75">
      <c r="A24" s="26" t="s">
        <v>36</v>
      </c>
      <c r="B24" s="27"/>
      <c r="C24" s="28"/>
      <c r="D24" s="29">
        <f>SUM(D25:D25)</f>
        <v>733609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aca="true" t="shared" si="0" ref="O24:O29">SUM(D24:N24)</f>
        <v>733609</v>
      </c>
      <c r="P24" s="41">
        <f>(O24/P$40)</f>
        <v>95.47228006246746</v>
      </c>
      <c r="Q24" s="10"/>
    </row>
    <row r="25" spans="1:17" ht="15">
      <c r="A25" s="12"/>
      <c r="B25" s="42">
        <v>541</v>
      </c>
      <c r="C25" s="19" t="s">
        <v>37</v>
      </c>
      <c r="D25" s="43">
        <v>733609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0"/>
        <v>733609</v>
      </c>
      <c r="P25" s="44">
        <f>(O25/P$40)</f>
        <v>95.47228006246746</v>
      </c>
      <c r="Q25" s="9"/>
    </row>
    <row r="26" spans="1:17" ht="15.75">
      <c r="A26" s="26" t="s">
        <v>80</v>
      </c>
      <c r="B26" s="27"/>
      <c r="C26" s="28"/>
      <c r="D26" s="29">
        <f>SUM(D27:D28)</f>
        <v>156939</v>
      </c>
      <c r="E26" s="29">
        <f>SUM(E27:E28)</f>
        <v>100064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 t="shared" si="0"/>
        <v>257003</v>
      </c>
      <c r="P26" s="41">
        <f>(O26/P$40)</f>
        <v>33.44651223321187</v>
      </c>
      <c r="Q26" s="10"/>
    </row>
    <row r="27" spans="1:17" ht="15">
      <c r="A27" s="90"/>
      <c r="B27" s="91">
        <v>554</v>
      </c>
      <c r="C27" s="92" t="s">
        <v>91</v>
      </c>
      <c r="D27" s="43">
        <v>0</v>
      </c>
      <c r="E27" s="43">
        <v>100064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0"/>
        <v>100064</v>
      </c>
      <c r="P27" s="44">
        <f>(O27/P$40)</f>
        <v>13.022384174908902</v>
      </c>
      <c r="Q27" s="9"/>
    </row>
    <row r="28" spans="1:17" ht="15">
      <c r="A28" s="90"/>
      <c r="B28" s="91">
        <v>559</v>
      </c>
      <c r="C28" s="92" t="s">
        <v>81</v>
      </c>
      <c r="D28" s="43">
        <v>156939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0"/>
        <v>156939</v>
      </c>
      <c r="P28" s="44">
        <f>(O28/P$40)</f>
        <v>20.424128058302966</v>
      </c>
      <c r="Q28" s="9"/>
    </row>
    <row r="29" spans="1:17" ht="15.75">
      <c r="A29" s="26" t="s">
        <v>49</v>
      </c>
      <c r="B29" s="27"/>
      <c r="C29" s="28"/>
      <c r="D29" s="29">
        <f>SUM(D30:D30)</f>
        <v>0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21295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 t="shared" si="0"/>
        <v>21295</v>
      </c>
      <c r="P29" s="41">
        <f>(O29/P$40)</f>
        <v>2.771343050494534</v>
      </c>
      <c r="Q29" s="10"/>
    </row>
    <row r="30" spans="1:17" ht="15">
      <c r="A30" s="12"/>
      <c r="B30" s="42">
        <v>569</v>
      </c>
      <c r="C30" s="19" t="s">
        <v>60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21295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21295</v>
      </c>
      <c r="P30" s="44">
        <f>(O30/P$40)</f>
        <v>2.771343050494534</v>
      </c>
      <c r="Q30" s="9"/>
    </row>
    <row r="31" spans="1:17" ht="15.75">
      <c r="A31" s="26" t="s">
        <v>38</v>
      </c>
      <c r="B31" s="27"/>
      <c r="C31" s="28"/>
      <c r="D31" s="29">
        <f>SUM(D32:D34)</f>
        <v>934047</v>
      </c>
      <c r="E31" s="29">
        <f>SUM(E32:E34)</f>
        <v>110107</v>
      </c>
      <c r="F31" s="29">
        <f>SUM(F32:F34)</f>
        <v>0</v>
      </c>
      <c r="G31" s="29">
        <f>SUM(G32:G34)</f>
        <v>0</v>
      </c>
      <c r="H31" s="29">
        <f>SUM(H32:H34)</f>
        <v>0</v>
      </c>
      <c r="I31" s="29">
        <f>SUM(I32:I34)</f>
        <v>0</v>
      </c>
      <c r="J31" s="29">
        <f>SUM(J32:J34)</f>
        <v>0</v>
      </c>
      <c r="K31" s="29">
        <f>SUM(K32:K34)</f>
        <v>0</v>
      </c>
      <c r="L31" s="29">
        <f>SUM(L32:L34)</f>
        <v>0</v>
      </c>
      <c r="M31" s="29">
        <f>SUM(M32:M34)</f>
        <v>0</v>
      </c>
      <c r="N31" s="29">
        <f>SUM(N32:N34)</f>
        <v>0</v>
      </c>
      <c r="O31" s="29">
        <f>SUM(D31:N31)</f>
        <v>1044154</v>
      </c>
      <c r="P31" s="41">
        <f>(O31/P$40)</f>
        <v>135.88677771993753</v>
      </c>
      <c r="Q31" s="9"/>
    </row>
    <row r="32" spans="1:17" ht="15">
      <c r="A32" s="12"/>
      <c r="B32" s="42">
        <v>572</v>
      </c>
      <c r="C32" s="19" t="s">
        <v>39</v>
      </c>
      <c r="D32" s="43">
        <v>925878</v>
      </c>
      <c r="E32" s="43">
        <v>107157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1033035</v>
      </c>
      <c r="P32" s="44">
        <f>(O32/P$40)</f>
        <v>134.4397449245185</v>
      </c>
      <c r="Q32" s="9"/>
    </row>
    <row r="33" spans="1:17" ht="15">
      <c r="A33" s="12"/>
      <c r="B33" s="42">
        <v>574</v>
      </c>
      <c r="C33" s="19" t="s">
        <v>88</v>
      </c>
      <c r="D33" s="43">
        <v>8169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8169</v>
      </c>
      <c r="P33" s="44">
        <f>(O33/P$40)</f>
        <v>1.0631181676210306</v>
      </c>
      <c r="Q33" s="9"/>
    </row>
    <row r="34" spans="1:17" ht="15">
      <c r="A34" s="12"/>
      <c r="B34" s="42">
        <v>575</v>
      </c>
      <c r="C34" s="19" t="s">
        <v>40</v>
      </c>
      <c r="D34" s="43">
        <v>0</v>
      </c>
      <c r="E34" s="43">
        <v>2950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>SUM(D34:N34)</f>
        <v>2950</v>
      </c>
      <c r="P34" s="44">
        <f>(O34/P$40)</f>
        <v>0.3839146277980219</v>
      </c>
      <c r="Q34" s="9"/>
    </row>
    <row r="35" spans="1:17" ht="15.75">
      <c r="A35" s="26" t="s">
        <v>42</v>
      </c>
      <c r="B35" s="27"/>
      <c r="C35" s="28"/>
      <c r="D35" s="29">
        <f>SUM(D36:D37)</f>
        <v>0</v>
      </c>
      <c r="E35" s="29">
        <f>SUM(E36:E37)</f>
        <v>0</v>
      </c>
      <c r="F35" s="29">
        <f>SUM(F36:F37)</f>
        <v>0</v>
      </c>
      <c r="G35" s="29">
        <f>SUM(G36:G37)</f>
        <v>0</v>
      </c>
      <c r="H35" s="29">
        <f>SUM(H36:H37)</f>
        <v>0</v>
      </c>
      <c r="I35" s="29">
        <f>SUM(I36:I37)</f>
        <v>261867</v>
      </c>
      <c r="J35" s="29">
        <f>SUM(J36:J37)</f>
        <v>1462</v>
      </c>
      <c r="K35" s="29">
        <f>SUM(K36:K37)</f>
        <v>0</v>
      </c>
      <c r="L35" s="29">
        <f>SUM(L36:L37)</f>
        <v>0</v>
      </c>
      <c r="M35" s="29">
        <f>SUM(M36:M37)</f>
        <v>0</v>
      </c>
      <c r="N35" s="29">
        <f>SUM(N36:N37)</f>
        <v>0</v>
      </c>
      <c r="O35" s="29">
        <f>SUM(D35:N35)</f>
        <v>263329</v>
      </c>
      <c r="P35" s="41">
        <f>(O35/P$40)</f>
        <v>34.26978136387298</v>
      </c>
      <c r="Q35" s="9"/>
    </row>
    <row r="36" spans="1:17" ht="15">
      <c r="A36" s="12"/>
      <c r="B36" s="42">
        <v>581</v>
      </c>
      <c r="C36" s="19" t="s">
        <v>101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219852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>SUM(D36:N36)</f>
        <v>219852</v>
      </c>
      <c r="P36" s="44">
        <f>(O36/P$40)</f>
        <v>28.611660593440917</v>
      </c>
      <c r="Q36" s="9"/>
    </row>
    <row r="37" spans="1:17" ht="15.75" thickBot="1">
      <c r="A37" s="12"/>
      <c r="B37" s="42">
        <v>591</v>
      </c>
      <c r="C37" s="19" t="s">
        <v>102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42015</v>
      </c>
      <c r="J37" s="43">
        <v>1462</v>
      </c>
      <c r="K37" s="43">
        <v>0</v>
      </c>
      <c r="L37" s="43">
        <v>0</v>
      </c>
      <c r="M37" s="43">
        <v>0</v>
      </c>
      <c r="N37" s="43">
        <v>0</v>
      </c>
      <c r="O37" s="43">
        <f>SUM(D37:N37)</f>
        <v>43477</v>
      </c>
      <c r="P37" s="44">
        <f>(O37/P$40)</f>
        <v>5.658120770432067</v>
      </c>
      <c r="Q37" s="9"/>
    </row>
    <row r="38" spans="1:120" ht="16.5" thickBot="1">
      <c r="A38" s="13" t="s">
        <v>10</v>
      </c>
      <c r="B38" s="21"/>
      <c r="C38" s="20"/>
      <c r="D38" s="14">
        <f>SUM(D5,D12,D17,D24,D26,D29,D31,D35)</f>
        <v>7196132</v>
      </c>
      <c r="E38" s="14">
        <f aca="true" t="shared" si="1" ref="E38:N38">SUM(E5,E12,E17,E24,E26,E29,E31,E35)</f>
        <v>210171</v>
      </c>
      <c r="F38" s="14">
        <f t="shared" si="1"/>
        <v>0</v>
      </c>
      <c r="G38" s="14">
        <f t="shared" si="1"/>
        <v>0</v>
      </c>
      <c r="H38" s="14">
        <f t="shared" si="1"/>
        <v>0</v>
      </c>
      <c r="I38" s="14">
        <f t="shared" si="1"/>
        <v>6592325</v>
      </c>
      <c r="J38" s="14">
        <f t="shared" si="1"/>
        <v>769269</v>
      </c>
      <c r="K38" s="14">
        <f t="shared" si="1"/>
        <v>0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>SUM(D38:N38)</f>
        <v>14767897</v>
      </c>
      <c r="P38" s="35">
        <f>(O38/P$40)</f>
        <v>1921.9022644456013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/>
    </row>
    <row r="40" spans="1:16" ht="15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93" t="s">
        <v>103</v>
      </c>
      <c r="N40" s="93"/>
      <c r="O40" s="93"/>
      <c r="P40" s="39">
        <v>7684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1001147</v>
      </c>
      <c r="E5" s="24">
        <f t="shared" si="0"/>
        <v>0</v>
      </c>
      <c r="F5" s="24">
        <f t="shared" si="0"/>
        <v>630657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1631804</v>
      </c>
      <c r="O5" s="30">
        <f aca="true" t="shared" si="1" ref="O5:O27">(N5/O$29)</f>
        <v>329.1918499092193</v>
      </c>
      <c r="P5" s="6"/>
    </row>
    <row r="6" spans="1:16" ht="15">
      <c r="A6" s="12"/>
      <c r="B6" s="42">
        <v>511</v>
      </c>
      <c r="C6" s="19" t="s">
        <v>19</v>
      </c>
      <c r="D6" s="43">
        <v>82078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82078</v>
      </c>
      <c r="O6" s="44">
        <f t="shared" si="1"/>
        <v>16.557998789590478</v>
      </c>
      <c r="P6" s="9"/>
    </row>
    <row r="7" spans="1:16" ht="15">
      <c r="A7" s="12"/>
      <c r="B7" s="42">
        <v>512</v>
      </c>
      <c r="C7" s="19" t="s">
        <v>20</v>
      </c>
      <c r="D7" s="43">
        <v>265487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265487</v>
      </c>
      <c r="O7" s="44">
        <f t="shared" si="1"/>
        <v>53.55799878959048</v>
      </c>
      <c r="P7" s="9"/>
    </row>
    <row r="8" spans="1:16" ht="15">
      <c r="A8" s="12"/>
      <c r="B8" s="42">
        <v>513</v>
      </c>
      <c r="C8" s="19" t="s">
        <v>21</v>
      </c>
      <c r="D8" s="43">
        <v>184866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184866</v>
      </c>
      <c r="O8" s="44">
        <f t="shared" si="1"/>
        <v>37.29392777889853</v>
      </c>
      <c r="P8" s="9"/>
    </row>
    <row r="9" spans="1:16" ht="15">
      <c r="A9" s="12"/>
      <c r="B9" s="42">
        <v>514</v>
      </c>
      <c r="C9" s="19" t="s">
        <v>22</v>
      </c>
      <c r="D9" s="43">
        <v>57462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57462</v>
      </c>
      <c r="O9" s="44">
        <f t="shared" si="1"/>
        <v>11.592091991123663</v>
      </c>
      <c r="P9" s="9"/>
    </row>
    <row r="10" spans="1:16" ht="15">
      <c r="A10" s="12"/>
      <c r="B10" s="42">
        <v>515</v>
      </c>
      <c r="C10" s="19" t="s">
        <v>23</v>
      </c>
      <c r="D10" s="43">
        <v>167066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167066</v>
      </c>
      <c r="O10" s="44">
        <f t="shared" si="1"/>
        <v>33.70304619729675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630657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630657</v>
      </c>
      <c r="O11" s="44">
        <f t="shared" si="1"/>
        <v>127.22553964091185</v>
      </c>
      <c r="P11" s="9"/>
    </row>
    <row r="12" spans="1:16" ht="15">
      <c r="A12" s="12"/>
      <c r="B12" s="42">
        <v>519</v>
      </c>
      <c r="C12" s="19" t="s">
        <v>26</v>
      </c>
      <c r="D12" s="43">
        <v>244188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244188</v>
      </c>
      <c r="O12" s="44">
        <f t="shared" si="1"/>
        <v>49.261246721807545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SUM(D14:D15)</f>
        <v>1081207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1081207</v>
      </c>
      <c r="O13" s="41">
        <f t="shared" si="1"/>
        <v>218.11720798870283</v>
      </c>
      <c r="P13" s="10"/>
    </row>
    <row r="14" spans="1:16" ht="15">
      <c r="A14" s="12"/>
      <c r="B14" s="42">
        <v>522</v>
      </c>
      <c r="C14" s="19" t="s">
        <v>46</v>
      </c>
      <c r="D14" s="43">
        <v>905146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905146</v>
      </c>
      <c r="O14" s="44">
        <f t="shared" si="1"/>
        <v>182.5995561831753</v>
      </c>
      <c r="P14" s="9"/>
    </row>
    <row r="15" spans="1:16" ht="15">
      <c r="A15" s="12"/>
      <c r="B15" s="42">
        <v>524</v>
      </c>
      <c r="C15" s="19" t="s">
        <v>47</v>
      </c>
      <c r="D15" s="43">
        <v>176061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176061</v>
      </c>
      <c r="O15" s="44">
        <f t="shared" si="1"/>
        <v>35.517651805527535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SUM(D17:D20)</f>
        <v>136729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4812581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4949310</v>
      </c>
      <c r="O16" s="41">
        <f t="shared" si="1"/>
        <v>998.4486584627799</v>
      </c>
      <c r="P16" s="10"/>
    </row>
    <row r="17" spans="1:16" ht="15">
      <c r="A17" s="12"/>
      <c r="B17" s="42">
        <v>531</v>
      </c>
      <c r="C17" s="19" t="s">
        <v>48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3523253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3523253</v>
      </c>
      <c r="O17" s="44">
        <f t="shared" si="1"/>
        <v>710.7631632035506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615046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615046</v>
      </c>
      <c r="O18" s="44">
        <f t="shared" si="1"/>
        <v>124.07625579987896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674282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674282</v>
      </c>
      <c r="O19" s="44">
        <f t="shared" si="1"/>
        <v>136.0262255396409</v>
      </c>
      <c r="P19" s="9"/>
    </row>
    <row r="20" spans="1:16" ht="15">
      <c r="A20" s="12"/>
      <c r="B20" s="42">
        <v>539</v>
      </c>
      <c r="C20" s="19" t="s">
        <v>35</v>
      </c>
      <c r="D20" s="43">
        <v>136729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136729</v>
      </c>
      <c r="O20" s="44">
        <f t="shared" si="1"/>
        <v>27.5830139197095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1360289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1360289</v>
      </c>
      <c r="O21" s="41">
        <f t="shared" si="1"/>
        <v>274.4177930199718</v>
      </c>
      <c r="P21" s="10"/>
    </row>
    <row r="22" spans="1:16" ht="15">
      <c r="A22" s="12"/>
      <c r="B22" s="42">
        <v>541</v>
      </c>
      <c r="C22" s="19" t="s">
        <v>37</v>
      </c>
      <c r="D22" s="43">
        <v>1360289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1360289</v>
      </c>
      <c r="O22" s="44">
        <f t="shared" si="1"/>
        <v>274.4177930199718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SUM(D24:D24)</f>
        <v>1225656</v>
      </c>
      <c r="E23" s="29">
        <f t="shared" si="7"/>
        <v>191484</v>
      </c>
      <c r="F23" s="29">
        <f t="shared" si="7"/>
        <v>0</v>
      </c>
      <c r="G23" s="29">
        <f t="shared" si="7"/>
        <v>5876728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7293868</v>
      </c>
      <c r="O23" s="41">
        <f t="shared" si="1"/>
        <v>1471.4278797659874</v>
      </c>
      <c r="P23" s="9"/>
    </row>
    <row r="24" spans="1:16" ht="15">
      <c r="A24" s="12"/>
      <c r="B24" s="42">
        <v>572</v>
      </c>
      <c r="C24" s="19" t="s">
        <v>39</v>
      </c>
      <c r="D24" s="43">
        <v>1225656</v>
      </c>
      <c r="E24" s="43">
        <v>191484</v>
      </c>
      <c r="F24" s="43">
        <v>0</v>
      </c>
      <c r="G24" s="43">
        <v>5876728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7293868</v>
      </c>
      <c r="O24" s="44">
        <f t="shared" si="1"/>
        <v>1471.4278797659874</v>
      </c>
      <c r="P24" s="9"/>
    </row>
    <row r="25" spans="1:16" ht="15.75">
      <c r="A25" s="26" t="s">
        <v>42</v>
      </c>
      <c r="B25" s="27"/>
      <c r="C25" s="28"/>
      <c r="D25" s="29">
        <f aca="true" t="shared" si="8" ref="D25:M25">SUM(D26:D26)</f>
        <v>0</v>
      </c>
      <c r="E25" s="29">
        <f t="shared" si="8"/>
        <v>1007906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595500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1603406</v>
      </c>
      <c r="O25" s="41">
        <f t="shared" si="1"/>
        <v>323.46298164212226</v>
      </c>
      <c r="P25" s="9"/>
    </row>
    <row r="26" spans="1:16" ht="15.75" thickBot="1">
      <c r="A26" s="12"/>
      <c r="B26" s="42">
        <v>581</v>
      </c>
      <c r="C26" s="19" t="s">
        <v>41</v>
      </c>
      <c r="D26" s="43">
        <v>0</v>
      </c>
      <c r="E26" s="43">
        <v>1007906</v>
      </c>
      <c r="F26" s="43">
        <v>0</v>
      </c>
      <c r="G26" s="43">
        <v>0</v>
      </c>
      <c r="H26" s="43">
        <v>0</v>
      </c>
      <c r="I26" s="43">
        <v>595500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1603406</v>
      </c>
      <c r="O26" s="44">
        <f t="shared" si="1"/>
        <v>323.46298164212226</v>
      </c>
      <c r="P26" s="9"/>
    </row>
    <row r="27" spans="1:119" ht="16.5" thickBot="1">
      <c r="A27" s="13" t="s">
        <v>10</v>
      </c>
      <c r="B27" s="21"/>
      <c r="C27" s="20"/>
      <c r="D27" s="14">
        <f>SUM(D5,D13,D16,D21,D23,D25)</f>
        <v>4805028</v>
      </c>
      <c r="E27" s="14">
        <f aca="true" t="shared" si="9" ref="E27:M27">SUM(E5,E13,E16,E21,E23,E25)</f>
        <v>1199390</v>
      </c>
      <c r="F27" s="14">
        <f t="shared" si="9"/>
        <v>630657</v>
      </c>
      <c r="G27" s="14">
        <f t="shared" si="9"/>
        <v>5876728</v>
      </c>
      <c r="H27" s="14">
        <f t="shared" si="9"/>
        <v>0</v>
      </c>
      <c r="I27" s="14">
        <f t="shared" si="9"/>
        <v>5408081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17919884</v>
      </c>
      <c r="O27" s="35">
        <f t="shared" si="1"/>
        <v>3615.0663707887834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56</v>
      </c>
      <c r="M29" s="93"/>
      <c r="N29" s="93"/>
      <c r="O29" s="39">
        <v>4957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1110459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1110459</v>
      </c>
      <c r="O5" s="30">
        <f aca="true" t="shared" si="2" ref="O5:O27">(N5/O$29)</f>
        <v>224.56198179979776</v>
      </c>
      <c r="P5" s="6"/>
    </row>
    <row r="6" spans="1:16" ht="15">
      <c r="A6" s="12"/>
      <c r="B6" s="42">
        <v>511</v>
      </c>
      <c r="C6" s="19" t="s">
        <v>19</v>
      </c>
      <c r="D6" s="43">
        <v>95426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95426</v>
      </c>
      <c r="O6" s="44">
        <f t="shared" si="2"/>
        <v>19.29747219413549</v>
      </c>
      <c r="P6" s="9"/>
    </row>
    <row r="7" spans="1:16" ht="15">
      <c r="A7" s="12"/>
      <c r="B7" s="42">
        <v>512</v>
      </c>
      <c r="C7" s="19" t="s">
        <v>20</v>
      </c>
      <c r="D7" s="43">
        <v>430413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430413</v>
      </c>
      <c r="O7" s="44">
        <f t="shared" si="2"/>
        <v>87.04004044489383</v>
      </c>
      <c r="P7" s="9"/>
    </row>
    <row r="8" spans="1:16" ht="15">
      <c r="A8" s="12"/>
      <c r="B8" s="42">
        <v>513</v>
      </c>
      <c r="C8" s="19" t="s">
        <v>21</v>
      </c>
      <c r="D8" s="43">
        <v>22727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22727</v>
      </c>
      <c r="O8" s="44">
        <f t="shared" si="2"/>
        <v>4.595955510616784</v>
      </c>
      <c r="P8" s="9"/>
    </row>
    <row r="9" spans="1:16" ht="15">
      <c r="A9" s="12"/>
      <c r="B9" s="42">
        <v>514</v>
      </c>
      <c r="C9" s="19" t="s">
        <v>22</v>
      </c>
      <c r="D9" s="43">
        <v>45371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45371</v>
      </c>
      <c r="O9" s="44">
        <f t="shared" si="2"/>
        <v>9.175126390293226</v>
      </c>
      <c r="P9" s="9"/>
    </row>
    <row r="10" spans="1:16" ht="15">
      <c r="A10" s="12"/>
      <c r="B10" s="42">
        <v>515</v>
      </c>
      <c r="C10" s="19" t="s">
        <v>23</v>
      </c>
      <c r="D10" s="43">
        <v>218902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218902</v>
      </c>
      <c r="O10" s="44">
        <f t="shared" si="2"/>
        <v>44.26734074823054</v>
      </c>
      <c r="P10" s="9"/>
    </row>
    <row r="11" spans="1:16" ht="15">
      <c r="A11" s="12"/>
      <c r="B11" s="42">
        <v>519</v>
      </c>
      <c r="C11" s="19" t="s">
        <v>26</v>
      </c>
      <c r="D11" s="43">
        <v>297620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297620</v>
      </c>
      <c r="O11" s="44">
        <f t="shared" si="2"/>
        <v>60.18604651162791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SUM(D13:D14)</f>
        <v>1077047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1077047</v>
      </c>
      <c r="O12" s="41">
        <f t="shared" si="2"/>
        <v>217.80525783619817</v>
      </c>
      <c r="P12" s="10"/>
    </row>
    <row r="13" spans="1:16" ht="15">
      <c r="A13" s="12"/>
      <c r="B13" s="42">
        <v>522</v>
      </c>
      <c r="C13" s="19" t="s">
        <v>46</v>
      </c>
      <c r="D13" s="43">
        <v>906576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906576</v>
      </c>
      <c r="O13" s="44">
        <f t="shared" si="2"/>
        <v>183.33185035389283</v>
      </c>
      <c r="P13" s="9"/>
    </row>
    <row r="14" spans="1:16" ht="15">
      <c r="A14" s="12"/>
      <c r="B14" s="42">
        <v>524</v>
      </c>
      <c r="C14" s="19" t="s">
        <v>47</v>
      </c>
      <c r="D14" s="43">
        <v>170471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170471</v>
      </c>
      <c r="O14" s="44">
        <f t="shared" si="2"/>
        <v>34.47340748230536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4780966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4780966</v>
      </c>
      <c r="O15" s="41">
        <f t="shared" si="2"/>
        <v>966.8283114256825</v>
      </c>
      <c r="P15" s="10"/>
    </row>
    <row r="16" spans="1:16" ht="15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3616472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3616472</v>
      </c>
      <c r="O16" s="44">
        <f t="shared" si="2"/>
        <v>731.3391304347826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542978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542978</v>
      </c>
      <c r="O17" s="44">
        <f t="shared" si="2"/>
        <v>109.80343781597573</v>
      </c>
      <c r="P17" s="9"/>
    </row>
    <row r="18" spans="1:16" ht="15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621516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621516</v>
      </c>
      <c r="O18" s="44">
        <f t="shared" si="2"/>
        <v>125.68574317492417</v>
      </c>
      <c r="P18" s="9"/>
    </row>
    <row r="19" spans="1:16" ht="15.75">
      <c r="A19" s="26" t="s">
        <v>36</v>
      </c>
      <c r="B19" s="27"/>
      <c r="C19" s="28"/>
      <c r="D19" s="29">
        <f aca="true" t="shared" si="5" ref="D19:M19">SUM(D20:D20)</f>
        <v>525671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525671</v>
      </c>
      <c r="O19" s="41">
        <f t="shared" si="2"/>
        <v>106.30353892821032</v>
      </c>
      <c r="P19" s="10"/>
    </row>
    <row r="20" spans="1:16" ht="15">
      <c r="A20" s="12"/>
      <c r="B20" s="42">
        <v>541</v>
      </c>
      <c r="C20" s="19" t="s">
        <v>37</v>
      </c>
      <c r="D20" s="43">
        <v>525671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525671</v>
      </c>
      <c r="O20" s="44">
        <f t="shared" si="2"/>
        <v>106.30353892821032</v>
      </c>
      <c r="P20" s="9"/>
    </row>
    <row r="21" spans="1:16" ht="15.75">
      <c r="A21" s="26" t="s">
        <v>49</v>
      </c>
      <c r="B21" s="27"/>
      <c r="C21" s="28"/>
      <c r="D21" s="29">
        <f aca="true" t="shared" si="6" ref="D21:M21">SUM(D22:D22)</f>
        <v>23800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23800</v>
      </c>
      <c r="O21" s="41">
        <f t="shared" si="2"/>
        <v>4.812942366026289</v>
      </c>
      <c r="P21" s="10"/>
    </row>
    <row r="22" spans="1:16" ht="15">
      <c r="A22" s="12"/>
      <c r="B22" s="42">
        <v>564</v>
      </c>
      <c r="C22" s="19" t="s">
        <v>50</v>
      </c>
      <c r="D22" s="43">
        <v>23800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23800</v>
      </c>
      <c r="O22" s="44">
        <f t="shared" si="2"/>
        <v>4.812942366026289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SUM(D24:D24)</f>
        <v>831332</v>
      </c>
      <c r="E23" s="29">
        <f t="shared" si="7"/>
        <v>182924</v>
      </c>
      <c r="F23" s="29">
        <f t="shared" si="7"/>
        <v>99946</v>
      </c>
      <c r="G23" s="29">
        <f t="shared" si="7"/>
        <v>1126840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2241042</v>
      </c>
      <c r="O23" s="41">
        <f t="shared" si="2"/>
        <v>453.1935288169868</v>
      </c>
      <c r="P23" s="9"/>
    </row>
    <row r="24" spans="1:16" ht="15">
      <c r="A24" s="12"/>
      <c r="B24" s="42">
        <v>572</v>
      </c>
      <c r="C24" s="19" t="s">
        <v>39</v>
      </c>
      <c r="D24" s="43">
        <v>831332</v>
      </c>
      <c r="E24" s="43">
        <v>182924</v>
      </c>
      <c r="F24" s="43">
        <v>99946</v>
      </c>
      <c r="G24" s="43">
        <v>1126840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2241042</v>
      </c>
      <c r="O24" s="44">
        <f t="shared" si="2"/>
        <v>453.1935288169868</v>
      </c>
      <c r="P24" s="9"/>
    </row>
    <row r="25" spans="1:16" ht="15.75">
      <c r="A25" s="26" t="s">
        <v>42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249946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249946</v>
      </c>
      <c r="O25" s="41">
        <f t="shared" si="2"/>
        <v>50.545197168857435</v>
      </c>
      <c r="P25" s="9"/>
    </row>
    <row r="26" spans="1:16" ht="15.75" thickBot="1">
      <c r="A26" s="12"/>
      <c r="B26" s="42">
        <v>581</v>
      </c>
      <c r="C26" s="19" t="s">
        <v>41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249946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249946</v>
      </c>
      <c r="O26" s="44">
        <f t="shared" si="2"/>
        <v>50.545197168857435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3568309</v>
      </c>
      <c r="E27" s="14">
        <f aca="true" t="shared" si="9" ref="E27:M27">SUM(E5,E12,E15,E19,E21,E23,E25)</f>
        <v>182924</v>
      </c>
      <c r="F27" s="14">
        <f t="shared" si="9"/>
        <v>99946</v>
      </c>
      <c r="G27" s="14">
        <f t="shared" si="9"/>
        <v>1126840</v>
      </c>
      <c r="H27" s="14">
        <f t="shared" si="9"/>
        <v>0</v>
      </c>
      <c r="I27" s="14">
        <f t="shared" si="9"/>
        <v>5030912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10008931</v>
      </c>
      <c r="O27" s="35">
        <f t="shared" si="2"/>
        <v>2024.0507583417593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54</v>
      </c>
      <c r="M29" s="93"/>
      <c r="N29" s="93"/>
      <c r="O29" s="39">
        <v>4945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1078513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34322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1112835</v>
      </c>
      <c r="O5" s="30">
        <f aca="true" t="shared" si="2" ref="O5:O27">(N5/O$29)</f>
        <v>224.8151515151515</v>
      </c>
      <c r="P5" s="6"/>
    </row>
    <row r="6" spans="1:16" ht="15">
      <c r="A6" s="12"/>
      <c r="B6" s="42">
        <v>511</v>
      </c>
      <c r="C6" s="19" t="s">
        <v>19</v>
      </c>
      <c r="D6" s="43">
        <v>88043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88043</v>
      </c>
      <c r="O6" s="44">
        <f t="shared" si="2"/>
        <v>17.786464646464648</v>
      </c>
      <c r="P6" s="9"/>
    </row>
    <row r="7" spans="1:16" ht="15">
      <c r="A7" s="12"/>
      <c r="B7" s="42">
        <v>512</v>
      </c>
      <c r="C7" s="19" t="s">
        <v>20</v>
      </c>
      <c r="D7" s="43">
        <v>429709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429709</v>
      </c>
      <c r="O7" s="44">
        <f t="shared" si="2"/>
        <v>86.809898989899</v>
      </c>
      <c r="P7" s="9"/>
    </row>
    <row r="8" spans="1:16" ht="15">
      <c r="A8" s="12"/>
      <c r="B8" s="42">
        <v>513</v>
      </c>
      <c r="C8" s="19" t="s">
        <v>21</v>
      </c>
      <c r="D8" s="43">
        <v>22958</v>
      </c>
      <c r="E8" s="43">
        <v>0</v>
      </c>
      <c r="F8" s="43">
        <v>0</v>
      </c>
      <c r="G8" s="43">
        <v>0</v>
      </c>
      <c r="H8" s="43">
        <v>0</v>
      </c>
      <c r="I8" s="43">
        <v>34322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57280</v>
      </c>
      <c r="O8" s="44">
        <f t="shared" si="2"/>
        <v>11.571717171717172</v>
      </c>
      <c r="P8" s="9"/>
    </row>
    <row r="9" spans="1:16" ht="15">
      <c r="A9" s="12"/>
      <c r="B9" s="42">
        <v>514</v>
      </c>
      <c r="C9" s="19" t="s">
        <v>22</v>
      </c>
      <c r="D9" s="43">
        <v>49224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49224</v>
      </c>
      <c r="O9" s="44">
        <f t="shared" si="2"/>
        <v>9.944242424242423</v>
      </c>
      <c r="P9" s="9"/>
    </row>
    <row r="10" spans="1:16" ht="15">
      <c r="A10" s="12"/>
      <c r="B10" s="42">
        <v>515</v>
      </c>
      <c r="C10" s="19" t="s">
        <v>23</v>
      </c>
      <c r="D10" s="43">
        <v>201235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201235</v>
      </c>
      <c r="O10" s="44">
        <f t="shared" si="2"/>
        <v>40.653535353535354</v>
      </c>
      <c r="P10" s="9"/>
    </row>
    <row r="11" spans="1:16" ht="15">
      <c r="A11" s="12"/>
      <c r="B11" s="42">
        <v>519</v>
      </c>
      <c r="C11" s="19" t="s">
        <v>26</v>
      </c>
      <c r="D11" s="43">
        <v>287344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287344</v>
      </c>
      <c r="O11" s="44">
        <f t="shared" si="2"/>
        <v>58.04929292929293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SUM(D13:D14)</f>
        <v>1121131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1121131</v>
      </c>
      <c r="O12" s="41">
        <f t="shared" si="2"/>
        <v>226.4911111111111</v>
      </c>
      <c r="P12" s="10"/>
    </row>
    <row r="13" spans="1:16" ht="15">
      <c r="A13" s="12"/>
      <c r="B13" s="42">
        <v>522</v>
      </c>
      <c r="C13" s="19" t="s">
        <v>46</v>
      </c>
      <c r="D13" s="43">
        <v>944820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944820</v>
      </c>
      <c r="O13" s="44">
        <f t="shared" si="2"/>
        <v>190.87272727272727</v>
      </c>
      <c r="P13" s="9"/>
    </row>
    <row r="14" spans="1:16" ht="15">
      <c r="A14" s="12"/>
      <c r="B14" s="42">
        <v>524</v>
      </c>
      <c r="C14" s="19" t="s">
        <v>47</v>
      </c>
      <c r="D14" s="43">
        <v>176311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176311</v>
      </c>
      <c r="O14" s="44">
        <f t="shared" si="2"/>
        <v>35.618383838383835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5250642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5250642</v>
      </c>
      <c r="O15" s="41">
        <f t="shared" si="2"/>
        <v>1060.7357575757576</v>
      </c>
      <c r="P15" s="10"/>
    </row>
    <row r="16" spans="1:16" ht="15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4106775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4106775</v>
      </c>
      <c r="O16" s="44">
        <f t="shared" si="2"/>
        <v>829.6515151515151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525881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525881</v>
      </c>
      <c r="O17" s="44">
        <f t="shared" si="2"/>
        <v>106.23858585858586</v>
      </c>
      <c r="P17" s="9"/>
    </row>
    <row r="18" spans="1:16" ht="15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617986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617986</v>
      </c>
      <c r="O18" s="44">
        <f t="shared" si="2"/>
        <v>124.84565656565657</v>
      </c>
      <c r="P18" s="9"/>
    </row>
    <row r="19" spans="1:16" ht="15.75">
      <c r="A19" s="26" t="s">
        <v>36</v>
      </c>
      <c r="B19" s="27"/>
      <c r="C19" s="28"/>
      <c r="D19" s="29">
        <f aca="true" t="shared" si="5" ref="D19:M19">SUM(D20:D20)</f>
        <v>454187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454187</v>
      </c>
      <c r="O19" s="41">
        <f t="shared" si="2"/>
        <v>91.7549494949495</v>
      </c>
      <c r="P19" s="10"/>
    </row>
    <row r="20" spans="1:16" ht="15">
      <c r="A20" s="12"/>
      <c r="B20" s="42">
        <v>541</v>
      </c>
      <c r="C20" s="19" t="s">
        <v>37</v>
      </c>
      <c r="D20" s="43">
        <v>454187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454187</v>
      </c>
      <c r="O20" s="44">
        <f t="shared" si="2"/>
        <v>91.7549494949495</v>
      </c>
      <c r="P20" s="9"/>
    </row>
    <row r="21" spans="1:16" ht="15.75">
      <c r="A21" s="26" t="s">
        <v>49</v>
      </c>
      <c r="B21" s="27"/>
      <c r="C21" s="28"/>
      <c r="D21" s="29">
        <f aca="true" t="shared" si="6" ref="D21:M21">SUM(D22:D22)</f>
        <v>23800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23800</v>
      </c>
      <c r="O21" s="41">
        <f t="shared" si="2"/>
        <v>4.808080808080808</v>
      </c>
      <c r="P21" s="10"/>
    </row>
    <row r="22" spans="1:16" ht="15">
      <c r="A22" s="12"/>
      <c r="B22" s="42">
        <v>564</v>
      </c>
      <c r="C22" s="19" t="s">
        <v>50</v>
      </c>
      <c r="D22" s="43">
        <v>23800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23800</v>
      </c>
      <c r="O22" s="44">
        <f t="shared" si="2"/>
        <v>4.808080808080808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SUM(D24:D24)</f>
        <v>1164435</v>
      </c>
      <c r="E23" s="29">
        <f t="shared" si="7"/>
        <v>191050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1355485</v>
      </c>
      <c r="O23" s="41">
        <f t="shared" si="2"/>
        <v>273.83535353535353</v>
      </c>
      <c r="P23" s="9"/>
    </row>
    <row r="24" spans="1:16" ht="15">
      <c r="A24" s="12"/>
      <c r="B24" s="42">
        <v>572</v>
      </c>
      <c r="C24" s="19" t="s">
        <v>39</v>
      </c>
      <c r="D24" s="43">
        <v>1164435</v>
      </c>
      <c r="E24" s="43">
        <v>191050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1355485</v>
      </c>
      <c r="O24" s="44">
        <f t="shared" si="2"/>
        <v>273.83535353535353</v>
      </c>
      <c r="P24" s="9"/>
    </row>
    <row r="25" spans="1:16" ht="15.75">
      <c r="A25" s="26" t="s">
        <v>42</v>
      </c>
      <c r="B25" s="27"/>
      <c r="C25" s="28"/>
      <c r="D25" s="29">
        <f aca="true" t="shared" si="8" ref="D25:M25">SUM(D26:D26)</f>
        <v>80818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143380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224198</v>
      </c>
      <c r="O25" s="41">
        <f t="shared" si="2"/>
        <v>45.29252525252525</v>
      </c>
      <c r="P25" s="9"/>
    </row>
    <row r="26" spans="1:16" ht="15.75" thickBot="1">
      <c r="A26" s="12"/>
      <c r="B26" s="42">
        <v>581</v>
      </c>
      <c r="C26" s="19" t="s">
        <v>41</v>
      </c>
      <c r="D26" s="43">
        <v>80818</v>
      </c>
      <c r="E26" s="43">
        <v>0</v>
      </c>
      <c r="F26" s="43">
        <v>0</v>
      </c>
      <c r="G26" s="43">
        <v>0</v>
      </c>
      <c r="H26" s="43">
        <v>0</v>
      </c>
      <c r="I26" s="43">
        <v>143380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224198</v>
      </c>
      <c r="O26" s="44">
        <f t="shared" si="2"/>
        <v>45.29252525252525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3922884</v>
      </c>
      <c r="E27" s="14">
        <f aca="true" t="shared" si="9" ref="E27:M27">SUM(E5,E12,E15,E19,E21,E23,E25)</f>
        <v>191050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5428344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9542278</v>
      </c>
      <c r="O27" s="35">
        <f t="shared" si="2"/>
        <v>1927.7329292929294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51</v>
      </c>
      <c r="M29" s="93"/>
      <c r="N29" s="93"/>
      <c r="O29" s="39">
        <v>4950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824046</v>
      </c>
      <c r="E5" s="24">
        <f aca="true" t="shared" si="0" ref="E5:M5">SUM(E6:E13)</f>
        <v>0</v>
      </c>
      <c r="F5" s="24">
        <f t="shared" si="0"/>
        <v>263345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296460</v>
      </c>
      <c r="L5" s="24">
        <f t="shared" si="0"/>
        <v>231</v>
      </c>
      <c r="M5" s="24">
        <f t="shared" si="0"/>
        <v>0</v>
      </c>
      <c r="N5" s="25">
        <f>SUM(D5:M5)</f>
        <v>1384082</v>
      </c>
      <c r="O5" s="30">
        <f aca="true" t="shared" si="1" ref="O5:O28">(N5/O$30)</f>
        <v>274.83756949960286</v>
      </c>
      <c r="P5" s="6"/>
    </row>
    <row r="6" spans="1:16" ht="15">
      <c r="A6" s="12"/>
      <c r="B6" s="42">
        <v>511</v>
      </c>
      <c r="C6" s="19" t="s">
        <v>19</v>
      </c>
      <c r="D6" s="43">
        <v>30675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231</v>
      </c>
      <c r="M6" s="43">
        <v>0</v>
      </c>
      <c r="N6" s="43">
        <f>SUM(D6:M6)</f>
        <v>30906</v>
      </c>
      <c r="O6" s="44">
        <f t="shared" si="1"/>
        <v>6.137013502779984</v>
      </c>
      <c r="P6" s="9"/>
    </row>
    <row r="7" spans="1:16" ht="15">
      <c r="A7" s="12"/>
      <c r="B7" s="42">
        <v>512</v>
      </c>
      <c r="C7" s="19" t="s">
        <v>20</v>
      </c>
      <c r="D7" s="43">
        <v>92737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92737</v>
      </c>
      <c r="O7" s="44">
        <f t="shared" si="1"/>
        <v>18.41481334392375</v>
      </c>
      <c r="P7" s="9"/>
    </row>
    <row r="8" spans="1:16" ht="15">
      <c r="A8" s="12"/>
      <c r="B8" s="42">
        <v>513</v>
      </c>
      <c r="C8" s="19" t="s">
        <v>21</v>
      </c>
      <c r="D8" s="43">
        <v>262529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262529</v>
      </c>
      <c r="O8" s="44">
        <f t="shared" si="1"/>
        <v>52.130460683081814</v>
      </c>
      <c r="P8" s="9"/>
    </row>
    <row r="9" spans="1:16" ht="15">
      <c r="A9" s="12"/>
      <c r="B9" s="42">
        <v>514</v>
      </c>
      <c r="C9" s="19" t="s">
        <v>22</v>
      </c>
      <c r="D9" s="43">
        <v>71954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71954</v>
      </c>
      <c r="O9" s="44">
        <f t="shared" si="1"/>
        <v>14.287926926131851</v>
      </c>
      <c r="P9" s="9"/>
    </row>
    <row r="10" spans="1:16" ht="15">
      <c r="A10" s="12"/>
      <c r="B10" s="42">
        <v>515</v>
      </c>
      <c r="C10" s="19" t="s">
        <v>23</v>
      </c>
      <c r="D10" s="43">
        <v>212260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212260</v>
      </c>
      <c r="O10" s="44">
        <f t="shared" si="1"/>
        <v>42.148530579825255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263345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263345</v>
      </c>
      <c r="O11" s="44">
        <f t="shared" si="1"/>
        <v>52.292494042891185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296460</v>
      </c>
      <c r="L12" s="43">
        <v>0</v>
      </c>
      <c r="M12" s="43">
        <v>0</v>
      </c>
      <c r="N12" s="43">
        <f t="shared" si="2"/>
        <v>296460</v>
      </c>
      <c r="O12" s="44">
        <f t="shared" si="1"/>
        <v>58.868149324861</v>
      </c>
      <c r="P12" s="9"/>
    </row>
    <row r="13" spans="1:16" ht="15">
      <c r="A13" s="12"/>
      <c r="B13" s="42">
        <v>519</v>
      </c>
      <c r="C13" s="19" t="s">
        <v>26</v>
      </c>
      <c r="D13" s="43">
        <v>153891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153891</v>
      </c>
      <c r="O13" s="44">
        <f t="shared" si="1"/>
        <v>30.558181096108022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2636069</v>
      </c>
      <c r="E14" s="29">
        <f t="shared" si="3"/>
        <v>39518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0">SUM(D14:M14)</f>
        <v>2675587</v>
      </c>
      <c r="O14" s="41">
        <f t="shared" si="1"/>
        <v>531.2920969023035</v>
      </c>
      <c r="P14" s="10"/>
    </row>
    <row r="15" spans="1:16" ht="15">
      <c r="A15" s="12"/>
      <c r="B15" s="42">
        <v>521</v>
      </c>
      <c r="C15" s="19" t="s">
        <v>28</v>
      </c>
      <c r="D15" s="43">
        <v>2572046</v>
      </c>
      <c r="E15" s="43">
        <v>39518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2611564</v>
      </c>
      <c r="O15" s="44">
        <f t="shared" si="1"/>
        <v>518.5790309769659</v>
      </c>
      <c r="P15" s="9"/>
    </row>
    <row r="16" spans="1:16" ht="15">
      <c r="A16" s="12"/>
      <c r="B16" s="42">
        <v>529</v>
      </c>
      <c r="C16" s="19" t="s">
        <v>29</v>
      </c>
      <c r="D16" s="43">
        <v>64023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64023</v>
      </c>
      <c r="O16" s="44">
        <f t="shared" si="1"/>
        <v>12.713065925337569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5346885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5346885</v>
      </c>
      <c r="O17" s="41">
        <f t="shared" si="1"/>
        <v>1061.7325258141382</v>
      </c>
      <c r="P17" s="10"/>
    </row>
    <row r="18" spans="1:16" ht="15">
      <c r="A18" s="12"/>
      <c r="B18" s="42">
        <v>531</v>
      </c>
      <c r="C18" s="19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4211351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4211351</v>
      </c>
      <c r="O18" s="44">
        <f t="shared" si="1"/>
        <v>836.2492057188244</v>
      </c>
      <c r="P18" s="9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514366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514366</v>
      </c>
      <c r="O19" s="44">
        <f t="shared" si="1"/>
        <v>102.13780778395552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621168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621168</v>
      </c>
      <c r="O20" s="44">
        <f t="shared" si="1"/>
        <v>123.34551231135822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358182</v>
      </c>
      <c r="E21" s="29">
        <f t="shared" si="6"/>
        <v>974288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aca="true" t="shared" si="7" ref="N21:N28">SUM(D21:M21)</f>
        <v>1332470</v>
      </c>
      <c r="O21" s="41">
        <f t="shared" si="1"/>
        <v>264.58895949166003</v>
      </c>
      <c r="P21" s="10"/>
    </row>
    <row r="22" spans="1:16" ht="15">
      <c r="A22" s="12"/>
      <c r="B22" s="42">
        <v>541</v>
      </c>
      <c r="C22" s="19" t="s">
        <v>37</v>
      </c>
      <c r="D22" s="43">
        <v>358182</v>
      </c>
      <c r="E22" s="43">
        <v>974288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1332470</v>
      </c>
      <c r="O22" s="44">
        <f t="shared" si="1"/>
        <v>264.58895949166003</v>
      </c>
      <c r="P22" s="9"/>
    </row>
    <row r="23" spans="1:16" ht="15.75">
      <c r="A23" s="26" t="s">
        <v>38</v>
      </c>
      <c r="B23" s="27"/>
      <c r="C23" s="28"/>
      <c r="D23" s="29">
        <f aca="true" t="shared" si="8" ref="D23:M23">SUM(D24:D25)</f>
        <v>302432</v>
      </c>
      <c r="E23" s="29">
        <f t="shared" si="8"/>
        <v>111782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7"/>
        <v>414214</v>
      </c>
      <c r="O23" s="41">
        <f t="shared" si="1"/>
        <v>82.25059571088165</v>
      </c>
      <c r="P23" s="9"/>
    </row>
    <row r="24" spans="1:16" ht="15">
      <c r="A24" s="12"/>
      <c r="B24" s="42">
        <v>572</v>
      </c>
      <c r="C24" s="19" t="s">
        <v>39</v>
      </c>
      <c r="D24" s="43">
        <v>103692</v>
      </c>
      <c r="E24" s="43">
        <v>111782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215474</v>
      </c>
      <c r="O24" s="44">
        <f t="shared" si="1"/>
        <v>42.786735504368544</v>
      </c>
      <c r="P24" s="9"/>
    </row>
    <row r="25" spans="1:16" ht="15">
      <c r="A25" s="12"/>
      <c r="B25" s="42">
        <v>575</v>
      </c>
      <c r="C25" s="19" t="s">
        <v>40</v>
      </c>
      <c r="D25" s="43">
        <v>198740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198740</v>
      </c>
      <c r="O25" s="44">
        <f t="shared" si="1"/>
        <v>39.463860206513104</v>
      </c>
      <c r="P25" s="9"/>
    </row>
    <row r="26" spans="1:16" ht="15.75">
      <c r="A26" s="26" t="s">
        <v>42</v>
      </c>
      <c r="B26" s="27"/>
      <c r="C26" s="28"/>
      <c r="D26" s="29">
        <f aca="true" t="shared" si="9" ref="D26:M26">SUM(D27:D27)</f>
        <v>287346</v>
      </c>
      <c r="E26" s="29">
        <f t="shared" si="9"/>
        <v>268655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2109</v>
      </c>
      <c r="M26" s="29">
        <f t="shared" si="9"/>
        <v>0</v>
      </c>
      <c r="N26" s="29">
        <f t="shared" si="7"/>
        <v>558110</v>
      </c>
      <c r="O26" s="41">
        <f t="shared" si="1"/>
        <v>110.82406671961874</v>
      </c>
      <c r="P26" s="9"/>
    </row>
    <row r="27" spans="1:16" ht="15.75" thickBot="1">
      <c r="A27" s="12"/>
      <c r="B27" s="42">
        <v>581</v>
      </c>
      <c r="C27" s="19" t="s">
        <v>41</v>
      </c>
      <c r="D27" s="43">
        <v>287346</v>
      </c>
      <c r="E27" s="43">
        <v>268655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2109</v>
      </c>
      <c r="M27" s="43">
        <v>0</v>
      </c>
      <c r="N27" s="43">
        <f t="shared" si="7"/>
        <v>558110</v>
      </c>
      <c r="O27" s="44">
        <f t="shared" si="1"/>
        <v>110.82406671961874</v>
      </c>
      <c r="P27" s="9"/>
    </row>
    <row r="28" spans="1:119" ht="16.5" thickBot="1">
      <c r="A28" s="13" t="s">
        <v>10</v>
      </c>
      <c r="B28" s="21"/>
      <c r="C28" s="20"/>
      <c r="D28" s="14">
        <f aca="true" t="shared" si="10" ref="D28:M28">SUM(D5,D14,D17,D21,D23,D26)</f>
        <v>4408075</v>
      </c>
      <c r="E28" s="14">
        <f t="shared" si="10"/>
        <v>1394243</v>
      </c>
      <c r="F28" s="14">
        <f t="shared" si="10"/>
        <v>263345</v>
      </c>
      <c r="G28" s="14">
        <f t="shared" si="10"/>
        <v>0</v>
      </c>
      <c r="H28" s="14">
        <f t="shared" si="10"/>
        <v>0</v>
      </c>
      <c r="I28" s="14">
        <f t="shared" si="10"/>
        <v>5346885</v>
      </c>
      <c r="J28" s="14">
        <f t="shared" si="10"/>
        <v>0</v>
      </c>
      <c r="K28" s="14">
        <f t="shared" si="10"/>
        <v>296460</v>
      </c>
      <c r="L28" s="14">
        <f t="shared" si="10"/>
        <v>2340</v>
      </c>
      <c r="M28" s="14">
        <f t="shared" si="10"/>
        <v>0</v>
      </c>
      <c r="N28" s="14">
        <f t="shared" si="7"/>
        <v>11711348</v>
      </c>
      <c r="O28" s="35">
        <f t="shared" si="1"/>
        <v>2325.525814138205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43</v>
      </c>
      <c r="M30" s="93"/>
      <c r="N30" s="93"/>
      <c r="O30" s="39">
        <v>5036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1167492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29473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1196965</v>
      </c>
      <c r="O5" s="30">
        <f aca="true" t="shared" si="2" ref="O5:O28">(N5/O$30)</f>
        <v>243.58262108262107</v>
      </c>
      <c r="P5" s="6"/>
    </row>
    <row r="6" spans="1:16" ht="15">
      <c r="A6" s="12"/>
      <c r="B6" s="42">
        <v>511</v>
      </c>
      <c r="C6" s="19" t="s">
        <v>19</v>
      </c>
      <c r="D6" s="43">
        <v>91821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91821</v>
      </c>
      <c r="O6" s="44">
        <f t="shared" si="2"/>
        <v>18.685592185592185</v>
      </c>
      <c r="P6" s="9"/>
    </row>
    <row r="7" spans="1:16" ht="15">
      <c r="A7" s="12"/>
      <c r="B7" s="42">
        <v>512</v>
      </c>
      <c r="C7" s="19" t="s">
        <v>20</v>
      </c>
      <c r="D7" s="43">
        <v>458422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458422</v>
      </c>
      <c r="O7" s="44">
        <f t="shared" si="2"/>
        <v>93.28897028897029</v>
      </c>
      <c r="P7" s="9"/>
    </row>
    <row r="8" spans="1:16" ht="15">
      <c r="A8" s="12"/>
      <c r="B8" s="42">
        <v>513</v>
      </c>
      <c r="C8" s="19" t="s">
        <v>21</v>
      </c>
      <c r="D8" s="43">
        <v>16951</v>
      </c>
      <c r="E8" s="43">
        <v>0</v>
      </c>
      <c r="F8" s="43">
        <v>0</v>
      </c>
      <c r="G8" s="43">
        <v>0</v>
      </c>
      <c r="H8" s="43">
        <v>0</v>
      </c>
      <c r="I8" s="43">
        <v>29473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46424</v>
      </c>
      <c r="O8" s="44">
        <f t="shared" si="2"/>
        <v>9.447293447293447</v>
      </c>
      <c r="P8" s="9"/>
    </row>
    <row r="9" spans="1:16" ht="15">
      <c r="A9" s="12"/>
      <c r="B9" s="42">
        <v>514</v>
      </c>
      <c r="C9" s="19" t="s">
        <v>22</v>
      </c>
      <c r="D9" s="43">
        <v>47199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47199</v>
      </c>
      <c r="O9" s="44">
        <f t="shared" si="2"/>
        <v>9.605006105006105</v>
      </c>
      <c r="P9" s="9"/>
    </row>
    <row r="10" spans="1:16" ht="15">
      <c r="A10" s="12"/>
      <c r="B10" s="42">
        <v>515</v>
      </c>
      <c r="C10" s="19" t="s">
        <v>23</v>
      </c>
      <c r="D10" s="43">
        <v>241311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241311</v>
      </c>
      <c r="O10" s="44">
        <f t="shared" si="2"/>
        <v>49.10683760683761</v>
      </c>
      <c r="P10" s="9"/>
    </row>
    <row r="11" spans="1:16" ht="15">
      <c r="A11" s="12"/>
      <c r="B11" s="42">
        <v>519</v>
      </c>
      <c r="C11" s="19" t="s">
        <v>26</v>
      </c>
      <c r="D11" s="43">
        <v>311788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311788</v>
      </c>
      <c r="O11" s="44">
        <f t="shared" si="2"/>
        <v>63.448921448921446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SUM(D13:D14)</f>
        <v>1179275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1179275</v>
      </c>
      <c r="O12" s="41">
        <f t="shared" si="2"/>
        <v>239.98270248270248</v>
      </c>
      <c r="P12" s="10"/>
    </row>
    <row r="13" spans="1:16" ht="15">
      <c r="A13" s="12"/>
      <c r="B13" s="42">
        <v>522</v>
      </c>
      <c r="C13" s="19" t="s">
        <v>46</v>
      </c>
      <c r="D13" s="43">
        <v>963517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963517</v>
      </c>
      <c r="O13" s="44">
        <f t="shared" si="2"/>
        <v>196.07590557590558</v>
      </c>
      <c r="P13" s="9"/>
    </row>
    <row r="14" spans="1:16" ht="15">
      <c r="A14" s="12"/>
      <c r="B14" s="42">
        <v>524</v>
      </c>
      <c r="C14" s="19" t="s">
        <v>47</v>
      </c>
      <c r="D14" s="43">
        <v>215758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215758</v>
      </c>
      <c r="O14" s="44">
        <f t="shared" si="2"/>
        <v>43.906796906796906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SUM(D16:D19)</f>
        <v>2245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5044999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5047244</v>
      </c>
      <c r="O15" s="41">
        <f t="shared" si="2"/>
        <v>1027.115181115181</v>
      </c>
      <c r="P15" s="10"/>
    </row>
    <row r="16" spans="1:16" ht="15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3953004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3953004</v>
      </c>
      <c r="O16" s="44">
        <f t="shared" si="2"/>
        <v>804.4371184371184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533951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533951</v>
      </c>
      <c r="O17" s="44">
        <f t="shared" si="2"/>
        <v>108.65913715913716</v>
      </c>
      <c r="P17" s="9"/>
    </row>
    <row r="18" spans="1:16" ht="15">
      <c r="A18" s="12"/>
      <c r="B18" s="42">
        <v>534</v>
      </c>
      <c r="C18" s="19" t="s">
        <v>32</v>
      </c>
      <c r="D18" s="43">
        <v>2245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2245</v>
      </c>
      <c r="O18" s="44">
        <f t="shared" si="2"/>
        <v>0.4568579568579569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558044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558044</v>
      </c>
      <c r="O19" s="44">
        <f t="shared" si="2"/>
        <v>113.56206756206757</v>
      </c>
      <c r="P19" s="9"/>
    </row>
    <row r="20" spans="1:16" ht="15.75">
      <c r="A20" s="26" t="s">
        <v>36</v>
      </c>
      <c r="B20" s="27"/>
      <c r="C20" s="28"/>
      <c r="D20" s="29">
        <f aca="true" t="shared" si="5" ref="D20:M20">SUM(D21:D21)</f>
        <v>669382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669382</v>
      </c>
      <c r="O20" s="41">
        <f t="shared" si="2"/>
        <v>136.2193732193732</v>
      </c>
      <c r="P20" s="10"/>
    </row>
    <row r="21" spans="1:16" ht="15">
      <c r="A21" s="12"/>
      <c r="B21" s="42">
        <v>541</v>
      </c>
      <c r="C21" s="19" t="s">
        <v>37</v>
      </c>
      <c r="D21" s="43">
        <v>669382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669382</v>
      </c>
      <c r="O21" s="44">
        <f t="shared" si="2"/>
        <v>136.2193732193732</v>
      </c>
      <c r="P21" s="9"/>
    </row>
    <row r="22" spans="1:16" ht="15.75">
      <c r="A22" s="26" t="s">
        <v>49</v>
      </c>
      <c r="B22" s="27"/>
      <c r="C22" s="28"/>
      <c r="D22" s="29">
        <f aca="true" t="shared" si="6" ref="D22:M22">SUM(D23:D23)</f>
        <v>23800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23800</v>
      </c>
      <c r="O22" s="41">
        <f t="shared" si="2"/>
        <v>4.843304843304844</v>
      </c>
      <c r="P22" s="10"/>
    </row>
    <row r="23" spans="1:16" ht="15">
      <c r="A23" s="12"/>
      <c r="B23" s="42">
        <v>564</v>
      </c>
      <c r="C23" s="19" t="s">
        <v>50</v>
      </c>
      <c r="D23" s="43">
        <v>23800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23800</v>
      </c>
      <c r="O23" s="44">
        <f t="shared" si="2"/>
        <v>4.843304843304844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521933</v>
      </c>
      <c r="E24" s="29">
        <f t="shared" si="7"/>
        <v>220284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742217</v>
      </c>
      <c r="O24" s="41">
        <f t="shared" si="2"/>
        <v>151.04131054131054</v>
      </c>
      <c r="P24" s="9"/>
    </row>
    <row r="25" spans="1:16" ht="15">
      <c r="A25" s="12"/>
      <c r="B25" s="42">
        <v>572</v>
      </c>
      <c r="C25" s="19" t="s">
        <v>39</v>
      </c>
      <c r="D25" s="43">
        <v>521933</v>
      </c>
      <c r="E25" s="43">
        <v>220284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742217</v>
      </c>
      <c r="O25" s="44">
        <f t="shared" si="2"/>
        <v>151.04131054131054</v>
      </c>
      <c r="P25" s="9"/>
    </row>
    <row r="26" spans="1:16" ht="15.75">
      <c r="A26" s="26" t="s">
        <v>42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987311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987311</v>
      </c>
      <c r="O26" s="41">
        <f t="shared" si="2"/>
        <v>200.91798941798942</v>
      </c>
      <c r="P26" s="9"/>
    </row>
    <row r="27" spans="1:16" ht="15.75" thickBot="1">
      <c r="A27" s="12"/>
      <c r="B27" s="42">
        <v>581</v>
      </c>
      <c r="C27" s="19" t="s">
        <v>41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987311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987311</v>
      </c>
      <c r="O27" s="44">
        <f t="shared" si="2"/>
        <v>200.91798941798942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SUM(D5,D12,D15,D20,D22,D24,D26)</f>
        <v>3564127</v>
      </c>
      <c r="E28" s="14">
        <f aca="true" t="shared" si="9" ref="E28:M28">SUM(E5,E12,E15,E20,E22,E24,E26)</f>
        <v>220284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6061783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9846194</v>
      </c>
      <c r="O28" s="35">
        <f t="shared" si="2"/>
        <v>2003.7024827024827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4914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1306177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1306177</v>
      </c>
      <c r="O5" s="30">
        <f aca="true" t="shared" si="2" ref="O5:O28">(N5/O$30)</f>
        <v>272.85920200543137</v>
      </c>
      <c r="P5" s="6"/>
    </row>
    <row r="6" spans="1:16" ht="15">
      <c r="A6" s="12"/>
      <c r="B6" s="42">
        <v>511</v>
      </c>
      <c r="C6" s="19" t="s">
        <v>19</v>
      </c>
      <c r="D6" s="43">
        <v>89107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89107</v>
      </c>
      <c r="O6" s="44">
        <f t="shared" si="2"/>
        <v>18.61437225819929</v>
      </c>
      <c r="P6" s="9"/>
    </row>
    <row r="7" spans="1:16" ht="15">
      <c r="A7" s="12"/>
      <c r="B7" s="42">
        <v>512</v>
      </c>
      <c r="C7" s="19" t="s">
        <v>20</v>
      </c>
      <c r="D7" s="43">
        <v>449245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449245</v>
      </c>
      <c r="O7" s="44">
        <f t="shared" si="2"/>
        <v>93.84687695842908</v>
      </c>
      <c r="P7" s="9"/>
    </row>
    <row r="8" spans="1:16" ht="15">
      <c r="A8" s="12"/>
      <c r="B8" s="42">
        <v>513</v>
      </c>
      <c r="C8" s="19" t="s">
        <v>21</v>
      </c>
      <c r="D8" s="43">
        <v>13898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13898</v>
      </c>
      <c r="O8" s="44">
        <f t="shared" si="2"/>
        <v>2.9032797158972214</v>
      </c>
      <c r="P8" s="9"/>
    </row>
    <row r="9" spans="1:16" ht="15">
      <c r="A9" s="12"/>
      <c r="B9" s="42">
        <v>514</v>
      </c>
      <c r="C9" s="19" t="s">
        <v>22</v>
      </c>
      <c r="D9" s="43">
        <v>50800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50800</v>
      </c>
      <c r="O9" s="44">
        <f t="shared" si="2"/>
        <v>10.612074368080217</v>
      </c>
      <c r="P9" s="9"/>
    </row>
    <row r="10" spans="1:16" ht="15">
      <c r="A10" s="12"/>
      <c r="B10" s="42">
        <v>515</v>
      </c>
      <c r="C10" s="19" t="s">
        <v>23</v>
      </c>
      <c r="D10" s="43">
        <v>218573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218573</v>
      </c>
      <c r="O10" s="44">
        <f t="shared" si="2"/>
        <v>45.65970336327554</v>
      </c>
      <c r="P10" s="9"/>
    </row>
    <row r="11" spans="1:16" ht="15">
      <c r="A11" s="12"/>
      <c r="B11" s="42">
        <v>519</v>
      </c>
      <c r="C11" s="19" t="s">
        <v>26</v>
      </c>
      <c r="D11" s="43">
        <v>484554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484554</v>
      </c>
      <c r="O11" s="44">
        <f t="shared" si="2"/>
        <v>101.22289534155003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SUM(D13:D14)</f>
        <v>1211801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1211801</v>
      </c>
      <c r="O12" s="41">
        <f t="shared" si="2"/>
        <v>253.14414038019638</v>
      </c>
      <c r="P12" s="10"/>
    </row>
    <row r="13" spans="1:16" ht="15">
      <c r="A13" s="12"/>
      <c r="B13" s="42">
        <v>522</v>
      </c>
      <c r="C13" s="19" t="s">
        <v>46</v>
      </c>
      <c r="D13" s="43">
        <v>995058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995058</v>
      </c>
      <c r="O13" s="44">
        <f t="shared" si="2"/>
        <v>207.8667223730938</v>
      </c>
      <c r="P13" s="9"/>
    </row>
    <row r="14" spans="1:16" ht="15">
      <c r="A14" s="12"/>
      <c r="B14" s="42">
        <v>524</v>
      </c>
      <c r="C14" s="19" t="s">
        <v>47</v>
      </c>
      <c r="D14" s="43">
        <v>216743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216743</v>
      </c>
      <c r="O14" s="44">
        <f t="shared" si="2"/>
        <v>45.27741800710257</v>
      </c>
      <c r="P14" s="9"/>
    </row>
    <row r="15" spans="1:16" ht="15.75">
      <c r="A15" s="26" t="s">
        <v>30</v>
      </c>
      <c r="B15" s="27"/>
      <c r="C15" s="28"/>
      <c r="D15" s="29">
        <f aca="true" t="shared" si="4" ref="D15:M15">SUM(D16:D19)</f>
        <v>128740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4500872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4629612</v>
      </c>
      <c r="O15" s="41">
        <f t="shared" si="2"/>
        <v>967.1217881763108</v>
      </c>
      <c r="P15" s="10"/>
    </row>
    <row r="16" spans="1:16" ht="15">
      <c r="A16" s="12"/>
      <c r="B16" s="42">
        <v>531</v>
      </c>
      <c r="C16" s="19" t="s">
        <v>48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3457707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3457707</v>
      </c>
      <c r="O16" s="44">
        <f t="shared" si="2"/>
        <v>722.3118863588886</v>
      </c>
      <c r="P16" s="9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472210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472210</v>
      </c>
      <c r="O17" s="44">
        <f t="shared" si="2"/>
        <v>98.64424482974724</v>
      </c>
      <c r="P17" s="9"/>
    </row>
    <row r="18" spans="1:16" ht="15">
      <c r="A18" s="12"/>
      <c r="B18" s="42">
        <v>534</v>
      </c>
      <c r="C18" s="19" t="s">
        <v>32</v>
      </c>
      <c r="D18" s="43">
        <v>128740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128740</v>
      </c>
      <c r="O18" s="44">
        <f t="shared" si="2"/>
        <v>26.893670357217463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570955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570955</v>
      </c>
      <c r="O19" s="44">
        <f t="shared" si="2"/>
        <v>119.27198663045749</v>
      </c>
      <c r="P19" s="9"/>
    </row>
    <row r="20" spans="1:16" ht="15.75">
      <c r="A20" s="26" t="s">
        <v>36</v>
      </c>
      <c r="B20" s="27"/>
      <c r="C20" s="28"/>
      <c r="D20" s="29">
        <f aca="true" t="shared" si="5" ref="D20:M20">SUM(D21:D21)</f>
        <v>428120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428120</v>
      </c>
      <c r="O20" s="41">
        <f t="shared" si="2"/>
        <v>89.43388343430124</v>
      </c>
      <c r="P20" s="10"/>
    </row>
    <row r="21" spans="1:16" ht="15">
      <c r="A21" s="12"/>
      <c r="B21" s="42">
        <v>541</v>
      </c>
      <c r="C21" s="19" t="s">
        <v>37</v>
      </c>
      <c r="D21" s="43">
        <v>428120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428120</v>
      </c>
      <c r="O21" s="44">
        <f t="shared" si="2"/>
        <v>89.43388343430124</v>
      </c>
      <c r="P21" s="9"/>
    </row>
    <row r="22" spans="1:16" ht="15.75">
      <c r="A22" s="26" t="s">
        <v>49</v>
      </c>
      <c r="B22" s="27"/>
      <c r="C22" s="28"/>
      <c r="D22" s="29">
        <f aca="true" t="shared" si="6" ref="D22:M22">SUM(D23:D23)</f>
        <v>23800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23800</v>
      </c>
      <c r="O22" s="41">
        <f t="shared" si="2"/>
        <v>4.971798621265928</v>
      </c>
      <c r="P22" s="10"/>
    </row>
    <row r="23" spans="1:16" ht="15">
      <c r="A23" s="12"/>
      <c r="B23" s="42">
        <v>564</v>
      </c>
      <c r="C23" s="19" t="s">
        <v>50</v>
      </c>
      <c r="D23" s="43">
        <v>23800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23800</v>
      </c>
      <c r="O23" s="44">
        <f t="shared" si="2"/>
        <v>4.971798621265928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838676</v>
      </c>
      <c r="E24" s="29">
        <f t="shared" si="7"/>
        <v>178981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1017657</v>
      </c>
      <c r="O24" s="41">
        <f t="shared" si="2"/>
        <v>212.58763317317735</v>
      </c>
      <c r="P24" s="9"/>
    </row>
    <row r="25" spans="1:16" ht="15">
      <c r="A25" s="12"/>
      <c r="B25" s="42">
        <v>572</v>
      </c>
      <c r="C25" s="19" t="s">
        <v>39</v>
      </c>
      <c r="D25" s="43">
        <v>838676</v>
      </c>
      <c r="E25" s="43">
        <v>178981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1017657</v>
      </c>
      <c r="O25" s="44">
        <f t="shared" si="2"/>
        <v>212.58763317317735</v>
      </c>
      <c r="P25" s="9"/>
    </row>
    <row r="26" spans="1:16" ht="15.75">
      <c r="A26" s="26" t="s">
        <v>42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157000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157000</v>
      </c>
      <c r="O26" s="41">
        <f t="shared" si="2"/>
        <v>32.79715897221642</v>
      </c>
      <c r="P26" s="9"/>
    </row>
    <row r="27" spans="1:16" ht="15.75" thickBot="1">
      <c r="A27" s="12"/>
      <c r="B27" s="42">
        <v>581</v>
      </c>
      <c r="C27" s="19" t="s">
        <v>41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157000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157000</v>
      </c>
      <c r="O27" s="44">
        <f t="shared" si="2"/>
        <v>32.79715897221642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SUM(D5,D12,D15,D20,D22,D24,D26)</f>
        <v>3937314</v>
      </c>
      <c r="E28" s="14">
        <f aca="true" t="shared" si="9" ref="E28:M28">SUM(E5,E12,E15,E20,E22,E24,E26)</f>
        <v>178981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4657872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8774167</v>
      </c>
      <c r="O28" s="35">
        <f t="shared" si="2"/>
        <v>1832.9156047628994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4787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1740621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703915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2444536</v>
      </c>
      <c r="O5" s="30">
        <f aca="true" t="shared" si="1" ref="O5:O40">(N5/O$42)</f>
        <v>355.6723410446675</v>
      </c>
      <c r="P5" s="6"/>
    </row>
    <row r="6" spans="1:16" ht="15">
      <c r="A6" s="12"/>
      <c r="B6" s="42">
        <v>511</v>
      </c>
      <c r="C6" s="19" t="s">
        <v>19</v>
      </c>
      <c r="D6" s="43">
        <v>84095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84095</v>
      </c>
      <c r="O6" s="44">
        <f t="shared" si="1"/>
        <v>12.235559435472137</v>
      </c>
      <c r="P6" s="9"/>
    </row>
    <row r="7" spans="1:16" ht="15">
      <c r="A7" s="12"/>
      <c r="B7" s="42">
        <v>512</v>
      </c>
      <c r="C7" s="19" t="s">
        <v>20</v>
      </c>
      <c r="D7" s="43">
        <v>416918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416918</v>
      </c>
      <c r="O7" s="44">
        <f t="shared" si="1"/>
        <v>60.660264804306706</v>
      </c>
      <c r="P7" s="9"/>
    </row>
    <row r="8" spans="1:16" ht="15">
      <c r="A8" s="12"/>
      <c r="B8" s="42">
        <v>513</v>
      </c>
      <c r="C8" s="19" t="s">
        <v>21</v>
      </c>
      <c r="D8" s="43">
        <v>399347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703915</v>
      </c>
      <c r="K8" s="43">
        <v>0</v>
      </c>
      <c r="L8" s="43">
        <v>0</v>
      </c>
      <c r="M8" s="43">
        <v>0</v>
      </c>
      <c r="N8" s="43">
        <f t="shared" si="2"/>
        <v>1103262</v>
      </c>
      <c r="O8" s="44">
        <f t="shared" si="1"/>
        <v>160.5211697948494</v>
      </c>
      <c r="P8" s="9"/>
    </row>
    <row r="9" spans="1:16" ht="15">
      <c r="A9" s="12"/>
      <c r="B9" s="42">
        <v>514</v>
      </c>
      <c r="C9" s="19" t="s">
        <v>22</v>
      </c>
      <c r="D9" s="43">
        <v>103053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103053</v>
      </c>
      <c r="O9" s="44">
        <f t="shared" si="1"/>
        <v>14.993889131383675</v>
      </c>
      <c r="P9" s="9"/>
    </row>
    <row r="10" spans="1:16" ht="15">
      <c r="A10" s="12"/>
      <c r="B10" s="42">
        <v>516</v>
      </c>
      <c r="C10" s="19" t="s">
        <v>79</v>
      </c>
      <c r="D10" s="43">
        <v>15550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15550</v>
      </c>
      <c r="O10" s="44">
        <f t="shared" si="1"/>
        <v>2.2624763567583295</v>
      </c>
      <c r="P10" s="9"/>
    </row>
    <row r="11" spans="1:16" ht="15">
      <c r="A11" s="12"/>
      <c r="B11" s="42">
        <v>517</v>
      </c>
      <c r="C11" s="19" t="s">
        <v>24</v>
      </c>
      <c r="D11" s="43">
        <v>2744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2744</v>
      </c>
      <c r="O11" s="44">
        <f t="shared" si="1"/>
        <v>0.39924341626655024</v>
      </c>
      <c r="P11" s="9"/>
    </row>
    <row r="12" spans="1:16" ht="15">
      <c r="A12" s="12"/>
      <c r="B12" s="42">
        <v>519</v>
      </c>
      <c r="C12" s="19" t="s">
        <v>65</v>
      </c>
      <c r="D12" s="43">
        <v>718914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718914</v>
      </c>
      <c r="O12" s="44">
        <f t="shared" si="1"/>
        <v>104.59973810563073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SUM(D14:D17)</f>
        <v>2577329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2577329</v>
      </c>
      <c r="O13" s="41">
        <f t="shared" si="1"/>
        <v>374.9933071438964</v>
      </c>
      <c r="P13" s="10"/>
    </row>
    <row r="14" spans="1:16" ht="15">
      <c r="A14" s="12"/>
      <c r="B14" s="42">
        <v>521</v>
      </c>
      <c r="C14" s="19" t="s">
        <v>28</v>
      </c>
      <c r="D14" s="43">
        <v>836368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836368</v>
      </c>
      <c r="O14" s="44">
        <f t="shared" si="1"/>
        <v>121.6889276880547</v>
      </c>
      <c r="P14" s="9"/>
    </row>
    <row r="15" spans="1:16" ht="15">
      <c r="A15" s="12"/>
      <c r="B15" s="42">
        <v>522</v>
      </c>
      <c r="C15" s="19" t="s">
        <v>46</v>
      </c>
      <c r="D15" s="43">
        <v>1352923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1352923</v>
      </c>
      <c r="O15" s="44">
        <f t="shared" si="1"/>
        <v>196.84606430961733</v>
      </c>
      <c r="P15" s="9"/>
    </row>
    <row r="16" spans="1:16" ht="15">
      <c r="A16" s="12"/>
      <c r="B16" s="42">
        <v>524</v>
      </c>
      <c r="C16" s="19" t="s">
        <v>47</v>
      </c>
      <c r="D16" s="43">
        <v>324736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324736</v>
      </c>
      <c r="O16" s="44">
        <f t="shared" si="1"/>
        <v>47.248072166448424</v>
      </c>
      <c r="P16" s="9"/>
    </row>
    <row r="17" spans="1:16" ht="15">
      <c r="A17" s="12"/>
      <c r="B17" s="42">
        <v>529</v>
      </c>
      <c r="C17" s="19" t="s">
        <v>29</v>
      </c>
      <c r="D17" s="43">
        <v>63302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63302</v>
      </c>
      <c r="O17" s="44">
        <f t="shared" si="1"/>
        <v>9.210242979775934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SUM(D19:D24)</f>
        <v>612521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6181172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6793693</v>
      </c>
      <c r="O18" s="41">
        <f t="shared" si="1"/>
        <v>988.4610795867889</v>
      </c>
      <c r="P18" s="10"/>
    </row>
    <row r="19" spans="1:16" ht="15">
      <c r="A19" s="12"/>
      <c r="B19" s="42">
        <v>531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4174665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4174665</v>
      </c>
      <c r="O19" s="44">
        <f t="shared" si="1"/>
        <v>607.4006983849847</v>
      </c>
      <c r="P19" s="9"/>
    </row>
    <row r="20" spans="1:16" ht="15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962101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962101</v>
      </c>
      <c r="O20" s="44">
        <f t="shared" si="1"/>
        <v>139.98268587225374</v>
      </c>
      <c r="P20" s="9"/>
    </row>
    <row r="21" spans="1:16" ht="15">
      <c r="A21" s="12"/>
      <c r="B21" s="42">
        <v>534</v>
      </c>
      <c r="C21" s="19" t="s">
        <v>76</v>
      </c>
      <c r="D21" s="43">
        <v>544967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544967</v>
      </c>
      <c r="O21" s="44">
        <f t="shared" si="1"/>
        <v>79.29099374363452</v>
      </c>
      <c r="P21" s="9"/>
    </row>
    <row r="22" spans="1:16" ht="15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1044406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1044406</v>
      </c>
      <c r="O22" s="44">
        <f t="shared" si="1"/>
        <v>151.957805907173</v>
      </c>
      <c r="P22" s="9"/>
    </row>
    <row r="23" spans="1:16" ht="15">
      <c r="A23" s="12"/>
      <c r="B23" s="42">
        <v>538</v>
      </c>
      <c r="C23" s="19" t="s">
        <v>87</v>
      </c>
      <c r="D23" s="43">
        <v>33642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33642</v>
      </c>
      <c r="O23" s="44">
        <f t="shared" si="1"/>
        <v>4.894805761676124</v>
      </c>
      <c r="P23" s="9"/>
    </row>
    <row r="24" spans="1:16" ht="15">
      <c r="A24" s="12"/>
      <c r="B24" s="42">
        <v>539</v>
      </c>
      <c r="C24" s="19" t="s">
        <v>35</v>
      </c>
      <c r="D24" s="43">
        <v>33912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33912</v>
      </c>
      <c r="O24" s="44">
        <f t="shared" si="1"/>
        <v>4.934089917066783</v>
      </c>
      <c r="P24" s="9"/>
    </row>
    <row r="25" spans="1:16" ht="15.75">
      <c r="A25" s="26" t="s">
        <v>36</v>
      </c>
      <c r="B25" s="27"/>
      <c r="C25" s="28"/>
      <c r="D25" s="29">
        <f aca="true" t="shared" si="6" ref="D25:M25">SUM(D26:D26)</f>
        <v>650177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aca="true" t="shared" si="7" ref="N25:N30">SUM(D25:M25)</f>
        <v>650177</v>
      </c>
      <c r="O25" s="41">
        <f t="shared" si="1"/>
        <v>94.59871962752801</v>
      </c>
      <c r="P25" s="10"/>
    </row>
    <row r="26" spans="1:16" ht="15">
      <c r="A26" s="12"/>
      <c r="B26" s="42">
        <v>541</v>
      </c>
      <c r="C26" s="19" t="s">
        <v>67</v>
      </c>
      <c r="D26" s="43">
        <v>650177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650177</v>
      </c>
      <c r="O26" s="44">
        <f t="shared" si="1"/>
        <v>94.59871962752801</v>
      </c>
      <c r="P26" s="9"/>
    </row>
    <row r="27" spans="1:16" ht="15.75">
      <c r="A27" s="26" t="s">
        <v>80</v>
      </c>
      <c r="B27" s="27"/>
      <c r="C27" s="28"/>
      <c r="D27" s="29">
        <f aca="true" t="shared" si="8" ref="D27:M27">SUM(D28:D29)</f>
        <v>96053</v>
      </c>
      <c r="E27" s="29">
        <f t="shared" si="8"/>
        <v>618255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7"/>
        <v>714308</v>
      </c>
      <c r="O27" s="41">
        <f t="shared" si="1"/>
        <v>103.92957951404046</v>
      </c>
      <c r="P27" s="10"/>
    </row>
    <row r="28" spans="1:16" ht="15">
      <c r="A28" s="90"/>
      <c r="B28" s="91">
        <v>554</v>
      </c>
      <c r="C28" s="92" t="s">
        <v>91</v>
      </c>
      <c r="D28" s="43">
        <v>0</v>
      </c>
      <c r="E28" s="43">
        <v>618255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618255</v>
      </c>
      <c r="O28" s="44">
        <f t="shared" si="1"/>
        <v>89.95416848537756</v>
      </c>
      <c r="P28" s="9"/>
    </row>
    <row r="29" spans="1:16" ht="15">
      <c r="A29" s="90"/>
      <c r="B29" s="91">
        <v>559</v>
      </c>
      <c r="C29" s="92" t="s">
        <v>81</v>
      </c>
      <c r="D29" s="43">
        <v>96053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96053</v>
      </c>
      <c r="O29" s="44">
        <f t="shared" si="1"/>
        <v>13.975411028662883</v>
      </c>
      <c r="P29" s="9"/>
    </row>
    <row r="30" spans="1:16" ht="15.75">
      <c r="A30" s="26" t="s">
        <v>49</v>
      </c>
      <c r="B30" s="27"/>
      <c r="C30" s="28"/>
      <c r="D30" s="29">
        <f aca="true" t="shared" si="9" ref="D30:M30">SUM(D31:D31)</f>
        <v>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34708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34708</v>
      </c>
      <c r="O30" s="41">
        <f t="shared" si="1"/>
        <v>5.049905427033319</v>
      </c>
      <c r="P30" s="10"/>
    </row>
    <row r="31" spans="1:16" ht="15">
      <c r="A31" s="12"/>
      <c r="B31" s="42">
        <v>569</v>
      </c>
      <c r="C31" s="19" t="s">
        <v>60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34708</v>
      </c>
      <c r="J31" s="43">
        <v>0</v>
      </c>
      <c r="K31" s="43">
        <v>0</v>
      </c>
      <c r="L31" s="43">
        <v>0</v>
      </c>
      <c r="M31" s="43">
        <v>0</v>
      </c>
      <c r="N31" s="43">
        <f aca="true" t="shared" si="10" ref="N31:N40">SUM(D31:M31)</f>
        <v>34708</v>
      </c>
      <c r="O31" s="44">
        <f t="shared" si="1"/>
        <v>5.049905427033319</v>
      </c>
      <c r="P31" s="9"/>
    </row>
    <row r="32" spans="1:16" ht="15.75">
      <c r="A32" s="26" t="s">
        <v>38</v>
      </c>
      <c r="B32" s="27"/>
      <c r="C32" s="28"/>
      <c r="D32" s="29">
        <f aca="true" t="shared" si="11" ref="D32:M32">SUM(D33:D35)</f>
        <v>855386</v>
      </c>
      <c r="E32" s="29">
        <f t="shared" si="11"/>
        <v>120180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0"/>
        <v>975566</v>
      </c>
      <c r="O32" s="41">
        <f t="shared" si="1"/>
        <v>141.9418012512731</v>
      </c>
      <c r="P32" s="9"/>
    </row>
    <row r="33" spans="1:16" ht="15">
      <c r="A33" s="12"/>
      <c r="B33" s="42">
        <v>572</v>
      </c>
      <c r="C33" s="19" t="s">
        <v>68</v>
      </c>
      <c r="D33" s="43">
        <v>831749</v>
      </c>
      <c r="E33" s="43">
        <v>93781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925530</v>
      </c>
      <c r="O33" s="44">
        <f t="shared" si="1"/>
        <v>134.66171977302488</v>
      </c>
      <c r="P33" s="9"/>
    </row>
    <row r="34" spans="1:16" ht="15">
      <c r="A34" s="12"/>
      <c r="B34" s="42">
        <v>574</v>
      </c>
      <c r="C34" s="19" t="s">
        <v>88</v>
      </c>
      <c r="D34" s="43">
        <v>23637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23637</v>
      </c>
      <c r="O34" s="44">
        <f t="shared" si="1"/>
        <v>3.4391095591444785</v>
      </c>
      <c r="P34" s="9"/>
    </row>
    <row r="35" spans="1:16" ht="15">
      <c r="A35" s="12"/>
      <c r="B35" s="42">
        <v>575</v>
      </c>
      <c r="C35" s="19" t="s">
        <v>84</v>
      </c>
      <c r="D35" s="43">
        <v>0</v>
      </c>
      <c r="E35" s="43">
        <v>26399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26399</v>
      </c>
      <c r="O35" s="44">
        <f t="shared" si="1"/>
        <v>3.8409719191037395</v>
      </c>
      <c r="P35" s="9"/>
    </row>
    <row r="36" spans="1:16" ht="15.75">
      <c r="A36" s="26" t="s">
        <v>69</v>
      </c>
      <c r="B36" s="27"/>
      <c r="C36" s="28"/>
      <c r="D36" s="29">
        <f aca="true" t="shared" si="12" ref="D36:M36">SUM(D37:D39)</f>
        <v>0</v>
      </c>
      <c r="E36" s="29">
        <f t="shared" si="12"/>
        <v>0</v>
      </c>
      <c r="F36" s="29">
        <f t="shared" si="12"/>
        <v>0</v>
      </c>
      <c r="G36" s="29">
        <f t="shared" si="12"/>
        <v>0</v>
      </c>
      <c r="H36" s="29">
        <f t="shared" si="12"/>
        <v>0</v>
      </c>
      <c r="I36" s="29">
        <f t="shared" si="12"/>
        <v>272478</v>
      </c>
      <c r="J36" s="29">
        <f t="shared" si="12"/>
        <v>1750</v>
      </c>
      <c r="K36" s="29">
        <f t="shared" si="12"/>
        <v>0</v>
      </c>
      <c r="L36" s="29">
        <f t="shared" si="12"/>
        <v>0</v>
      </c>
      <c r="M36" s="29">
        <f t="shared" si="12"/>
        <v>0</v>
      </c>
      <c r="N36" s="29">
        <f t="shared" si="10"/>
        <v>274228</v>
      </c>
      <c r="O36" s="41">
        <f t="shared" si="1"/>
        <v>39.89931616470246</v>
      </c>
      <c r="P36" s="9"/>
    </row>
    <row r="37" spans="1:16" ht="15">
      <c r="A37" s="12"/>
      <c r="B37" s="42">
        <v>581</v>
      </c>
      <c r="C37" s="19" t="s">
        <v>70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222360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222360</v>
      </c>
      <c r="O37" s="44">
        <f t="shared" si="1"/>
        <v>32.352684417285026</v>
      </c>
      <c r="P37" s="9"/>
    </row>
    <row r="38" spans="1:16" ht="15">
      <c r="A38" s="12"/>
      <c r="B38" s="42">
        <v>590</v>
      </c>
      <c r="C38" s="19" t="s">
        <v>94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577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577</v>
      </c>
      <c r="O38" s="44">
        <f t="shared" si="1"/>
        <v>0.08395169503855666</v>
      </c>
      <c r="P38" s="9"/>
    </row>
    <row r="39" spans="1:16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49541</v>
      </c>
      <c r="J39" s="43">
        <v>1750</v>
      </c>
      <c r="K39" s="43">
        <v>0</v>
      </c>
      <c r="L39" s="43">
        <v>0</v>
      </c>
      <c r="M39" s="43">
        <v>0</v>
      </c>
      <c r="N39" s="43">
        <f t="shared" si="10"/>
        <v>51291</v>
      </c>
      <c r="O39" s="44">
        <f t="shared" si="1"/>
        <v>7.462680052378873</v>
      </c>
      <c r="P39" s="9"/>
    </row>
    <row r="40" spans="1:119" ht="16.5" thickBot="1">
      <c r="A40" s="13" t="s">
        <v>10</v>
      </c>
      <c r="B40" s="21"/>
      <c r="C40" s="20"/>
      <c r="D40" s="14">
        <f aca="true" t="shared" si="13" ref="D40:M40">SUM(D5,D13,D18,D25,D27,D30,D32,D36)</f>
        <v>6532087</v>
      </c>
      <c r="E40" s="14">
        <f t="shared" si="13"/>
        <v>738435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6488358</v>
      </c>
      <c r="J40" s="14">
        <f t="shared" si="13"/>
        <v>705665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14464545</v>
      </c>
      <c r="O40" s="35">
        <f t="shared" si="1"/>
        <v>2104.54604975993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95</v>
      </c>
      <c r="M42" s="93"/>
      <c r="N42" s="93"/>
      <c r="O42" s="39">
        <v>6873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1558049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579950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2137999</v>
      </c>
      <c r="O5" s="30">
        <f aca="true" t="shared" si="1" ref="O5:O40">(N5/O$42)</f>
        <v>325.269891982352</v>
      </c>
      <c r="P5" s="6"/>
    </row>
    <row r="6" spans="1:16" ht="15">
      <c r="A6" s="12"/>
      <c r="B6" s="42">
        <v>511</v>
      </c>
      <c r="C6" s="19" t="s">
        <v>19</v>
      </c>
      <c r="D6" s="43">
        <v>96943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96943</v>
      </c>
      <c r="O6" s="44">
        <f t="shared" si="1"/>
        <v>14.748668796592119</v>
      </c>
      <c r="P6" s="9"/>
    </row>
    <row r="7" spans="1:16" ht="15">
      <c r="A7" s="12"/>
      <c r="B7" s="42">
        <v>512</v>
      </c>
      <c r="C7" s="19" t="s">
        <v>20</v>
      </c>
      <c r="D7" s="43">
        <v>398361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398361</v>
      </c>
      <c r="O7" s="44">
        <f t="shared" si="1"/>
        <v>60.60565951620265</v>
      </c>
      <c r="P7" s="9"/>
    </row>
    <row r="8" spans="1:16" ht="15">
      <c r="A8" s="12"/>
      <c r="B8" s="42">
        <v>513</v>
      </c>
      <c r="C8" s="19" t="s">
        <v>21</v>
      </c>
      <c r="D8" s="43">
        <v>358769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579950</v>
      </c>
      <c r="K8" s="43">
        <v>0</v>
      </c>
      <c r="L8" s="43">
        <v>0</v>
      </c>
      <c r="M8" s="43">
        <v>0</v>
      </c>
      <c r="N8" s="43">
        <f t="shared" si="2"/>
        <v>938719</v>
      </c>
      <c r="O8" s="44">
        <f t="shared" si="1"/>
        <v>142.81439221055834</v>
      </c>
      <c r="P8" s="9"/>
    </row>
    <row r="9" spans="1:16" ht="15">
      <c r="A9" s="12"/>
      <c r="B9" s="42">
        <v>514</v>
      </c>
      <c r="C9" s="19" t="s">
        <v>22</v>
      </c>
      <c r="D9" s="43">
        <v>109076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109076</v>
      </c>
      <c r="O9" s="44">
        <f t="shared" si="1"/>
        <v>16.594553476342615</v>
      </c>
      <c r="P9" s="9"/>
    </row>
    <row r="10" spans="1:16" ht="15">
      <c r="A10" s="12"/>
      <c r="B10" s="42">
        <v>515</v>
      </c>
      <c r="C10" s="19" t="s">
        <v>23</v>
      </c>
      <c r="D10" s="43">
        <v>195484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195484</v>
      </c>
      <c r="O10" s="44">
        <f t="shared" si="1"/>
        <v>29.740453369846342</v>
      </c>
      <c r="P10" s="9"/>
    </row>
    <row r="11" spans="1:16" ht="15">
      <c r="A11" s="12"/>
      <c r="B11" s="42">
        <v>516</v>
      </c>
      <c r="C11" s="19" t="s">
        <v>79</v>
      </c>
      <c r="D11" s="43">
        <v>28394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28394</v>
      </c>
      <c r="O11" s="44">
        <f t="shared" si="1"/>
        <v>4.319793092956032</v>
      </c>
      <c r="P11" s="9"/>
    </row>
    <row r="12" spans="1:16" ht="15">
      <c r="A12" s="12"/>
      <c r="B12" s="42">
        <v>517</v>
      </c>
      <c r="C12" s="19" t="s">
        <v>24</v>
      </c>
      <c r="D12" s="43">
        <v>3637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3637</v>
      </c>
      <c r="O12" s="44">
        <f t="shared" si="1"/>
        <v>0.5533242050813936</v>
      </c>
      <c r="P12" s="9"/>
    </row>
    <row r="13" spans="1:16" ht="15">
      <c r="A13" s="12"/>
      <c r="B13" s="42">
        <v>519</v>
      </c>
      <c r="C13" s="19" t="s">
        <v>65</v>
      </c>
      <c r="D13" s="43">
        <v>367385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367385</v>
      </c>
      <c r="O13" s="44">
        <f t="shared" si="1"/>
        <v>55.89304731477255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SUM(D15:D18)</f>
        <v>2460228</v>
      </c>
      <c r="E14" s="29">
        <f t="shared" si="3"/>
        <v>0</v>
      </c>
      <c r="F14" s="29">
        <f t="shared" si="3"/>
        <v>0</v>
      </c>
      <c r="G14" s="29">
        <f t="shared" si="3"/>
        <v>47355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5">SUM(D14:M14)</f>
        <v>2507583</v>
      </c>
      <c r="O14" s="41">
        <f t="shared" si="1"/>
        <v>381.49748973071655</v>
      </c>
      <c r="P14" s="10"/>
    </row>
    <row r="15" spans="1:16" ht="15">
      <c r="A15" s="12"/>
      <c r="B15" s="42">
        <v>521</v>
      </c>
      <c r="C15" s="19" t="s">
        <v>28</v>
      </c>
      <c r="D15" s="43">
        <v>806142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806142</v>
      </c>
      <c r="O15" s="44">
        <f t="shared" si="1"/>
        <v>122.6444545869466</v>
      </c>
      <c r="P15" s="9"/>
    </row>
    <row r="16" spans="1:16" ht="15">
      <c r="A16" s="12"/>
      <c r="B16" s="42">
        <v>522</v>
      </c>
      <c r="C16" s="19" t="s">
        <v>46</v>
      </c>
      <c r="D16" s="43">
        <v>1277258</v>
      </c>
      <c r="E16" s="43">
        <v>0</v>
      </c>
      <c r="F16" s="43">
        <v>0</v>
      </c>
      <c r="G16" s="43">
        <v>47355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1324613</v>
      </c>
      <c r="O16" s="44">
        <f t="shared" si="1"/>
        <v>201.52335311121254</v>
      </c>
      <c r="P16" s="9"/>
    </row>
    <row r="17" spans="1:16" ht="15">
      <c r="A17" s="12"/>
      <c r="B17" s="42">
        <v>524</v>
      </c>
      <c r="C17" s="19" t="s">
        <v>47</v>
      </c>
      <c r="D17" s="43">
        <v>306747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306747</v>
      </c>
      <c r="O17" s="44">
        <f t="shared" si="1"/>
        <v>46.66773162939297</v>
      </c>
      <c r="P17" s="9"/>
    </row>
    <row r="18" spans="1:16" ht="15">
      <c r="A18" s="12"/>
      <c r="B18" s="42">
        <v>529</v>
      </c>
      <c r="C18" s="19" t="s">
        <v>29</v>
      </c>
      <c r="D18" s="43">
        <v>70081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70081</v>
      </c>
      <c r="O18" s="44">
        <f t="shared" si="1"/>
        <v>10.661950403164461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SUM(D20:D25)</f>
        <v>557230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6218098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6775328</v>
      </c>
      <c r="O19" s="41">
        <f t="shared" si="1"/>
        <v>1030.7816826411076</v>
      </c>
      <c r="P19" s="10"/>
    </row>
    <row r="20" spans="1:16" ht="15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4336860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4336860</v>
      </c>
      <c r="O20" s="44">
        <f t="shared" si="1"/>
        <v>659.7991784573254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762169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762169</v>
      </c>
      <c r="O21" s="44">
        <f t="shared" si="1"/>
        <v>115.95451087783356</v>
      </c>
      <c r="P21" s="9"/>
    </row>
    <row r="22" spans="1:16" ht="15">
      <c r="A22" s="12"/>
      <c r="B22" s="42">
        <v>534</v>
      </c>
      <c r="C22" s="19" t="s">
        <v>76</v>
      </c>
      <c r="D22" s="43">
        <v>528235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528235</v>
      </c>
      <c r="O22" s="44">
        <f t="shared" si="1"/>
        <v>80.3643693899285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815697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815697</v>
      </c>
      <c r="O23" s="44">
        <f t="shared" si="1"/>
        <v>124.09812870835235</v>
      </c>
      <c r="P23" s="9"/>
    </row>
    <row r="24" spans="1:16" ht="15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303372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303372</v>
      </c>
      <c r="O24" s="44">
        <f t="shared" si="1"/>
        <v>46.154267457781835</v>
      </c>
      <c r="P24" s="9"/>
    </row>
    <row r="25" spans="1:16" ht="15">
      <c r="A25" s="12"/>
      <c r="B25" s="42">
        <v>539</v>
      </c>
      <c r="C25" s="19" t="s">
        <v>35</v>
      </c>
      <c r="D25" s="43">
        <v>28995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28995</v>
      </c>
      <c r="O25" s="44">
        <f t="shared" si="1"/>
        <v>4.411227749885897</v>
      </c>
      <c r="P25" s="9"/>
    </row>
    <row r="26" spans="1:16" ht="15.75">
      <c r="A26" s="26" t="s">
        <v>36</v>
      </c>
      <c r="B26" s="27"/>
      <c r="C26" s="28"/>
      <c r="D26" s="29">
        <f aca="true" t="shared" si="6" ref="D26:M26">SUM(D27:D27)</f>
        <v>750367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aca="true" t="shared" si="7" ref="N26:N31">SUM(D26:M26)</f>
        <v>750367</v>
      </c>
      <c r="O26" s="41">
        <f t="shared" si="1"/>
        <v>114.15898372128405</v>
      </c>
      <c r="P26" s="10"/>
    </row>
    <row r="27" spans="1:16" ht="15">
      <c r="A27" s="12"/>
      <c r="B27" s="42">
        <v>541</v>
      </c>
      <c r="C27" s="19" t="s">
        <v>67</v>
      </c>
      <c r="D27" s="43">
        <v>750367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750367</v>
      </c>
      <c r="O27" s="44">
        <f t="shared" si="1"/>
        <v>114.15898372128405</v>
      </c>
      <c r="P27" s="9"/>
    </row>
    <row r="28" spans="1:16" ht="15.75">
      <c r="A28" s="26" t="s">
        <v>80</v>
      </c>
      <c r="B28" s="27"/>
      <c r="C28" s="28"/>
      <c r="D28" s="29">
        <f aca="true" t="shared" si="8" ref="D28:M28">SUM(D29:D30)</f>
        <v>118358</v>
      </c>
      <c r="E28" s="29">
        <f t="shared" si="8"/>
        <v>29002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7"/>
        <v>147360</v>
      </c>
      <c r="O28" s="41">
        <f t="shared" si="1"/>
        <v>22.41898676403469</v>
      </c>
      <c r="P28" s="10"/>
    </row>
    <row r="29" spans="1:16" ht="15">
      <c r="A29" s="90"/>
      <c r="B29" s="91">
        <v>554</v>
      </c>
      <c r="C29" s="92" t="s">
        <v>91</v>
      </c>
      <c r="D29" s="43">
        <v>0</v>
      </c>
      <c r="E29" s="43">
        <v>29002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29002</v>
      </c>
      <c r="O29" s="44">
        <f t="shared" si="1"/>
        <v>4.412292712612201</v>
      </c>
      <c r="P29" s="9"/>
    </row>
    <row r="30" spans="1:16" ht="15">
      <c r="A30" s="90"/>
      <c r="B30" s="91">
        <v>559</v>
      </c>
      <c r="C30" s="92" t="s">
        <v>81</v>
      </c>
      <c r="D30" s="43">
        <v>118358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118358</v>
      </c>
      <c r="O30" s="44">
        <f t="shared" si="1"/>
        <v>18.006694051422485</v>
      </c>
      <c r="P30" s="9"/>
    </row>
    <row r="31" spans="1:16" ht="15.75">
      <c r="A31" s="26" t="s">
        <v>49</v>
      </c>
      <c r="B31" s="27"/>
      <c r="C31" s="28"/>
      <c r="D31" s="29">
        <f aca="true" t="shared" si="9" ref="D31:M31">SUM(D32:D32)</f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27433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7"/>
        <v>27433</v>
      </c>
      <c r="O31" s="41">
        <f t="shared" si="1"/>
        <v>4.173588924387646</v>
      </c>
      <c r="P31" s="10"/>
    </row>
    <row r="32" spans="1:16" ht="15">
      <c r="A32" s="12"/>
      <c r="B32" s="42">
        <v>569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27433</v>
      </c>
      <c r="J32" s="43">
        <v>0</v>
      </c>
      <c r="K32" s="43">
        <v>0</v>
      </c>
      <c r="L32" s="43">
        <v>0</v>
      </c>
      <c r="M32" s="43">
        <v>0</v>
      </c>
      <c r="N32" s="43">
        <f aca="true" t="shared" si="10" ref="N32:N40">SUM(D32:M32)</f>
        <v>27433</v>
      </c>
      <c r="O32" s="44">
        <f t="shared" si="1"/>
        <v>4.173588924387646</v>
      </c>
      <c r="P32" s="9"/>
    </row>
    <row r="33" spans="1:16" ht="15.75">
      <c r="A33" s="26" t="s">
        <v>38</v>
      </c>
      <c r="B33" s="27"/>
      <c r="C33" s="28"/>
      <c r="D33" s="29">
        <f aca="true" t="shared" si="11" ref="D33:M33">SUM(D34:D36)</f>
        <v>915612</v>
      </c>
      <c r="E33" s="29">
        <f t="shared" si="11"/>
        <v>1478197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0"/>
        <v>2393809</v>
      </c>
      <c r="O33" s="41">
        <f t="shared" si="1"/>
        <v>364.1881941274913</v>
      </c>
      <c r="P33" s="9"/>
    </row>
    <row r="34" spans="1:16" ht="15">
      <c r="A34" s="12"/>
      <c r="B34" s="42">
        <v>572</v>
      </c>
      <c r="C34" s="19" t="s">
        <v>68</v>
      </c>
      <c r="D34" s="43">
        <v>884883</v>
      </c>
      <c r="E34" s="43">
        <v>1416950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0"/>
        <v>2301833</v>
      </c>
      <c r="O34" s="44">
        <f t="shared" si="1"/>
        <v>350.1951924539784</v>
      </c>
      <c r="P34" s="9"/>
    </row>
    <row r="35" spans="1:16" ht="15">
      <c r="A35" s="12"/>
      <c r="B35" s="42">
        <v>574</v>
      </c>
      <c r="C35" s="19" t="s">
        <v>88</v>
      </c>
      <c r="D35" s="43">
        <v>30729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30729</v>
      </c>
      <c r="O35" s="44">
        <f t="shared" si="1"/>
        <v>4.675034230944774</v>
      </c>
      <c r="P35" s="9"/>
    </row>
    <row r="36" spans="1:16" ht="15">
      <c r="A36" s="12"/>
      <c r="B36" s="42">
        <v>575</v>
      </c>
      <c r="C36" s="19" t="s">
        <v>84</v>
      </c>
      <c r="D36" s="43">
        <v>0</v>
      </c>
      <c r="E36" s="43">
        <v>61247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61247</v>
      </c>
      <c r="O36" s="44">
        <f t="shared" si="1"/>
        <v>9.317967442568081</v>
      </c>
      <c r="P36" s="9"/>
    </row>
    <row r="37" spans="1:16" ht="15.75">
      <c r="A37" s="26" t="s">
        <v>69</v>
      </c>
      <c r="B37" s="27"/>
      <c r="C37" s="28"/>
      <c r="D37" s="29">
        <f aca="true" t="shared" si="12" ref="D37:M37">SUM(D38:D39)</f>
        <v>0</v>
      </c>
      <c r="E37" s="29">
        <f t="shared" si="12"/>
        <v>0</v>
      </c>
      <c r="F37" s="29">
        <f t="shared" si="12"/>
        <v>0</v>
      </c>
      <c r="G37" s="29">
        <f t="shared" si="12"/>
        <v>0</v>
      </c>
      <c r="H37" s="29">
        <f t="shared" si="12"/>
        <v>0</v>
      </c>
      <c r="I37" s="29">
        <f t="shared" si="12"/>
        <v>273156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10"/>
        <v>273156</v>
      </c>
      <c r="O37" s="41">
        <f t="shared" si="1"/>
        <v>41.55727978092195</v>
      </c>
      <c r="P37" s="9"/>
    </row>
    <row r="38" spans="1:16" ht="15">
      <c r="A38" s="12"/>
      <c r="B38" s="42">
        <v>581</v>
      </c>
      <c r="C38" s="19" t="s">
        <v>70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220480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10"/>
        <v>220480</v>
      </c>
      <c r="O38" s="44">
        <f t="shared" si="1"/>
        <v>33.54328312794767</v>
      </c>
      <c r="P38" s="9"/>
    </row>
    <row r="39" spans="1:16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52676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52676</v>
      </c>
      <c r="O39" s="44">
        <f t="shared" si="1"/>
        <v>8.013996652974289</v>
      </c>
      <c r="P39" s="9"/>
    </row>
    <row r="40" spans="1:119" ht="16.5" thickBot="1">
      <c r="A40" s="13" t="s">
        <v>10</v>
      </c>
      <c r="B40" s="21"/>
      <c r="C40" s="20"/>
      <c r="D40" s="14">
        <f aca="true" t="shared" si="13" ref="D40:M40">SUM(D5,D14,D19,D26,D28,D31,D33,D37)</f>
        <v>6359844</v>
      </c>
      <c r="E40" s="14">
        <f t="shared" si="13"/>
        <v>1507199</v>
      </c>
      <c r="F40" s="14">
        <f t="shared" si="13"/>
        <v>0</v>
      </c>
      <c r="G40" s="14">
        <f t="shared" si="13"/>
        <v>47355</v>
      </c>
      <c r="H40" s="14">
        <f t="shared" si="13"/>
        <v>0</v>
      </c>
      <c r="I40" s="14">
        <f t="shared" si="13"/>
        <v>6518687</v>
      </c>
      <c r="J40" s="14">
        <f t="shared" si="13"/>
        <v>579950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15013035</v>
      </c>
      <c r="O40" s="35">
        <f t="shared" si="1"/>
        <v>2284.0460976722957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92</v>
      </c>
      <c r="M42" s="93"/>
      <c r="N42" s="93"/>
      <c r="O42" s="39">
        <v>6573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1395625</v>
      </c>
      <c r="E5" s="24">
        <f t="shared" si="0"/>
        <v>0</v>
      </c>
      <c r="F5" s="24">
        <f t="shared" si="0"/>
        <v>405625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449562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2250812</v>
      </c>
      <c r="O5" s="30">
        <f aca="true" t="shared" si="1" ref="O5:O40">(N5/O$42)</f>
        <v>360.18755000800127</v>
      </c>
      <c r="P5" s="6"/>
    </row>
    <row r="6" spans="1:16" ht="15">
      <c r="A6" s="12"/>
      <c r="B6" s="42">
        <v>511</v>
      </c>
      <c r="C6" s="19" t="s">
        <v>19</v>
      </c>
      <c r="D6" s="43">
        <v>104642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104642</v>
      </c>
      <c r="O6" s="44">
        <f t="shared" si="1"/>
        <v>16.74539926388222</v>
      </c>
      <c r="P6" s="9"/>
    </row>
    <row r="7" spans="1:16" ht="15">
      <c r="A7" s="12"/>
      <c r="B7" s="42">
        <v>512</v>
      </c>
      <c r="C7" s="19" t="s">
        <v>20</v>
      </c>
      <c r="D7" s="43">
        <v>373712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373712</v>
      </c>
      <c r="O7" s="44">
        <f t="shared" si="1"/>
        <v>59.803488558169306</v>
      </c>
      <c r="P7" s="9"/>
    </row>
    <row r="8" spans="1:16" ht="15">
      <c r="A8" s="12"/>
      <c r="B8" s="42">
        <v>513</v>
      </c>
      <c r="C8" s="19" t="s">
        <v>21</v>
      </c>
      <c r="D8" s="43">
        <v>324676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449562</v>
      </c>
      <c r="K8" s="43">
        <v>0</v>
      </c>
      <c r="L8" s="43">
        <v>0</v>
      </c>
      <c r="M8" s="43">
        <v>0</v>
      </c>
      <c r="N8" s="43">
        <f t="shared" si="2"/>
        <v>774238</v>
      </c>
      <c r="O8" s="44">
        <f t="shared" si="1"/>
        <v>123.89790366458634</v>
      </c>
      <c r="P8" s="9"/>
    </row>
    <row r="9" spans="1:16" ht="15">
      <c r="A9" s="12"/>
      <c r="B9" s="42">
        <v>514</v>
      </c>
      <c r="C9" s="19" t="s">
        <v>22</v>
      </c>
      <c r="D9" s="43">
        <v>124264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124264</v>
      </c>
      <c r="O9" s="44">
        <f t="shared" si="1"/>
        <v>19.885421667466794</v>
      </c>
      <c r="P9" s="9"/>
    </row>
    <row r="10" spans="1:16" ht="15">
      <c r="A10" s="12"/>
      <c r="B10" s="42">
        <v>515</v>
      </c>
      <c r="C10" s="19" t="s">
        <v>23</v>
      </c>
      <c r="D10" s="43">
        <v>154768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154768</v>
      </c>
      <c r="O10" s="44">
        <f t="shared" si="1"/>
        <v>24.766842694831173</v>
      </c>
      <c r="P10" s="9"/>
    </row>
    <row r="11" spans="1:16" ht="15">
      <c r="A11" s="12"/>
      <c r="B11" s="42">
        <v>516</v>
      </c>
      <c r="C11" s="19" t="s">
        <v>79</v>
      </c>
      <c r="D11" s="43">
        <v>16800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16800</v>
      </c>
      <c r="O11" s="44">
        <f t="shared" si="1"/>
        <v>2.688430148823812</v>
      </c>
      <c r="P11" s="9"/>
    </row>
    <row r="12" spans="1:16" ht="15">
      <c r="A12" s="12"/>
      <c r="B12" s="42">
        <v>517</v>
      </c>
      <c r="C12" s="19" t="s">
        <v>24</v>
      </c>
      <c r="D12" s="43">
        <v>3637</v>
      </c>
      <c r="E12" s="43">
        <v>0</v>
      </c>
      <c r="F12" s="43">
        <v>405625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409262</v>
      </c>
      <c r="O12" s="44">
        <f t="shared" si="1"/>
        <v>65.49239878380541</v>
      </c>
      <c r="P12" s="9"/>
    </row>
    <row r="13" spans="1:16" ht="15">
      <c r="A13" s="12"/>
      <c r="B13" s="42">
        <v>519</v>
      </c>
      <c r="C13" s="19" t="s">
        <v>65</v>
      </c>
      <c r="D13" s="43">
        <v>293126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293126</v>
      </c>
      <c r="O13" s="44">
        <f t="shared" si="1"/>
        <v>46.90766522643623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SUM(D15:D18)</f>
        <v>2322560</v>
      </c>
      <c r="E14" s="29">
        <f t="shared" si="3"/>
        <v>0</v>
      </c>
      <c r="F14" s="29">
        <f t="shared" si="3"/>
        <v>0</v>
      </c>
      <c r="G14" s="29">
        <f t="shared" si="3"/>
        <v>190190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0">SUM(D14:M14)</f>
        <v>2512750</v>
      </c>
      <c r="O14" s="41">
        <f t="shared" si="1"/>
        <v>402.104336693871</v>
      </c>
      <c r="P14" s="10"/>
    </row>
    <row r="15" spans="1:16" ht="15">
      <c r="A15" s="12"/>
      <c r="B15" s="42">
        <v>521</v>
      </c>
      <c r="C15" s="19" t="s">
        <v>28</v>
      </c>
      <c r="D15" s="43">
        <v>777149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777149</v>
      </c>
      <c r="O15" s="44">
        <f t="shared" si="1"/>
        <v>124.3637381981117</v>
      </c>
      <c r="P15" s="9"/>
    </row>
    <row r="16" spans="1:16" ht="15">
      <c r="A16" s="12"/>
      <c r="B16" s="42">
        <v>522</v>
      </c>
      <c r="C16" s="19" t="s">
        <v>46</v>
      </c>
      <c r="D16" s="43">
        <v>1216185</v>
      </c>
      <c r="E16" s="43">
        <v>0</v>
      </c>
      <c r="F16" s="43">
        <v>0</v>
      </c>
      <c r="G16" s="43">
        <v>190190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1406375</v>
      </c>
      <c r="O16" s="44">
        <f t="shared" si="1"/>
        <v>225.05600896143383</v>
      </c>
      <c r="P16" s="9"/>
    </row>
    <row r="17" spans="1:16" ht="15">
      <c r="A17" s="12"/>
      <c r="B17" s="42">
        <v>524</v>
      </c>
      <c r="C17" s="19" t="s">
        <v>47</v>
      </c>
      <c r="D17" s="43">
        <v>270405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270405</v>
      </c>
      <c r="O17" s="44">
        <f t="shared" si="1"/>
        <v>43.27172347575612</v>
      </c>
      <c r="P17" s="9"/>
    </row>
    <row r="18" spans="1:16" ht="15">
      <c r="A18" s="12"/>
      <c r="B18" s="42">
        <v>529</v>
      </c>
      <c r="C18" s="19" t="s">
        <v>29</v>
      </c>
      <c r="D18" s="43">
        <v>58821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58821</v>
      </c>
      <c r="O18" s="44">
        <f t="shared" si="1"/>
        <v>9.41286605856937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SUM(D20:D26)</f>
        <v>572919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5542857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6115776</v>
      </c>
      <c r="O19" s="41">
        <f t="shared" si="1"/>
        <v>978.6807489198271</v>
      </c>
      <c r="P19" s="10"/>
    </row>
    <row r="20" spans="1:16" ht="15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3884745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3884745</v>
      </c>
      <c r="O20" s="44">
        <f t="shared" si="1"/>
        <v>621.6586653864618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673255</v>
      </c>
      <c r="J21" s="43">
        <v>0</v>
      </c>
      <c r="K21" s="43">
        <v>0</v>
      </c>
      <c r="L21" s="43">
        <v>0</v>
      </c>
      <c r="M21" s="43">
        <v>0</v>
      </c>
      <c r="N21" s="43">
        <f aca="true" t="shared" si="6" ref="N21:N26">SUM(D21:M21)</f>
        <v>673255</v>
      </c>
      <c r="O21" s="44">
        <f t="shared" si="1"/>
        <v>107.73803808609378</v>
      </c>
      <c r="P21" s="9"/>
    </row>
    <row r="22" spans="1:16" ht="15">
      <c r="A22" s="12"/>
      <c r="B22" s="42">
        <v>534</v>
      </c>
      <c r="C22" s="19" t="s">
        <v>76</v>
      </c>
      <c r="D22" s="43">
        <v>507445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507445</v>
      </c>
      <c r="O22" s="44">
        <f t="shared" si="1"/>
        <v>81.20419267082734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725954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725954</v>
      </c>
      <c r="O23" s="44">
        <f t="shared" si="1"/>
        <v>116.17122739638341</v>
      </c>
      <c r="P23" s="9"/>
    </row>
    <row r="24" spans="1:16" ht="15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258903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258903</v>
      </c>
      <c r="O24" s="44">
        <f t="shared" si="1"/>
        <v>41.43110897743639</v>
      </c>
      <c r="P24" s="9"/>
    </row>
    <row r="25" spans="1:16" ht="15">
      <c r="A25" s="12"/>
      <c r="B25" s="42">
        <v>538</v>
      </c>
      <c r="C25" s="19" t="s">
        <v>87</v>
      </c>
      <c r="D25" s="43">
        <v>30000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30000</v>
      </c>
      <c r="O25" s="44">
        <f t="shared" si="1"/>
        <v>4.800768122899664</v>
      </c>
      <c r="P25" s="9"/>
    </row>
    <row r="26" spans="1:16" ht="15">
      <c r="A26" s="12"/>
      <c r="B26" s="42">
        <v>539</v>
      </c>
      <c r="C26" s="19" t="s">
        <v>35</v>
      </c>
      <c r="D26" s="43">
        <v>35474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35474</v>
      </c>
      <c r="O26" s="44">
        <f t="shared" si="1"/>
        <v>5.676748279724756</v>
      </c>
      <c r="P26" s="9"/>
    </row>
    <row r="27" spans="1:16" ht="15.75">
      <c r="A27" s="26" t="s">
        <v>36</v>
      </c>
      <c r="B27" s="27"/>
      <c r="C27" s="28"/>
      <c r="D27" s="29">
        <f aca="true" t="shared" si="7" ref="D27:M27">SUM(D28:D28)</f>
        <v>665400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aca="true" t="shared" si="8" ref="N27:N40">SUM(D27:M27)</f>
        <v>665400</v>
      </c>
      <c r="O27" s="41">
        <f t="shared" si="1"/>
        <v>106.48103696591454</v>
      </c>
      <c r="P27" s="10"/>
    </row>
    <row r="28" spans="1:16" ht="15">
      <c r="A28" s="12"/>
      <c r="B28" s="42">
        <v>541</v>
      </c>
      <c r="C28" s="19" t="s">
        <v>67</v>
      </c>
      <c r="D28" s="43">
        <v>665400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665400</v>
      </c>
      <c r="O28" s="44">
        <f t="shared" si="1"/>
        <v>106.48103696591454</v>
      </c>
      <c r="P28" s="9"/>
    </row>
    <row r="29" spans="1:16" ht="15.75">
      <c r="A29" s="26" t="s">
        <v>80</v>
      </c>
      <c r="B29" s="27"/>
      <c r="C29" s="28"/>
      <c r="D29" s="29">
        <f aca="true" t="shared" si="9" ref="D29:M29">SUM(D30:D30)</f>
        <v>123546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8"/>
        <v>123546</v>
      </c>
      <c r="O29" s="41">
        <f t="shared" si="1"/>
        <v>19.770523283725396</v>
      </c>
      <c r="P29" s="10"/>
    </row>
    <row r="30" spans="1:16" ht="15">
      <c r="A30" s="90"/>
      <c r="B30" s="91">
        <v>559</v>
      </c>
      <c r="C30" s="92" t="s">
        <v>81</v>
      </c>
      <c r="D30" s="43">
        <v>123546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123546</v>
      </c>
      <c r="O30" s="44">
        <f t="shared" si="1"/>
        <v>19.770523283725396</v>
      </c>
      <c r="P30" s="9"/>
    </row>
    <row r="31" spans="1:16" ht="15.75">
      <c r="A31" s="26" t="s">
        <v>49</v>
      </c>
      <c r="B31" s="27"/>
      <c r="C31" s="28"/>
      <c r="D31" s="29">
        <f aca="true" t="shared" si="10" ref="D31:M31">SUM(D32:D32)</f>
        <v>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18397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8"/>
        <v>18397</v>
      </c>
      <c r="O31" s="41">
        <f t="shared" si="1"/>
        <v>2.9439910385661707</v>
      </c>
      <c r="P31" s="10"/>
    </row>
    <row r="32" spans="1:16" ht="15">
      <c r="A32" s="12"/>
      <c r="B32" s="42">
        <v>569</v>
      </c>
      <c r="C32" s="19" t="s">
        <v>60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18397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18397</v>
      </c>
      <c r="O32" s="44">
        <f t="shared" si="1"/>
        <v>2.9439910385661707</v>
      </c>
      <c r="P32" s="9"/>
    </row>
    <row r="33" spans="1:16" ht="15.75">
      <c r="A33" s="26" t="s">
        <v>38</v>
      </c>
      <c r="B33" s="27"/>
      <c r="C33" s="28"/>
      <c r="D33" s="29">
        <f aca="true" t="shared" si="11" ref="D33:M33">SUM(D34:D36)</f>
        <v>781412</v>
      </c>
      <c r="E33" s="29">
        <f t="shared" si="11"/>
        <v>157170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8"/>
        <v>938582</v>
      </c>
      <c r="O33" s="41">
        <f t="shared" si="1"/>
        <v>150.19715154424708</v>
      </c>
      <c r="P33" s="9"/>
    </row>
    <row r="34" spans="1:16" ht="15">
      <c r="A34" s="12"/>
      <c r="B34" s="42">
        <v>572</v>
      </c>
      <c r="C34" s="19" t="s">
        <v>68</v>
      </c>
      <c r="D34" s="43">
        <v>733995</v>
      </c>
      <c r="E34" s="43">
        <v>147737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881732</v>
      </c>
      <c r="O34" s="44">
        <f t="shared" si="1"/>
        <v>141.0996959513522</v>
      </c>
      <c r="P34" s="9"/>
    </row>
    <row r="35" spans="1:16" ht="15">
      <c r="A35" s="12"/>
      <c r="B35" s="42">
        <v>574</v>
      </c>
      <c r="C35" s="19" t="s">
        <v>88</v>
      </c>
      <c r="D35" s="43">
        <v>47417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47417</v>
      </c>
      <c r="O35" s="44">
        <f t="shared" si="1"/>
        <v>7.587934069451112</v>
      </c>
      <c r="P35" s="9"/>
    </row>
    <row r="36" spans="1:16" ht="15">
      <c r="A36" s="12"/>
      <c r="B36" s="42">
        <v>575</v>
      </c>
      <c r="C36" s="19" t="s">
        <v>84</v>
      </c>
      <c r="D36" s="43">
        <v>0</v>
      </c>
      <c r="E36" s="43">
        <v>9433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9433</v>
      </c>
      <c r="O36" s="44">
        <f t="shared" si="1"/>
        <v>1.509521523443751</v>
      </c>
      <c r="P36" s="9"/>
    </row>
    <row r="37" spans="1:16" ht="15.75">
      <c r="A37" s="26" t="s">
        <v>69</v>
      </c>
      <c r="B37" s="27"/>
      <c r="C37" s="28"/>
      <c r="D37" s="29">
        <f aca="true" t="shared" si="12" ref="D37:M37">SUM(D38:D39)</f>
        <v>548784</v>
      </c>
      <c r="E37" s="29">
        <f t="shared" si="12"/>
        <v>41748</v>
      </c>
      <c r="F37" s="29">
        <f t="shared" si="12"/>
        <v>0</v>
      </c>
      <c r="G37" s="29">
        <f t="shared" si="12"/>
        <v>0</v>
      </c>
      <c r="H37" s="29">
        <f t="shared" si="12"/>
        <v>0</v>
      </c>
      <c r="I37" s="29">
        <f t="shared" si="12"/>
        <v>272547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0</v>
      </c>
      <c r="N37" s="29">
        <f t="shared" si="8"/>
        <v>863079</v>
      </c>
      <c r="O37" s="41">
        <f t="shared" si="1"/>
        <v>138.1147383581373</v>
      </c>
      <c r="P37" s="9"/>
    </row>
    <row r="38" spans="1:16" ht="15">
      <c r="A38" s="12"/>
      <c r="B38" s="42">
        <v>581</v>
      </c>
      <c r="C38" s="19" t="s">
        <v>70</v>
      </c>
      <c r="D38" s="43">
        <v>548784</v>
      </c>
      <c r="E38" s="43">
        <v>41748</v>
      </c>
      <c r="F38" s="43">
        <v>0</v>
      </c>
      <c r="G38" s="43">
        <v>0</v>
      </c>
      <c r="H38" s="43">
        <v>0</v>
      </c>
      <c r="I38" s="43">
        <v>217080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807612</v>
      </c>
      <c r="O38" s="44">
        <f t="shared" si="1"/>
        <v>129.23859817570812</v>
      </c>
      <c r="P38" s="9"/>
    </row>
    <row r="39" spans="1:16" ht="15.75" thickBot="1">
      <c r="A39" s="12"/>
      <c r="B39" s="42">
        <v>591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55467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55467</v>
      </c>
      <c r="O39" s="44">
        <f t="shared" si="1"/>
        <v>8.87614018242919</v>
      </c>
      <c r="P39" s="9"/>
    </row>
    <row r="40" spans="1:119" ht="16.5" thickBot="1">
      <c r="A40" s="13" t="s">
        <v>10</v>
      </c>
      <c r="B40" s="21"/>
      <c r="C40" s="20"/>
      <c r="D40" s="14">
        <f aca="true" t="shared" si="13" ref="D40:M40">SUM(D5,D14,D19,D27,D29,D31,D33,D37)</f>
        <v>6410246</v>
      </c>
      <c r="E40" s="14">
        <f t="shared" si="13"/>
        <v>198918</v>
      </c>
      <c r="F40" s="14">
        <f t="shared" si="13"/>
        <v>405625</v>
      </c>
      <c r="G40" s="14">
        <f t="shared" si="13"/>
        <v>190190</v>
      </c>
      <c r="H40" s="14">
        <f t="shared" si="13"/>
        <v>0</v>
      </c>
      <c r="I40" s="14">
        <f t="shared" si="13"/>
        <v>5833801</v>
      </c>
      <c r="J40" s="14">
        <f t="shared" si="13"/>
        <v>449562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8"/>
        <v>13488342</v>
      </c>
      <c r="O40" s="35">
        <f t="shared" si="1"/>
        <v>2158.48007681229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93" t="s">
        <v>89</v>
      </c>
      <c r="M42" s="93"/>
      <c r="N42" s="93"/>
      <c r="O42" s="39">
        <v>6249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1341942</v>
      </c>
      <c r="E5" s="24">
        <f t="shared" si="0"/>
        <v>0</v>
      </c>
      <c r="F5" s="24">
        <f t="shared" si="0"/>
        <v>4436298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431661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6209901</v>
      </c>
      <c r="O5" s="30">
        <f aca="true" t="shared" si="1" ref="O5:O38">(N5/O$40)</f>
        <v>1051.278313864906</v>
      </c>
      <c r="P5" s="6"/>
    </row>
    <row r="6" spans="1:16" ht="15">
      <c r="A6" s="12"/>
      <c r="B6" s="42">
        <v>511</v>
      </c>
      <c r="C6" s="19" t="s">
        <v>19</v>
      </c>
      <c r="D6" s="43">
        <v>114614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114614</v>
      </c>
      <c r="O6" s="44">
        <f t="shared" si="1"/>
        <v>19.40308109023193</v>
      </c>
      <c r="P6" s="9"/>
    </row>
    <row r="7" spans="1:16" ht="15">
      <c r="A7" s="12"/>
      <c r="B7" s="42">
        <v>512</v>
      </c>
      <c r="C7" s="19" t="s">
        <v>20</v>
      </c>
      <c r="D7" s="43">
        <v>235777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235777</v>
      </c>
      <c r="O7" s="44">
        <f t="shared" si="1"/>
        <v>39.91484679194176</v>
      </c>
      <c r="P7" s="9"/>
    </row>
    <row r="8" spans="1:16" ht="15">
      <c r="A8" s="12"/>
      <c r="B8" s="42">
        <v>513</v>
      </c>
      <c r="C8" s="19" t="s">
        <v>21</v>
      </c>
      <c r="D8" s="43">
        <v>346245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431661</v>
      </c>
      <c r="K8" s="43">
        <v>0</v>
      </c>
      <c r="L8" s="43">
        <v>0</v>
      </c>
      <c r="M8" s="43">
        <v>0</v>
      </c>
      <c r="N8" s="43">
        <f t="shared" si="2"/>
        <v>777906</v>
      </c>
      <c r="O8" s="44">
        <f t="shared" si="1"/>
        <v>131.69222955815135</v>
      </c>
      <c r="P8" s="9"/>
    </row>
    <row r="9" spans="1:16" ht="15">
      <c r="A9" s="12"/>
      <c r="B9" s="42">
        <v>514</v>
      </c>
      <c r="C9" s="19" t="s">
        <v>22</v>
      </c>
      <c r="D9" s="43">
        <v>91162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91162</v>
      </c>
      <c r="O9" s="44">
        <f t="shared" si="1"/>
        <v>15.432876248518706</v>
      </c>
      <c r="P9" s="9"/>
    </row>
    <row r="10" spans="1:16" ht="15">
      <c r="A10" s="12"/>
      <c r="B10" s="42">
        <v>515</v>
      </c>
      <c r="C10" s="19" t="s">
        <v>23</v>
      </c>
      <c r="D10" s="43">
        <v>145289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145289</v>
      </c>
      <c r="O10" s="44">
        <f t="shared" si="1"/>
        <v>24.59607245640765</v>
      </c>
      <c r="P10" s="9"/>
    </row>
    <row r="11" spans="1:16" ht="15">
      <c r="A11" s="12"/>
      <c r="B11" s="42">
        <v>516</v>
      </c>
      <c r="C11" s="19" t="s">
        <v>79</v>
      </c>
      <c r="D11" s="43">
        <v>95125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95125</v>
      </c>
      <c r="O11" s="44">
        <f t="shared" si="1"/>
        <v>16.103775181987473</v>
      </c>
      <c r="P11" s="9"/>
    </row>
    <row r="12" spans="1:16" ht="15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4436298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4436298</v>
      </c>
      <c r="O12" s="44">
        <f t="shared" si="1"/>
        <v>751.0238699847638</v>
      </c>
      <c r="P12" s="9"/>
    </row>
    <row r="13" spans="1:16" ht="15">
      <c r="A13" s="12"/>
      <c r="B13" s="42">
        <v>519</v>
      </c>
      <c r="C13" s="19" t="s">
        <v>65</v>
      </c>
      <c r="D13" s="43">
        <v>313730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313730</v>
      </c>
      <c r="O13" s="44">
        <f t="shared" si="1"/>
        <v>53.11156255290334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SUM(D15:D18)</f>
        <v>2241461</v>
      </c>
      <c r="E14" s="29">
        <f t="shared" si="3"/>
        <v>0</v>
      </c>
      <c r="F14" s="29">
        <f t="shared" si="3"/>
        <v>0</v>
      </c>
      <c r="G14" s="29">
        <f t="shared" si="3"/>
        <v>517216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8">SUM(D14:M14)</f>
        <v>2758677</v>
      </c>
      <c r="O14" s="41">
        <f t="shared" si="1"/>
        <v>467.0182833925851</v>
      </c>
      <c r="P14" s="10"/>
    </row>
    <row r="15" spans="1:16" ht="15">
      <c r="A15" s="12"/>
      <c r="B15" s="42">
        <v>521</v>
      </c>
      <c r="C15" s="19" t="s">
        <v>28</v>
      </c>
      <c r="D15" s="43">
        <v>740005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740005</v>
      </c>
      <c r="O15" s="44">
        <f t="shared" si="1"/>
        <v>125.27594379549687</v>
      </c>
      <c r="P15" s="9"/>
    </row>
    <row r="16" spans="1:16" ht="15">
      <c r="A16" s="12"/>
      <c r="B16" s="42">
        <v>522</v>
      </c>
      <c r="C16" s="19" t="s">
        <v>46</v>
      </c>
      <c r="D16" s="43">
        <v>1164750</v>
      </c>
      <c r="E16" s="43">
        <v>0</v>
      </c>
      <c r="F16" s="43">
        <v>0</v>
      </c>
      <c r="G16" s="43">
        <v>517216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1681966</v>
      </c>
      <c r="O16" s="44">
        <f t="shared" si="1"/>
        <v>284.7411545623836</v>
      </c>
      <c r="P16" s="9"/>
    </row>
    <row r="17" spans="1:16" ht="15">
      <c r="A17" s="12"/>
      <c r="B17" s="42">
        <v>524</v>
      </c>
      <c r="C17" s="19" t="s">
        <v>47</v>
      </c>
      <c r="D17" s="43">
        <v>257104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257104</v>
      </c>
      <c r="O17" s="44">
        <f t="shared" si="1"/>
        <v>43.525308955476554</v>
      </c>
      <c r="P17" s="9"/>
    </row>
    <row r="18" spans="1:16" ht="15">
      <c r="A18" s="12"/>
      <c r="B18" s="42">
        <v>529</v>
      </c>
      <c r="C18" s="19" t="s">
        <v>29</v>
      </c>
      <c r="D18" s="43">
        <v>79602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79602</v>
      </c>
      <c r="O18" s="44">
        <f t="shared" si="1"/>
        <v>13.475876079228035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SUM(D20:D25)</f>
        <v>567368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5494380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6061748</v>
      </c>
      <c r="O19" s="41">
        <f t="shared" si="1"/>
        <v>1026.1973929236499</v>
      </c>
      <c r="P19" s="10"/>
    </row>
    <row r="20" spans="1:16" ht="15">
      <c r="A20" s="12"/>
      <c r="B20" s="42">
        <v>531</v>
      </c>
      <c r="C20" s="19" t="s">
        <v>48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3936764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3936764</v>
      </c>
      <c r="O20" s="44">
        <f t="shared" si="1"/>
        <v>666.4574233959709</v>
      </c>
      <c r="P20" s="9"/>
    </row>
    <row r="21" spans="1:16" ht="15">
      <c r="A21" s="12"/>
      <c r="B21" s="42">
        <v>533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581187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581187</v>
      </c>
      <c r="O21" s="44">
        <f t="shared" si="1"/>
        <v>98.38953783646521</v>
      </c>
      <c r="P21" s="9"/>
    </row>
    <row r="22" spans="1:16" ht="15">
      <c r="A22" s="12"/>
      <c r="B22" s="42">
        <v>534</v>
      </c>
      <c r="C22" s="19" t="s">
        <v>76</v>
      </c>
      <c r="D22" s="43">
        <v>531655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531655</v>
      </c>
      <c r="O22" s="44">
        <f t="shared" si="1"/>
        <v>90.0042322668021</v>
      </c>
      <c r="P22" s="9"/>
    </row>
    <row r="23" spans="1:16" ht="15">
      <c r="A23" s="12"/>
      <c r="B23" s="42">
        <v>535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730582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730582</v>
      </c>
      <c r="O23" s="44">
        <f t="shared" si="1"/>
        <v>123.68071779244964</v>
      </c>
      <c r="P23" s="9"/>
    </row>
    <row r="24" spans="1:16" ht="15">
      <c r="A24" s="12"/>
      <c r="B24" s="42">
        <v>536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245847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245847</v>
      </c>
      <c r="O24" s="44">
        <f t="shared" si="1"/>
        <v>41.61960385982732</v>
      </c>
      <c r="P24" s="9"/>
    </row>
    <row r="25" spans="1:16" ht="15">
      <c r="A25" s="12"/>
      <c r="B25" s="42">
        <v>539</v>
      </c>
      <c r="C25" s="19" t="s">
        <v>35</v>
      </c>
      <c r="D25" s="43">
        <v>35713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35713</v>
      </c>
      <c r="O25" s="44">
        <f t="shared" si="1"/>
        <v>6.045877772134755</v>
      </c>
      <c r="P25" s="9"/>
    </row>
    <row r="26" spans="1:16" ht="15.75">
      <c r="A26" s="26" t="s">
        <v>36</v>
      </c>
      <c r="B26" s="27"/>
      <c r="C26" s="28"/>
      <c r="D26" s="29">
        <f aca="true" t="shared" si="6" ref="D26:M26">SUM(D27:D27)</f>
        <v>644829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644829</v>
      </c>
      <c r="O26" s="41">
        <f t="shared" si="1"/>
        <v>109.16353478923311</v>
      </c>
      <c r="P26" s="10"/>
    </row>
    <row r="27" spans="1:16" ht="15">
      <c r="A27" s="12"/>
      <c r="B27" s="42">
        <v>541</v>
      </c>
      <c r="C27" s="19" t="s">
        <v>67</v>
      </c>
      <c r="D27" s="43">
        <v>644829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644829</v>
      </c>
      <c r="O27" s="44">
        <f t="shared" si="1"/>
        <v>109.16353478923311</v>
      </c>
      <c r="P27" s="9"/>
    </row>
    <row r="28" spans="1:16" ht="15.75">
      <c r="A28" s="26" t="s">
        <v>80</v>
      </c>
      <c r="B28" s="27"/>
      <c r="C28" s="28"/>
      <c r="D28" s="29">
        <f aca="true" t="shared" si="7" ref="D28:M28">SUM(D29:D29)</f>
        <v>82150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82150</v>
      </c>
      <c r="O28" s="41">
        <f t="shared" si="1"/>
        <v>13.907228711697986</v>
      </c>
      <c r="P28" s="10"/>
    </row>
    <row r="29" spans="1:16" ht="15">
      <c r="A29" s="90"/>
      <c r="B29" s="91">
        <v>559</v>
      </c>
      <c r="C29" s="92" t="s">
        <v>81</v>
      </c>
      <c r="D29" s="43">
        <v>82150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82150</v>
      </c>
      <c r="O29" s="44">
        <f t="shared" si="1"/>
        <v>13.907228711697986</v>
      </c>
      <c r="P29" s="9"/>
    </row>
    <row r="30" spans="1:16" ht="15.75">
      <c r="A30" s="26" t="s">
        <v>49</v>
      </c>
      <c r="B30" s="27"/>
      <c r="C30" s="28"/>
      <c r="D30" s="29">
        <f aca="true" t="shared" si="8" ref="D30:M30">SUM(D31:D31)</f>
        <v>4231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14684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18915</v>
      </c>
      <c r="O30" s="41">
        <f t="shared" si="1"/>
        <v>3.202133062468258</v>
      </c>
      <c r="P30" s="10"/>
    </row>
    <row r="31" spans="1:16" ht="15">
      <c r="A31" s="12"/>
      <c r="B31" s="42">
        <v>569</v>
      </c>
      <c r="C31" s="19" t="s">
        <v>60</v>
      </c>
      <c r="D31" s="43">
        <v>4231</v>
      </c>
      <c r="E31" s="43">
        <v>0</v>
      </c>
      <c r="F31" s="43">
        <v>0</v>
      </c>
      <c r="G31" s="43">
        <v>0</v>
      </c>
      <c r="H31" s="43">
        <v>0</v>
      </c>
      <c r="I31" s="43">
        <v>14684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18915</v>
      </c>
      <c r="O31" s="44">
        <f t="shared" si="1"/>
        <v>3.202133062468258</v>
      </c>
      <c r="P31" s="9"/>
    </row>
    <row r="32" spans="1:16" ht="15.75">
      <c r="A32" s="26" t="s">
        <v>38</v>
      </c>
      <c r="B32" s="27"/>
      <c r="C32" s="28"/>
      <c r="D32" s="29">
        <f aca="true" t="shared" si="9" ref="D32:M32">SUM(D33:D34)</f>
        <v>712002</v>
      </c>
      <c r="E32" s="29">
        <f t="shared" si="9"/>
        <v>306005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4"/>
        <v>1018007</v>
      </c>
      <c r="O32" s="41">
        <f t="shared" si="1"/>
        <v>172.3390892161842</v>
      </c>
      <c r="P32" s="9"/>
    </row>
    <row r="33" spans="1:16" ht="15">
      <c r="A33" s="12"/>
      <c r="B33" s="42">
        <v>572</v>
      </c>
      <c r="C33" s="19" t="s">
        <v>68</v>
      </c>
      <c r="D33" s="43">
        <v>703750</v>
      </c>
      <c r="E33" s="43">
        <v>306005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1009755</v>
      </c>
      <c r="O33" s="44">
        <f t="shared" si="1"/>
        <v>170.94210259014727</v>
      </c>
      <c r="P33" s="9"/>
    </row>
    <row r="34" spans="1:16" ht="15">
      <c r="A34" s="12"/>
      <c r="B34" s="42">
        <v>575</v>
      </c>
      <c r="C34" s="19" t="s">
        <v>84</v>
      </c>
      <c r="D34" s="43">
        <v>8252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8252</v>
      </c>
      <c r="O34" s="44">
        <f t="shared" si="1"/>
        <v>1.3969866260369053</v>
      </c>
      <c r="P34" s="9"/>
    </row>
    <row r="35" spans="1:16" ht="15.75">
      <c r="A35" s="26" t="s">
        <v>69</v>
      </c>
      <c r="B35" s="27"/>
      <c r="C35" s="28"/>
      <c r="D35" s="29">
        <f aca="true" t="shared" si="10" ref="D35:M35">SUM(D36:D37)</f>
        <v>0</v>
      </c>
      <c r="E35" s="29">
        <f t="shared" si="10"/>
        <v>4454298</v>
      </c>
      <c r="F35" s="29">
        <f t="shared" si="10"/>
        <v>0</v>
      </c>
      <c r="G35" s="29">
        <f t="shared" si="10"/>
        <v>0</v>
      </c>
      <c r="H35" s="29">
        <f t="shared" si="10"/>
        <v>0</v>
      </c>
      <c r="I35" s="29">
        <f t="shared" si="10"/>
        <v>272949</v>
      </c>
      <c r="J35" s="29">
        <f t="shared" si="10"/>
        <v>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4"/>
        <v>4727247</v>
      </c>
      <c r="O35" s="41">
        <f t="shared" si="1"/>
        <v>800.2788217369223</v>
      </c>
      <c r="P35" s="9"/>
    </row>
    <row r="36" spans="1:16" ht="15">
      <c r="A36" s="12"/>
      <c r="B36" s="42">
        <v>581</v>
      </c>
      <c r="C36" s="19" t="s">
        <v>70</v>
      </c>
      <c r="D36" s="43">
        <v>0</v>
      </c>
      <c r="E36" s="43">
        <v>4454298</v>
      </c>
      <c r="F36" s="43">
        <v>0</v>
      </c>
      <c r="G36" s="43">
        <v>0</v>
      </c>
      <c r="H36" s="43">
        <v>0</v>
      </c>
      <c r="I36" s="43">
        <v>214470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4668768</v>
      </c>
      <c r="O36" s="44">
        <f t="shared" si="1"/>
        <v>790.378872524124</v>
      </c>
      <c r="P36" s="9"/>
    </row>
    <row r="37" spans="1:16" ht="15.75" thickBot="1">
      <c r="A37" s="12"/>
      <c r="B37" s="42">
        <v>591</v>
      </c>
      <c r="C37" s="19" t="s">
        <v>71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58479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58479</v>
      </c>
      <c r="O37" s="44">
        <f t="shared" si="1"/>
        <v>9.899949212798376</v>
      </c>
      <c r="P37" s="9"/>
    </row>
    <row r="38" spans="1:119" ht="16.5" thickBot="1">
      <c r="A38" s="13" t="s">
        <v>10</v>
      </c>
      <c r="B38" s="21"/>
      <c r="C38" s="20"/>
      <c r="D38" s="14">
        <f aca="true" t="shared" si="11" ref="D38:M38">SUM(D5,D14,D19,D26,D28,D30,D32,D35)</f>
        <v>5593983</v>
      </c>
      <c r="E38" s="14">
        <f t="shared" si="11"/>
        <v>4760303</v>
      </c>
      <c r="F38" s="14">
        <f t="shared" si="11"/>
        <v>4436298</v>
      </c>
      <c r="G38" s="14">
        <f t="shared" si="11"/>
        <v>517216</v>
      </c>
      <c r="H38" s="14">
        <f t="shared" si="11"/>
        <v>0</v>
      </c>
      <c r="I38" s="14">
        <f t="shared" si="11"/>
        <v>5782013</v>
      </c>
      <c r="J38" s="14">
        <f t="shared" si="11"/>
        <v>431661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4"/>
        <v>21521474</v>
      </c>
      <c r="O38" s="35">
        <f t="shared" si="1"/>
        <v>3643.3847976976467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3" t="s">
        <v>85</v>
      </c>
      <c r="M40" s="93"/>
      <c r="N40" s="93"/>
      <c r="O40" s="39">
        <v>5907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1207986</v>
      </c>
      <c r="E5" s="24">
        <f t="shared" si="0"/>
        <v>0</v>
      </c>
      <c r="F5" s="24">
        <f t="shared" si="0"/>
        <v>1493930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201684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2903600</v>
      </c>
      <c r="O5" s="30">
        <f aca="true" t="shared" si="1" ref="O5:O35">(N5/O$37)</f>
        <v>488.3282879246552</v>
      </c>
      <c r="P5" s="6"/>
    </row>
    <row r="6" spans="1:16" ht="15">
      <c r="A6" s="12"/>
      <c r="B6" s="42">
        <v>511</v>
      </c>
      <c r="C6" s="19" t="s">
        <v>19</v>
      </c>
      <c r="D6" s="43">
        <v>75006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75006</v>
      </c>
      <c r="O6" s="44">
        <f t="shared" si="1"/>
        <v>12.614530776992936</v>
      </c>
      <c r="P6" s="9"/>
    </row>
    <row r="7" spans="1:16" ht="15">
      <c r="A7" s="12"/>
      <c r="B7" s="42">
        <v>512</v>
      </c>
      <c r="C7" s="19" t="s">
        <v>20</v>
      </c>
      <c r="D7" s="43">
        <v>221964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221964</v>
      </c>
      <c r="O7" s="44">
        <f t="shared" si="1"/>
        <v>37.32996972754793</v>
      </c>
      <c r="P7" s="9"/>
    </row>
    <row r="8" spans="1:16" ht="15">
      <c r="A8" s="12"/>
      <c r="B8" s="42">
        <v>513</v>
      </c>
      <c r="C8" s="19" t="s">
        <v>21</v>
      </c>
      <c r="D8" s="43">
        <v>302158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302158</v>
      </c>
      <c r="O8" s="44">
        <f t="shared" si="1"/>
        <v>50.81701984527413</v>
      </c>
      <c r="P8" s="9"/>
    </row>
    <row r="9" spans="1:16" ht="15">
      <c r="A9" s="12"/>
      <c r="B9" s="42">
        <v>514</v>
      </c>
      <c r="C9" s="19" t="s">
        <v>22</v>
      </c>
      <c r="D9" s="43">
        <v>77824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77824</v>
      </c>
      <c r="O9" s="44">
        <f t="shared" si="1"/>
        <v>13.088462832156072</v>
      </c>
      <c r="P9" s="9"/>
    </row>
    <row r="10" spans="1:16" ht="15">
      <c r="A10" s="12"/>
      <c r="B10" s="42">
        <v>515</v>
      </c>
      <c r="C10" s="19" t="s">
        <v>23</v>
      </c>
      <c r="D10" s="43">
        <v>163768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163768</v>
      </c>
      <c r="O10" s="44">
        <f t="shared" si="1"/>
        <v>27.542549613185336</v>
      </c>
      <c r="P10" s="9"/>
    </row>
    <row r="11" spans="1:16" ht="15">
      <c r="A11" s="12"/>
      <c r="B11" s="42">
        <v>516</v>
      </c>
      <c r="C11" s="19" t="s">
        <v>79</v>
      </c>
      <c r="D11" s="43">
        <v>77299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77299</v>
      </c>
      <c r="O11" s="44">
        <f t="shared" si="1"/>
        <v>13.00016818028927</v>
      </c>
      <c r="P11" s="9"/>
    </row>
    <row r="12" spans="1:16" ht="15">
      <c r="A12" s="12"/>
      <c r="B12" s="42">
        <v>517</v>
      </c>
      <c r="C12" s="19" t="s">
        <v>24</v>
      </c>
      <c r="D12" s="43">
        <v>0</v>
      </c>
      <c r="E12" s="43">
        <v>0</v>
      </c>
      <c r="F12" s="43">
        <v>1493930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1493930</v>
      </c>
      <c r="O12" s="44">
        <f t="shared" si="1"/>
        <v>251.24957954927683</v>
      </c>
      <c r="P12" s="9"/>
    </row>
    <row r="13" spans="1:16" ht="15">
      <c r="A13" s="12"/>
      <c r="B13" s="42">
        <v>519</v>
      </c>
      <c r="C13" s="19" t="s">
        <v>65</v>
      </c>
      <c r="D13" s="43">
        <v>289967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201684</v>
      </c>
      <c r="K13" s="43">
        <v>0</v>
      </c>
      <c r="L13" s="43">
        <v>0</v>
      </c>
      <c r="M13" s="43">
        <v>0</v>
      </c>
      <c r="N13" s="43">
        <f t="shared" si="2"/>
        <v>491651</v>
      </c>
      <c r="O13" s="44">
        <f t="shared" si="1"/>
        <v>82.68600739993273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1566903</v>
      </c>
      <c r="E14" s="29">
        <f t="shared" si="3"/>
        <v>0</v>
      </c>
      <c r="F14" s="29">
        <f t="shared" si="3"/>
        <v>0</v>
      </c>
      <c r="G14" s="29">
        <f t="shared" si="3"/>
        <v>15519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5">SUM(D14:M14)</f>
        <v>1582422</v>
      </c>
      <c r="O14" s="41">
        <f t="shared" si="1"/>
        <v>266.1321897073663</v>
      </c>
      <c r="P14" s="10"/>
    </row>
    <row r="15" spans="1:16" ht="15">
      <c r="A15" s="12"/>
      <c r="B15" s="42">
        <v>522</v>
      </c>
      <c r="C15" s="19" t="s">
        <v>46</v>
      </c>
      <c r="D15" s="43">
        <v>1295872</v>
      </c>
      <c r="E15" s="43">
        <v>0</v>
      </c>
      <c r="F15" s="43">
        <v>0</v>
      </c>
      <c r="G15" s="43">
        <v>15519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1311391</v>
      </c>
      <c r="O15" s="44">
        <f t="shared" si="1"/>
        <v>220.5501177262025</v>
      </c>
      <c r="P15" s="9"/>
    </row>
    <row r="16" spans="1:16" ht="15">
      <c r="A16" s="12"/>
      <c r="B16" s="42">
        <v>524</v>
      </c>
      <c r="C16" s="19" t="s">
        <v>47</v>
      </c>
      <c r="D16" s="43">
        <v>185391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185391</v>
      </c>
      <c r="O16" s="44">
        <f t="shared" si="1"/>
        <v>31.179112008072654</v>
      </c>
      <c r="P16" s="9"/>
    </row>
    <row r="17" spans="1:16" ht="15">
      <c r="A17" s="12"/>
      <c r="B17" s="42">
        <v>529</v>
      </c>
      <c r="C17" s="19" t="s">
        <v>29</v>
      </c>
      <c r="D17" s="43">
        <v>85640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85640</v>
      </c>
      <c r="O17" s="44">
        <f t="shared" si="1"/>
        <v>14.402959973091154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SUM(D19:D23)</f>
        <v>520209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5326442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5846651</v>
      </c>
      <c r="O18" s="41">
        <f t="shared" si="1"/>
        <v>983.2914564413051</v>
      </c>
      <c r="P18" s="10"/>
    </row>
    <row r="19" spans="1:16" ht="15">
      <c r="A19" s="12"/>
      <c r="B19" s="42">
        <v>531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3856907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3856907</v>
      </c>
      <c r="O19" s="44">
        <f t="shared" si="1"/>
        <v>648.6557349478641</v>
      </c>
      <c r="P19" s="9"/>
    </row>
    <row r="20" spans="1:16" ht="15">
      <c r="A20" s="12"/>
      <c r="B20" s="42">
        <v>533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550546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550546</v>
      </c>
      <c r="O20" s="44">
        <f t="shared" si="1"/>
        <v>92.59098553649513</v>
      </c>
      <c r="P20" s="9"/>
    </row>
    <row r="21" spans="1:16" ht="15">
      <c r="A21" s="12"/>
      <c r="B21" s="42">
        <v>534</v>
      </c>
      <c r="C21" s="19" t="s">
        <v>76</v>
      </c>
      <c r="D21" s="43">
        <v>520209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520209</v>
      </c>
      <c r="O21" s="44">
        <f t="shared" si="1"/>
        <v>87.48890010090817</v>
      </c>
      <c r="P21" s="9"/>
    </row>
    <row r="22" spans="1:16" ht="15">
      <c r="A22" s="12"/>
      <c r="B22" s="42">
        <v>535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765377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765377</v>
      </c>
      <c r="O22" s="44">
        <f t="shared" si="1"/>
        <v>128.72132526067944</v>
      </c>
      <c r="P22" s="9"/>
    </row>
    <row r="23" spans="1:16" ht="15">
      <c r="A23" s="12"/>
      <c r="B23" s="42">
        <v>536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153612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153612</v>
      </c>
      <c r="O23" s="44">
        <f t="shared" si="1"/>
        <v>25.834510595358225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819004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819004</v>
      </c>
      <c r="O24" s="41">
        <f t="shared" si="1"/>
        <v>137.74032963336697</v>
      </c>
      <c r="P24" s="10"/>
    </row>
    <row r="25" spans="1:16" ht="15">
      <c r="A25" s="12"/>
      <c r="B25" s="42">
        <v>541</v>
      </c>
      <c r="C25" s="19" t="s">
        <v>67</v>
      </c>
      <c r="D25" s="43">
        <v>819004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819004</v>
      </c>
      <c r="O25" s="44">
        <f t="shared" si="1"/>
        <v>137.74032963336697</v>
      </c>
      <c r="P25" s="9"/>
    </row>
    <row r="26" spans="1:16" ht="15.75">
      <c r="A26" s="26" t="s">
        <v>80</v>
      </c>
      <c r="B26" s="27"/>
      <c r="C26" s="28"/>
      <c r="D26" s="29">
        <f aca="true" t="shared" si="7" ref="D26:M26">SUM(D27:D27)</f>
        <v>83395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83395</v>
      </c>
      <c r="O26" s="41">
        <f t="shared" si="1"/>
        <v>14.025395223679785</v>
      </c>
      <c r="P26" s="10"/>
    </row>
    <row r="27" spans="1:16" ht="15">
      <c r="A27" s="90"/>
      <c r="B27" s="91">
        <v>559</v>
      </c>
      <c r="C27" s="92" t="s">
        <v>81</v>
      </c>
      <c r="D27" s="43">
        <v>83395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83395</v>
      </c>
      <c r="O27" s="44">
        <f t="shared" si="1"/>
        <v>14.025395223679785</v>
      </c>
      <c r="P27" s="9"/>
    </row>
    <row r="28" spans="1:16" ht="15.75">
      <c r="A28" s="26" t="s">
        <v>49</v>
      </c>
      <c r="B28" s="27"/>
      <c r="C28" s="28"/>
      <c r="D28" s="29">
        <f aca="true" t="shared" si="8" ref="D28:M28">SUM(D29:D29)</f>
        <v>15469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21204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36673</v>
      </c>
      <c r="O28" s="41">
        <f t="shared" si="1"/>
        <v>6.167675748402287</v>
      </c>
      <c r="P28" s="10"/>
    </row>
    <row r="29" spans="1:16" ht="15">
      <c r="A29" s="12"/>
      <c r="B29" s="42">
        <v>569</v>
      </c>
      <c r="C29" s="19" t="s">
        <v>60</v>
      </c>
      <c r="D29" s="43">
        <v>15469</v>
      </c>
      <c r="E29" s="43">
        <v>0</v>
      </c>
      <c r="F29" s="43">
        <v>0</v>
      </c>
      <c r="G29" s="43">
        <v>0</v>
      </c>
      <c r="H29" s="43">
        <v>0</v>
      </c>
      <c r="I29" s="43">
        <v>21204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36673</v>
      </c>
      <c r="O29" s="44">
        <f t="shared" si="1"/>
        <v>6.167675748402287</v>
      </c>
      <c r="P29" s="9"/>
    </row>
    <row r="30" spans="1:16" ht="15.75">
      <c r="A30" s="26" t="s">
        <v>38</v>
      </c>
      <c r="B30" s="27"/>
      <c r="C30" s="28"/>
      <c r="D30" s="29">
        <f aca="true" t="shared" si="9" ref="D30:M30">SUM(D31:D31)</f>
        <v>635189</v>
      </c>
      <c r="E30" s="29">
        <f t="shared" si="9"/>
        <v>252836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888025</v>
      </c>
      <c r="O30" s="41">
        <f t="shared" si="1"/>
        <v>149.34830137907838</v>
      </c>
      <c r="P30" s="9"/>
    </row>
    <row r="31" spans="1:16" ht="15">
      <c r="A31" s="12"/>
      <c r="B31" s="42">
        <v>572</v>
      </c>
      <c r="C31" s="19" t="s">
        <v>68</v>
      </c>
      <c r="D31" s="43">
        <v>635189</v>
      </c>
      <c r="E31" s="43">
        <v>252836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888025</v>
      </c>
      <c r="O31" s="44">
        <f t="shared" si="1"/>
        <v>149.34830137907838</v>
      </c>
      <c r="P31" s="9"/>
    </row>
    <row r="32" spans="1:16" ht="15.75">
      <c r="A32" s="26" t="s">
        <v>69</v>
      </c>
      <c r="B32" s="27"/>
      <c r="C32" s="28"/>
      <c r="D32" s="29">
        <f aca="true" t="shared" si="10" ref="D32:M32">SUM(D33:D34)</f>
        <v>35000</v>
      </c>
      <c r="E32" s="29">
        <f t="shared" si="10"/>
        <v>1493930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266592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4"/>
        <v>1795522</v>
      </c>
      <c r="O32" s="41">
        <f t="shared" si="1"/>
        <v>301.9714093508241</v>
      </c>
      <c r="P32" s="9"/>
    </row>
    <row r="33" spans="1:16" ht="15">
      <c r="A33" s="12"/>
      <c r="B33" s="42">
        <v>581</v>
      </c>
      <c r="C33" s="19" t="s">
        <v>70</v>
      </c>
      <c r="D33" s="43">
        <v>35000</v>
      </c>
      <c r="E33" s="43">
        <v>1493930</v>
      </c>
      <c r="F33" s="43">
        <v>0</v>
      </c>
      <c r="G33" s="43">
        <v>0</v>
      </c>
      <c r="H33" s="43">
        <v>0</v>
      </c>
      <c r="I33" s="43">
        <v>205163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1734093</v>
      </c>
      <c r="O33" s="44">
        <f t="shared" si="1"/>
        <v>291.64026236125125</v>
      </c>
      <c r="P33" s="9"/>
    </row>
    <row r="34" spans="1:16" ht="15.75" thickBot="1">
      <c r="A34" s="12"/>
      <c r="B34" s="42">
        <v>591</v>
      </c>
      <c r="C34" s="19" t="s">
        <v>71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61429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61429</v>
      </c>
      <c r="O34" s="44">
        <f t="shared" si="1"/>
        <v>10.331146989572822</v>
      </c>
      <c r="P34" s="9"/>
    </row>
    <row r="35" spans="1:119" ht="16.5" thickBot="1">
      <c r="A35" s="13" t="s">
        <v>10</v>
      </c>
      <c r="B35" s="21"/>
      <c r="C35" s="20"/>
      <c r="D35" s="14">
        <f aca="true" t="shared" si="11" ref="D35:M35">SUM(D5,D14,D18,D24,D26,D28,D30,D32)</f>
        <v>4883155</v>
      </c>
      <c r="E35" s="14">
        <f t="shared" si="11"/>
        <v>1746766</v>
      </c>
      <c r="F35" s="14">
        <f t="shared" si="11"/>
        <v>1493930</v>
      </c>
      <c r="G35" s="14">
        <f t="shared" si="11"/>
        <v>15519</v>
      </c>
      <c r="H35" s="14">
        <f t="shared" si="11"/>
        <v>0</v>
      </c>
      <c r="I35" s="14">
        <f t="shared" si="11"/>
        <v>5614238</v>
      </c>
      <c r="J35" s="14">
        <f t="shared" si="11"/>
        <v>201684</v>
      </c>
      <c r="K35" s="14">
        <f t="shared" si="11"/>
        <v>0</v>
      </c>
      <c r="L35" s="14">
        <f t="shared" si="11"/>
        <v>0</v>
      </c>
      <c r="M35" s="14">
        <f t="shared" si="11"/>
        <v>0</v>
      </c>
      <c r="N35" s="14">
        <f t="shared" si="4"/>
        <v>13955292</v>
      </c>
      <c r="O35" s="35">
        <f t="shared" si="1"/>
        <v>2347.005045408678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82</v>
      </c>
      <c r="M37" s="93"/>
      <c r="N37" s="93"/>
      <c r="O37" s="39">
        <v>5946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1275796</v>
      </c>
      <c r="E5" s="24">
        <f t="shared" si="0"/>
        <v>0</v>
      </c>
      <c r="F5" s="24">
        <f t="shared" si="0"/>
        <v>6138762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7414558</v>
      </c>
      <c r="O5" s="30">
        <f aca="true" t="shared" si="1" ref="O5:O31">(N5/O$33)</f>
        <v>1383.3130597014926</v>
      </c>
      <c r="P5" s="6"/>
    </row>
    <row r="6" spans="1:16" ht="15">
      <c r="A6" s="12"/>
      <c r="B6" s="42">
        <v>511</v>
      </c>
      <c r="C6" s="19" t="s">
        <v>19</v>
      </c>
      <c r="D6" s="43">
        <v>73816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73816</v>
      </c>
      <c r="O6" s="44">
        <f t="shared" si="1"/>
        <v>13.771641791044775</v>
      </c>
      <c r="P6" s="9"/>
    </row>
    <row r="7" spans="1:16" ht="15">
      <c r="A7" s="12"/>
      <c r="B7" s="42">
        <v>512</v>
      </c>
      <c r="C7" s="19" t="s">
        <v>20</v>
      </c>
      <c r="D7" s="43">
        <v>262782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262782</v>
      </c>
      <c r="O7" s="44">
        <f t="shared" si="1"/>
        <v>49.02649253731343</v>
      </c>
      <c r="P7" s="9"/>
    </row>
    <row r="8" spans="1:16" ht="15">
      <c r="A8" s="12"/>
      <c r="B8" s="42">
        <v>513</v>
      </c>
      <c r="C8" s="19" t="s">
        <v>21</v>
      </c>
      <c r="D8" s="43">
        <v>287545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287545</v>
      </c>
      <c r="O8" s="44">
        <f t="shared" si="1"/>
        <v>53.646455223880594</v>
      </c>
      <c r="P8" s="9"/>
    </row>
    <row r="9" spans="1:16" ht="15">
      <c r="A9" s="12"/>
      <c r="B9" s="42">
        <v>514</v>
      </c>
      <c r="C9" s="19" t="s">
        <v>22</v>
      </c>
      <c r="D9" s="43">
        <v>86970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86970</v>
      </c>
      <c r="O9" s="44">
        <f t="shared" si="1"/>
        <v>16.225746268656717</v>
      </c>
      <c r="P9" s="9"/>
    </row>
    <row r="10" spans="1:16" ht="15">
      <c r="A10" s="12"/>
      <c r="B10" s="42">
        <v>515</v>
      </c>
      <c r="C10" s="19" t="s">
        <v>23</v>
      </c>
      <c r="D10" s="43">
        <v>265967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265967</v>
      </c>
      <c r="O10" s="44">
        <f t="shared" si="1"/>
        <v>49.62070895522388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6138762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6138762</v>
      </c>
      <c r="O11" s="44">
        <f t="shared" si="1"/>
        <v>1145.2914179104478</v>
      </c>
      <c r="P11" s="9"/>
    </row>
    <row r="12" spans="1:16" ht="15">
      <c r="A12" s="12"/>
      <c r="B12" s="42">
        <v>519</v>
      </c>
      <c r="C12" s="19" t="s">
        <v>65</v>
      </c>
      <c r="D12" s="43">
        <v>298716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298716</v>
      </c>
      <c r="O12" s="44">
        <f t="shared" si="1"/>
        <v>55.73059701492537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SUM(D14:D15)</f>
        <v>1236069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1236069</v>
      </c>
      <c r="O13" s="41">
        <f t="shared" si="1"/>
        <v>230.6098880597015</v>
      </c>
      <c r="P13" s="10"/>
    </row>
    <row r="14" spans="1:16" ht="15">
      <c r="A14" s="12"/>
      <c r="B14" s="42">
        <v>522</v>
      </c>
      <c r="C14" s="19" t="s">
        <v>46</v>
      </c>
      <c r="D14" s="43">
        <v>1027573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1027573</v>
      </c>
      <c r="O14" s="44">
        <f t="shared" si="1"/>
        <v>191.71138059701494</v>
      </c>
      <c r="P14" s="9"/>
    </row>
    <row r="15" spans="1:16" ht="15">
      <c r="A15" s="12"/>
      <c r="B15" s="42">
        <v>524</v>
      </c>
      <c r="C15" s="19" t="s">
        <v>47</v>
      </c>
      <c r="D15" s="43">
        <v>208496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208496</v>
      </c>
      <c r="O15" s="44">
        <f t="shared" si="1"/>
        <v>38.89850746268657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SUM(D17:D21)</f>
        <v>410032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5297843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5707875</v>
      </c>
      <c r="O16" s="41">
        <f t="shared" si="1"/>
        <v>1064.902052238806</v>
      </c>
      <c r="P16" s="10"/>
    </row>
    <row r="17" spans="1:16" ht="15">
      <c r="A17" s="12"/>
      <c r="B17" s="42">
        <v>531</v>
      </c>
      <c r="C17" s="19" t="s">
        <v>48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3916677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3916677</v>
      </c>
      <c r="O17" s="44">
        <f t="shared" si="1"/>
        <v>730.7233208955224</v>
      </c>
      <c r="P17" s="9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552285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552285</v>
      </c>
      <c r="O18" s="44">
        <f t="shared" si="1"/>
        <v>103.03824626865672</v>
      </c>
      <c r="P18" s="9"/>
    </row>
    <row r="19" spans="1:16" ht="15">
      <c r="A19" s="12"/>
      <c r="B19" s="42">
        <v>534</v>
      </c>
      <c r="C19" s="19" t="s">
        <v>76</v>
      </c>
      <c r="D19" s="43">
        <v>410032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410032</v>
      </c>
      <c r="O19" s="44">
        <f t="shared" si="1"/>
        <v>76.49850746268656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766822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766822</v>
      </c>
      <c r="O20" s="44">
        <f t="shared" si="1"/>
        <v>143.06380597014925</v>
      </c>
      <c r="P20" s="9"/>
    </row>
    <row r="21" spans="1:16" ht="15">
      <c r="A21" s="12"/>
      <c r="B21" s="42">
        <v>536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62059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62059</v>
      </c>
      <c r="O21" s="44">
        <f t="shared" si="1"/>
        <v>11.578171641791045</v>
      </c>
      <c r="P21" s="9"/>
    </row>
    <row r="22" spans="1:16" ht="15.75">
      <c r="A22" s="26" t="s">
        <v>36</v>
      </c>
      <c r="B22" s="27"/>
      <c r="C22" s="28"/>
      <c r="D22" s="29">
        <f aca="true" t="shared" si="6" ref="D22:M22">SUM(D23:D23)</f>
        <v>433939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433939</v>
      </c>
      <c r="O22" s="41">
        <f t="shared" si="1"/>
        <v>80.95876865671642</v>
      </c>
      <c r="P22" s="10"/>
    </row>
    <row r="23" spans="1:16" ht="15">
      <c r="A23" s="12"/>
      <c r="B23" s="42">
        <v>541</v>
      </c>
      <c r="C23" s="19" t="s">
        <v>67</v>
      </c>
      <c r="D23" s="43">
        <v>433939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433939</v>
      </c>
      <c r="O23" s="44">
        <f t="shared" si="1"/>
        <v>80.95876865671642</v>
      </c>
      <c r="P23" s="9"/>
    </row>
    <row r="24" spans="1:16" ht="15.75">
      <c r="A24" s="26" t="s">
        <v>49</v>
      </c>
      <c r="B24" s="27"/>
      <c r="C24" s="28"/>
      <c r="D24" s="29">
        <f aca="true" t="shared" si="7" ref="D24:M24">SUM(D25:D25)</f>
        <v>17975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17975</v>
      </c>
      <c r="O24" s="41">
        <f t="shared" si="1"/>
        <v>3.353544776119403</v>
      </c>
      <c r="P24" s="10"/>
    </row>
    <row r="25" spans="1:16" ht="15">
      <c r="A25" s="12"/>
      <c r="B25" s="42">
        <v>569</v>
      </c>
      <c r="C25" s="19" t="s">
        <v>60</v>
      </c>
      <c r="D25" s="43">
        <v>17975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17975</v>
      </c>
      <c r="O25" s="44">
        <f t="shared" si="1"/>
        <v>3.353544776119403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SUM(D27:D27)</f>
        <v>602274</v>
      </c>
      <c r="E26" s="29">
        <f t="shared" si="8"/>
        <v>414348</v>
      </c>
      <c r="F26" s="29">
        <f t="shared" si="8"/>
        <v>0</v>
      </c>
      <c r="G26" s="29">
        <f t="shared" si="8"/>
        <v>5000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1021622</v>
      </c>
      <c r="O26" s="41">
        <f t="shared" si="1"/>
        <v>190.60111940298506</v>
      </c>
      <c r="P26" s="9"/>
    </row>
    <row r="27" spans="1:16" ht="15">
      <c r="A27" s="12"/>
      <c r="B27" s="42">
        <v>572</v>
      </c>
      <c r="C27" s="19" t="s">
        <v>68</v>
      </c>
      <c r="D27" s="43">
        <v>602274</v>
      </c>
      <c r="E27" s="43">
        <v>414348</v>
      </c>
      <c r="F27" s="43">
        <v>0</v>
      </c>
      <c r="G27" s="43">
        <v>5000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1021622</v>
      </c>
      <c r="O27" s="44">
        <f t="shared" si="1"/>
        <v>190.60111940298506</v>
      </c>
      <c r="P27" s="9"/>
    </row>
    <row r="28" spans="1:16" ht="15.75">
      <c r="A28" s="26" t="s">
        <v>69</v>
      </c>
      <c r="B28" s="27"/>
      <c r="C28" s="28"/>
      <c r="D28" s="29">
        <f aca="true" t="shared" si="9" ref="D28:M28">SUM(D29:D30)</f>
        <v>195000</v>
      </c>
      <c r="E28" s="29">
        <f t="shared" si="9"/>
        <v>6138762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67388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6401150</v>
      </c>
      <c r="O28" s="41">
        <f t="shared" si="1"/>
        <v>1194.2444029850747</v>
      </c>
      <c r="P28" s="9"/>
    </row>
    <row r="29" spans="1:16" ht="15">
      <c r="A29" s="12"/>
      <c r="B29" s="42">
        <v>581</v>
      </c>
      <c r="C29" s="19" t="s">
        <v>70</v>
      </c>
      <c r="D29" s="43">
        <v>195000</v>
      </c>
      <c r="E29" s="43">
        <v>6138762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6333762</v>
      </c>
      <c r="O29" s="44">
        <f t="shared" si="1"/>
        <v>1181.672014925373</v>
      </c>
      <c r="P29" s="9"/>
    </row>
    <row r="30" spans="1:16" ht="15.75" thickBot="1">
      <c r="A30" s="12"/>
      <c r="B30" s="42">
        <v>591</v>
      </c>
      <c r="C30" s="19" t="s">
        <v>71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67388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67388</v>
      </c>
      <c r="O30" s="44">
        <f t="shared" si="1"/>
        <v>12.572388059701492</v>
      </c>
      <c r="P30" s="9"/>
    </row>
    <row r="31" spans="1:119" ht="16.5" thickBot="1">
      <c r="A31" s="13" t="s">
        <v>10</v>
      </c>
      <c r="B31" s="21"/>
      <c r="C31" s="20"/>
      <c r="D31" s="14">
        <f>SUM(D5,D13,D16,D22,D24,D26,D28)</f>
        <v>4171085</v>
      </c>
      <c r="E31" s="14">
        <f aca="true" t="shared" si="10" ref="E31:M31">SUM(E5,E13,E16,E22,E24,E26,E28)</f>
        <v>6553110</v>
      </c>
      <c r="F31" s="14">
        <f t="shared" si="10"/>
        <v>6138762</v>
      </c>
      <c r="G31" s="14">
        <f t="shared" si="10"/>
        <v>5000</v>
      </c>
      <c r="H31" s="14">
        <f t="shared" si="10"/>
        <v>0</v>
      </c>
      <c r="I31" s="14">
        <f t="shared" si="10"/>
        <v>5365231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22233188</v>
      </c>
      <c r="O31" s="35">
        <f t="shared" si="1"/>
        <v>4147.982835820895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77</v>
      </c>
      <c r="M33" s="93"/>
      <c r="N33" s="93"/>
      <c r="O33" s="39">
        <v>5360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1130115</v>
      </c>
      <c r="E5" s="56">
        <f t="shared" si="0"/>
        <v>0</v>
      </c>
      <c r="F5" s="56">
        <f t="shared" si="0"/>
        <v>612571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1742686</v>
      </c>
      <c r="O5" s="58">
        <f aca="true" t="shared" si="1" ref="O5:O31">(N5/O$33)</f>
        <v>331.05737082066867</v>
      </c>
      <c r="P5" s="59"/>
    </row>
    <row r="6" spans="1:16" ht="15">
      <c r="A6" s="61"/>
      <c r="B6" s="62">
        <v>511</v>
      </c>
      <c r="C6" s="63" t="s">
        <v>19</v>
      </c>
      <c r="D6" s="64">
        <v>83014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83014</v>
      </c>
      <c r="O6" s="65">
        <f t="shared" si="1"/>
        <v>15.770136778115502</v>
      </c>
      <c r="P6" s="66"/>
    </row>
    <row r="7" spans="1:16" ht="15">
      <c r="A7" s="61"/>
      <c r="B7" s="62">
        <v>512</v>
      </c>
      <c r="C7" s="63" t="s">
        <v>20</v>
      </c>
      <c r="D7" s="64">
        <v>370372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370372</v>
      </c>
      <c r="O7" s="65">
        <f t="shared" si="1"/>
        <v>70.35942249240122</v>
      </c>
      <c r="P7" s="66"/>
    </row>
    <row r="8" spans="1:16" ht="15">
      <c r="A8" s="61"/>
      <c r="B8" s="62">
        <v>513</v>
      </c>
      <c r="C8" s="63" t="s">
        <v>21</v>
      </c>
      <c r="D8" s="64">
        <v>95164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95164</v>
      </c>
      <c r="O8" s="65">
        <f t="shared" si="1"/>
        <v>18.078267477203646</v>
      </c>
      <c r="P8" s="66"/>
    </row>
    <row r="9" spans="1:16" ht="15">
      <c r="A9" s="61"/>
      <c r="B9" s="62">
        <v>514</v>
      </c>
      <c r="C9" s="63" t="s">
        <v>22</v>
      </c>
      <c r="D9" s="64">
        <v>90510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90510</v>
      </c>
      <c r="O9" s="65">
        <f t="shared" si="1"/>
        <v>17.194148936170212</v>
      </c>
      <c r="P9" s="66"/>
    </row>
    <row r="10" spans="1:16" ht="15">
      <c r="A10" s="61"/>
      <c r="B10" s="62">
        <v>515</v>
      </c>
      <c r="C10" s="63" t="s">
        <v>23</v>
      </c>
      <c r="D10" s="64">
        <v>209160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209160</v>
      </c>
      <c r="O10" s="65">
        <f t="shared" si="1"/>
        <v>39.734042553191486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612571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612571</v>
      </c>
      <c r="O11" s="65">
        <f t="shared" si="1"/>
        <v>116.3698708206687</v>
      </c>
      <c r="P11" s="66"/>
    </row>
    <row r="12" spans="1:16" ht="15">
      <c r="A12" s="61"/>
      <c r="B12" s="62">
        <v>519</v>
      </c>
      <c r="C12" s="63" t="s">
        <v>65</v>
      </c>
      <c r="D12" s="64">
        <v>281895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281895</v>
      </c>
      <c r="O12" s="65">
        <f t="shared" si="1"/>
        <v>53.55148176291793</v>
      </c>
      <c r="P12" s="66"/>
    </row>
    <row r="13" spans="1:16" ht="15.75">
      <c r="A13" s="67" t="s">
        <v>27</v>
      </c>
      <c r="B13" s="68"/>
      <c r="C13" s="69"/>
      <c r="D13" s="70">
        <f aca="true" t="shared" si="3" ref="D13:M13">SUM(D14:D16)</f>
        <v>1087420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1">SUM(D13:M13)</f>
        <v>1087420</v>
      </c>
      <c r="O13" s="72">
        <f t="shared" si="1"/>
        <v>206.57674772036475</v>
      </c>
      <c r="P13" s="73"/>
    </row>
    <row r="14" spans="1:16" ht="15">
      <c r="A14" s="61"/>
      <c r="B14" s="62">
        <v>522</v>
      </c>
      <c r="C14" s="63" t="s">
        <v>46</v>
      </c>
      <c r="D14" s="64">
        <v>913315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913315</v>
      </c>
      <c r="O14" s="65">
        <f t="shared" si="1"/>
        <v>173.5020896656535</v>
      </c>
      <c r="P14" s="66"/>
    </row>
    <row r="15" spans="1:16" ht="15">
      <c r="A15" s="61"/>
      <c r="B15" s="62">
        <v>524</v>
      </c>
      <c r="C15" s="63" t="s">
        <v>47</v>
      </c>
      <c r="D15" s="64">
        <v>167700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167700</v>
      </c>
      <c r="O15" s="65">
        <f t="shared" si="1"/>
        <v>31.85790273556231</v>
      </c>
      <c r="P15" s="66"/>
    </row>
    <row r="16" spans="1:16" ht="15">
      <c r="A16" s="61"/>
      <c r="B16" s="62">
        <v>529</v>
      </c>
      <c r="C16" s="63" t="s">
        <v>29</v>
      </c>
      <c r="D16" s="64">
        <v>6405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6405</v>
      </c>
      <c r="O16" s="65">
        <f t="shared" si="1"/>
        <v>1.2167553191489362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5308562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5308562</v>
      </c>
      <c r="O17" s="72">
        <f t="shared" si="1"/>
        <v>1008.4654255319149</v>
      </c>
      <c r="P17" s="73"/>
    </row>
    <row r="18" spans="1:16" ht="15">
      <c r="A18" s="61"/>
      <c r="B18" s="62">
        <v>531</v>
      </c>
      <c r="C18" s="63" t="s">
        <v>48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3887834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3887834</v>
      </c>
      <c r="O18" s="65">
        <f t="shared" si="1"/>
        <v>738.5702887537994</v>
      </c>
      <c r="P18" s="66"/>
    </row>
    <row r="19" spans="1:16" ht="15">
      <c r="A19" s="61"/>
      <c r="B19" s="62">
        <v>533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593369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593369</v>
      </c>
      <c r="O19" s="65">
        <f t="shared" si="1"/>
        <v>112.72207446808511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765802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765802</v>
      </c>
      <c r="O20" s="65">
        <f t="shared" si="1"/>
        <v>145.47910334346506</v>
      </c>
      <c r="P20" s="66"/>
    </row>
    <row r="21" spans="1:16" ht="15">
      <c r="A21" s="61"/>
      <c r="B21" s="62">
        <v>536</v>
      </c>
      <c r="C21" s="63" t="s">
        <v>66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61557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61557</v>
      </c>
      <c r="O21" s="65">
        <f t="shared" si="1"/>
        <v>11.693958966565349</v>
      </c>
      <c r="P21" s="66"/>
    </row>
    <row r="22" spans="1:16" ht="15.75">
      <c r="A22" s="67" t="s">
        <v>36</v>
      </c>
      <c r="B22" s="68"/>
      <c r="C22" s="69"/>
      <c r="D22" s="70">
        <f aca="true" t="shared" si="6" ref="D22:M22">SUM(D23:D23)</f>
        <v>645743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645743</v>
      </c>
      <c r="O22" s="72">
        <f t="shared" si="1"/>
        <v>122.67154255319149</v>
      </c>
      <c r="P22" s="73"/>
    </row>
    <row r="23" spans="1:16" ht="15">
      <c r="A23" s="61"/>
      <c r="B23" s="62">
        <v>541</v>
      </c>
      <c r="C23" s="63" t="s">
        <v>67</v>
      </c>
      <c r="D23" s="64">
        <v>645743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645743</v>
      </c>
      <c r="O23" s="65">
        <f t="shared" si="1"/>
        <v>122.67154255319149</v>
      </c>
      <c r="P23" s="66"/>
    </row>
    <row r="24" spans="1:16" ht="15.75">
      <c r="A24" s="67" t="s">
        <v>49</v>
      </c>
      <c r="B24" s="68"/>
      <c r="C24" s="69"/>
      <c r="D24" s="70">
        <f aca="true" t="shared" si="7" ref="D24:M24">SUM(D25:D25)</f>
        <v>42307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42307</v>
      </c>
      <c r="O24" s="72">
        <f t="shared" si="1"/>
        <v>8.037044072948328</v>
      </c>
      <c r="P24" s="73"/>
    </row>
    <row r="25" spans="1:16" ht="15">
      <c r="A25" s="61"/>
      <c r="B25" s="62">
        <v>569</v>
      </c>
      <c r="C25" s="63" t="s">
        <v>60</v>
      </c>
      <c r="D25" s="64">
        <v>42307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42307</v>
      </c>
      <c r="O25" s="65">
        <f t="shared" si="1"/>
        <v>8.037044072948328</v>
      </c>
      <c r="P25" s="66"/>
    </row>
    <row r="26" spans="1:16" ht="15.75">
      <c r="A26" s="67" t="s">
        <v>38</v>
      </c>
      <c r="B26" s="68"/>
      <c r="C26" s="69"/>
      <c r="D26" s="70">
        <f aca="true" t="shared" si="8" ref="D26:M26">SUM(D27:D27)</f>
        <v>1140606</v>
      </c>
      <c r="E26" s="70">
        <f t="shared" si="8"/>
        <v>191402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1332008</v>
      </c>
      <c r="O26" s="72">
        <f t="shared" si="1"/>
        <v>253.04103343465044</v>
      </c>
      <c r="P26" s="66"/>
    </row>
    <row r="27" spans="1:16" ht="15">
      <c r="A27" s="61"/>
      <c r="B27" s="62">
        <v>572</v>
      </c>
      <c r="C27" s="63" t="s">
        <v>68</v>
      </c>
      <c r="D27" s="64">
        <v>1140606</v>
      </c>
      <c r="E27" s="64">
        <v>191402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1332008</v>
      </c>
      <c r="O27" s="65">
        <f t="shared" si="1"/>
        <v>253.04103343465044</v>
      </c>
      <c r="P27" s="66"/>
    </row>
    <row r="28" spans="1:16" ht="15.75">
      <c r="A28" s="67" t="s">
        <v>69</v>
      </c>
      <c r="B28" s="68"/>
      <c r="C28" s="69"/>
      <c r="D28" s="70">
        <f aca="true" t="shared" si="9" ref="D28:M28">SUM(D29:D30)</f>
        <v>250000</v>
      </c>
      <c r="E28" s="70">
        <f t="shared" si="9"/>
        <v>612571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419779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1282350</v>
      </c>
      <c r="O28" s="72">
        <f t="shared" si="1"/>
        <v>243.60752279635258</v>
      </c>
      <c r="P28" s="66"/>
    </row>
    <row r="29" spans="1:16" ht="15">
      <c r="A29" s="61"/>
      <c r="B29" s="62">
        <v>581</v>
      </c>
      <c r="C29" s="63" t="s">
        <v>70</v>
      </c>
      <c r="D29" s="64">
        <v>250000</v>
      </c>
      <c r="E29" s="64">
        <v>612571</v>
      </c>
      <c r="F29" s="64">
        <v>0</v>
      </c>
      <c r="G29" s="64">
        <v>0</v>
      </c>
      <c r="H29" s="64">
        <v>0</v>
      </c>
      <c r="I29" s="64">
        <v>363948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1226519</v>
      </c>
      <c r="O29" s="65">
        <f t="shared" si="1"/>
        <v>233.00132978723406</v>
      </c>
      <c r="P29" s="66"/>
    </row>
    <row r="30" spans="1:16" ht="15.75" thickBot="1">
      <c r="A30" s="61"/>
      <c r="B30" s="62">
        <v>591</v>
      </c>
      <c r="C30" s="63" t="s">
        <v>71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55831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55831</v>
      </c>
      <c r="O30" s="65">
        <f t="shared" si="1"/>
        <v>10.606193009118542</v>
      </c>
      <c r="P30" s="66"/>
    </row>
    <row r="31" spans="1:119" ht="16.5" thickBot="1">
      <c r="A31" s="74" t="s">
        <v>10</v>
      </c>
      <c r="B31" s="75"/>
      <c r="C31" s="76"/>
      <c r="D31" s="77">
        <f>SUM(D5,D13,D17,D22,D24,D26,D28)</f>
        <v>4296191</v>
      </c>
      <c r="E31" s="77">
        <f aca="true" t="shared" si="10" ref="E31:M31">SUM(E5,E13,E17,E22,E24,E26,E28)</f>
        <v>803973</v>
      </c>
      <c r="F31" s="77">
        <f t="shared" si="10"/>
        <v>612571</v>
      </c>
      <c r="G31" s="77">
        <f t="shared" si="10"/>
        <v>0</v>
      </c>
      <c r="H31" s="77">
        <f t="shared" si="10"/>
        <v>0</v>
      </c>
      <c r="I31" s="77">
        <f t="shared" si="10"/>
        <v>5728341</v>
      </c>
      <c r="J31" s="77">
        <f t="shared" si="10"/>
        <v>0</v>
      </c>
      <c r="K31" s="77">
        <f t="shared" si="10"/>
        <v>0</v>
      </c>
      <c r="L31" s="77">
        <f t="shared" si="10"/>
        <v>0</v>
      </c>
      <c r="M31" s="77">
        <f t="shared" si="10"/>
        <v>0</v>
      </c>
      <c r="N31" s="77">
        <f t="shared" si="4"/>
        <v>11441076</v>
      </c>
      <c r="O31" s="78">
        <f t="shared" si="1"/>
        <v>2173.456686930091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5" ht="15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7" t="s">
        <v>72</v>
      </c>
      <c r="M33" s="117"/>
      <c r="N33" s="117"/>
      <c r="O33" s="88">
        <v>5264</v>
      </c>
    </row>
    <row r="34" spans="1:15" ht="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1112073</v>
      </c>
      <c r="E5" s="24">
        <f t="shared" si="0"/>
        <v>0</v>
      </c>
      <c r="F5" s="24">
        <f t="shared" si="0"/>
        <v>616707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1728780</v>
      </c>
      <c r="O5" s="30">
        <f aca="true" t="shared" si="2" ref="O5:O27">(N5/O$29)</f>
        <v>335.8158508158508</v>
      </c>
      <c r="P5" s="6"/>
    </row>
    <row r="6" spans="1:16" ht="15">
      <c r="A6" s="12"/>
      <c r="B6" s="42">
        <v>511</v>
      </c>
      <c r="C6" s="19" t="s">
        <v>19</v>
      </c>
      <c r="D6" s="43">
        <v>87334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87334</v>
      </c>
      <c r="O6" s="44">
        <f t="shared" si="2"/>
        <v>16.964646464646464</v>
      </c>
      <c r="P6" s="9"/>
    </row>
    <row r="7" spans="1:16" ht="15">
      <c r="A7" s="12"/>
      <c r="B7" s="42">
        <v>512</v>
      </c>
      <c r="C7" s="19" t="s">
        <v>20</v>
      </c>
      <c r="D7" s="43">
        <v>325990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325990</v>
      </c>
      <c r="O7" s="44">
        <f t="shared" si="2"/>
        <v>63.32362082362082</v>
      </c>
      <c r="P7" s="9"/>
    </row>
    <row r="8" spans="1:16" ht="15">
      <c r="A8" s="12"/>
      <c r="B8" s="42">
        <v>513</v>
      </c>
      <c r="C8" s="19" t="s">
        <v>21</v>
      </c>
      <c r="D8" s="43">
        <v>94181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94181</v>
      </c>
      <c r="O8" s="44">
        <f t="shared" si="2"/>
        <v>18.294677544677544</v>
      </c>
      <c r="P8" s="9"/>
    </row>
    <row r="9" spans="1:16" ht="15">
      <c r="A9" s="12"/>
      <c r="B9" s="42">
        <v>517</v>
      </c>
      <c r="C9" s="19" t="s">
        <v>24</v>
      </c>
      <c r="D9" s="43">
        <v>0</v>
      </c>
      <c r="E9" s="43">
        <v>0</v>
      </c>
      <c r="F9" s="43">
        <v>616707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616707</v>
      </c>
      <c r="O9" s="44">
        <f t="shared" si="2"/>
        <v>119.79545454545455</v>
      </c>
      <c r="P9" s="9"/>
    </row>
    <row r="10" spans="1:16" ht="15">
      <c r="A10" s="12"/>
      <c r="B10" s="42">
        <v>519</v>
      </c>
      <c r="C10" s="19" t="s">
        <v>26</v>
      </c>
      <c r="D10" s="43">
        <v>604568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604568</v>
      </c>
      <c r="O10" s="44">
        <f t="shared" si="2"/>
        <v>117.43745143745144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SUM(D12:D13)</f>
        <v>1164474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1164474</v>
      </c>
      <c r="O11" s="41">
        <f t="shared" si="2"/>
        <v>226.1993006993007</v>
      </c>
      <c r="P11" s="10"/>
    </row>
    <row r="12" spans="1:16" ht="15">
      <c r="A12" s="12"/>
      <c r="B12" s="42">
        <v>522</v>
      </c>
      <c r="C12" s="19" t="s">
        <v>46</v>
      </c>
      <c r="D12" s="43">
        <v>964632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964632</v>
      </c>
      <c r="O12" s="44">
        <f t="shared" si="2"/>
        <v>187.37995337995338</v>
      </c>
      <c r="P12" s="9"/>
    </row>
    <row r="13" spans="1:16" ht="15">
      <c r="A13" s="12"/>
      <c r="B13" s="42">
        <v>524</v>
      </c>
      <c r="C13" s="19" t="s">
        <v>47</v>
      </c>
      <c r="D13" s="43">
        <v>199842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199842</v>
      </c>
      <c r="O13" s="44">
        <f t="shared" si="2"/>
        <v>38.81934731934732</v>
      </c>
      <c r="P13" s="9"/>
    </row>
    <row r="14" spans="1:16" ht="15.75">
      <c r="A14" s="26" t="s">
        <v>30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5218411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5218411</v>
      </c>
      <c r="O14" s="41">
        <f t="shared" si="2"/>
        <v>1013.6773504273505</v>
      </c>
      <c r="P14" s="10"/>
    </row>
    <row r="15" spans="1:16" ht="15">
      <c r="A15" s="12"/>
      <c r="B15" s="42">
        <v>531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3893493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3893493</v>
      </c>
      <c r="O15" s="44">
        <f t="shared" si="2"/>
        <v>756.3117715617716</v>
      </c>
      <c r="P15" s="9"/>
    </row>
    <row r="16" spans="1:16" ht="15">
      <c r="A16" s="12"/>
      <c r="B16" s="42">
        <v>536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1324918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1324918</v>
      </c>
      <c r="O16" s="44">
        <f t="shared" si="2"/>
        <v>257.36557886557887</v>
      </c>
      <c r="P16" s="9"/>
    </row>
    <row r="17" spans="1:16" ht="15.75">
      <c r="A17" s="26" t="s">
        <v>36</v>
      </c>
      <c r="B17" s="27"/>
      <c r="C17" s="28"/>
      <c r="D17" s="29">
        <f aca="true" t="shared" si="5" ref="D17:M17">SUM(D18:D18)</f>
        <v>618232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618232</v>
      </c>
      <c r="O17" s="41">
        <f t="shared" si="2"/>
        <v>120.09168609168609</v>
      </c>
      <c r="P17" s="10"/>
    </row>
    <row r="18" spans="1:16" ht="15">
      <c r="A18" s="12"/>
      <c r="B18" s="42">
        <v>541</v>
      </c>
      <c r="C18" s="19" t="s">
        <v>37</v>
      </c>
      <c r="D18" s="43">
        <v>618232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618232</v>
      </c>
      <c r="O18" s="44">
        <f t="shared" si="2"/>
        <v>120.09168609168609</v>
      </c>
      <c r="P18" s="9"/>
    </row>
    <row r="19" spans="1:16" ht="15.75">
      <c r="A19" s="26" t="s">
        <v>49</v>
      </c>
      <c r="B19" s="27"/>
      <c r="C19" s="28"/>
      <c r="D19" s="29">
        <f aca="true" t="shared" si="6" ref="D19:M19">SUM(D20:D20)</f>
        <v>40824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40824</v>
      </c>
      <c r="O19" s="41">
        <f t="shared" si="2"/>
        <v>7.93006993006993</v>
      </c>
      <c r="P19" s="10"/>
    </row>
    <row r="20" spans="1:16" ht="15">
      <c r="A20" s="12"/>
      <c r="B20" s="42">
        <v>569</v>
      </c>
      <c r="C20" s="19" t="s">
        <v>60</v>
      </c>
      <c r="D20" s="43">
        <v>40824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40824</v>
      </c>
      <c r="O20" s="44">
        <f t="shared" si="2"/>
        <v>7.93006993006993</v>
      </c>
      <c r="P20" s="9"/>
    </row>
    <row r="21" spans="1:16" ht="15.75">
      <c r="A21" s="26" t="s">
        <v>38</v>
      </c>
      <c r="B21" s="27"/>
      <c r="C21" s="28"/>
      <c r="D21" s="29">
        <f aca="true" t="shared" si="7" ref="D21:M21">SUM(D22:D23)</f>
        <v>1001798</v>
      </c>
      <c r="E21" s="29">
        <f t="shared" si="7"/>
        <v>165129</v>
      </c>
      <c r="F21" s="29">
        <f t="shared" si="7"/>
        <v>0</v>
      </c>
      <c r="G21" s="29">
        <f t="shared" si="7"/>
        <v>231343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1398270</v>
      </c>
      <c r="O21" s="41">
        <f t="shared" si="2"/>
        <v>271.6142191142191</v>
      </c>
      <c r="P21" s="9"/>
    </row>
    <row r="22" spans="1:16" ht="15">
      <c r="A22" s="12"/>
      <c r="B22" s="42">
        <v>572</v>
      </c>
      <c r="C22" s="19" t="s">
        <v>39</v>
      </c>
      <c r="D22" s="43">
        <v>1001798</v>
      </c>
      <c r="E22" s="43">
        <v>165129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1166927</v>
      </c>
      <c r="O22" s="44">
        <f t="shared" si="2"/>
        <v>226.67579642579642</v>
      </c>
      <c r="P22" s="9"/>
    </row>
    <row r="23" spans="1:16" ht="15">
      <c r="A23" s="12"/>
      <c r="B23" s="42">
        <v>579</v>
      </c>
      <c r="C23" s="19" t="s">
        <v>61</v>
      </c>
      <c r="D23" s="43">
        <v>0</v>
      </c>
      <c r="E23" s="43">
        <v>0</v>
      </c>
      <c r="F23" s="43">
        <v>0</v>
      </c>
      <c r="G23" s="43">
        <v>231343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231343</v>
      </c>
      <c r="O23" s="44">
        <f t="shared" si="2"/>
        <v>44.93842268842269</v>
      </c>
      <c r="P23" s="9"/>
    </row>
    <row r="24" spans="1:16" ht="15.75">
      <c r="A24" s="26" t="s">
        <v>42</v>
      </c>
      <c r="B24" s="27"/>
      <c r="C24" s="28"/>
      <c r="D24" s="29">
        <f aca="true" t="shared" si="8" ref="D24:M24">SUM(D25:D26)</f>
        <v>0</v>
      </c>
      <c r="E24" s="29">
        <f t="shared" si="8"/>
        <v>616707</v>
      </c>
      <c r="F24" s="29">
        <f t="shared" si="8"/>
        <v>0</v>
      </c>
      <c r="G24" s="29">
        <f t="shared" si="8"/>
        <v>6</v>
      </c>
      <c r="H24" s="29">
        <f t="shared" si="8"/>
        <v>0</v>
      </c>
      <c r="I24" s="29">
        <f t="shared" si="8"/>
        <v>386639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1003352</v>
      </c>
      <c r="O24" s="41">
        <f t="shared" si="2"/>
        <v>194.9013209013209</v>
      </c>
      <c r="P24" s="9"/>
    </row>
    <row r="25" spans="1:16" ht="15">
      <c r="A25" s="12"/>
      <c r="B25" s="42">
        <v>581</v>
      </c>
      <c r="C25" s="19" t="s">
        <v>41</v>
      </c>
      <c r="D25" s="43">
        <v>0</v>
      </c>
      <c r="E25" s="43">
        <v>616707</v>
      </c>
      <c r="F25" s="43">
        <v>0</v>
      </c>
      <c r="G25" s="43">
        <v>6</v>
      </c>
      <c r="H25" s="43">
        <v>0</v>
      </c>
      <c r="I25" s="43">
        <v>218000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834713</v>
      </c>
      <c r="O25" s="44">
        <f t="shared" si="2"/>
        <v>162.14316239316238</v>
      </c>
      <c r="P25" s="9"/>
    </row>
    <row r="26" spans="1:16" ht="15.75" thickBot="1">
      <c r="A26" s="12"/>
      <c r="B26" s="42">
        <v>590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168639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168639</v>
      </c>
      <c r="O26" s="44">
        <f t="shared" si="2"/>
        <v>32.75815850815851</v>
      </c>
      <c r="P26" s="9"/>
    </row>
    <row r="27" spans="1:119" ht="16.5" thickBot="1">
      <c r="A27" s="13" t="s">
        <v>10</v>
      </c>
      <c r="B27" s="21"/>
      <c r="C27" s="20"/>
      <c r="D27" s="14">
        <f>SUM(D5,D11,D14,D17,D19,D21,D24)</f>
        <v>3937401</v>
      </c>
      <c r="E27" s="14">
        <f aca="true" t="shared" si="9" ref="E27:M27">SUM(E5,E11,E14,E17,E19,E21,E24)</f>
        <v>781836</v>
      </c>
      <c r="F27" s="14">
        <f t="shared" si="9"/>
        <v>616707</v>
      </c>
      <c r="G27" s="14">
        <f t="shared" si="9"/>
        <v>231349</v>
      </c>
      <c r="H27" s="14">
        <f t="shared" si="9"/>
        <v>0</v>
      </c>
      <c r="I27" s="14">
        <f t="shared" si="9"/>
        <v>5605050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11172343</v>
      </c>
      <c r="O27" s="35">
        <f t="shared" si="2"/>
        <v>2170.229797979798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63</v>
      </c>
      <c r="M29" s="93"/>
      <c r="N29" s="93"/>
      <c r="O29" s="39">
        <v>5148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52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2022-07-15T15:23:51Z</cp:lastPrinted>
  <dcterms:created xsi:type="dcterms:W3CDTF">2000-08-31T21:26:31Z</dcterms:created>
  <dcterms:modified xsi:type="dcterms:W3CDTF">2022-07-15T15:23:56Z</dcterms:modified>
  <cp:category/>
  <cp:version/>
  <cp:contentType/>
  <cp:contentStatus/>
</cp:coreProperties>
</file>