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'2007'!$A$1:$O$39</definedName>
    <definedName name="_xlnm.Print_Area" localSheetId="14">'2008'!$A$1:$O$36</definedName>
    <definedName name="_xlnm.Print_Area" localSheetId="13">'2009'!$A$1:$O$35</definedName>
    <definedName name="_xlnm.Print_Area" localSheetId="12">'2010'!$A$1:$O$36</definedName>
    <definedName name="_xlnm.Print_Area" localSheetId="11">'2011'!$A$1:$O$36</definedName>
    <definedName name="_xlnm.Print_Area" localSheetId="10">'2012'!$A$1:$O$39</definedName>
    <definedName name="_xlnm.Print_Area" localSheetId="9">'2013'!$A$1:$O$37</definedName>
    <definedName name="_xlnm.Print_Area" localSheetId="8">'2014'!$A$1:$O$37</definedName>
    <definedName name="_xlnm.Print_Area" localSheetId="7">'2015'!$A$1:$O$38</definedName>
    <definedName name="_xlnm.Print_Area" localSheetId="6">'2016'!$A$1:$O$38</definedName>
    <definedName name="_xlnm.Print_Area" localSheetId="5">'2017'!$A$1:$O$41</definedName>
    <definedName name="_xlnm.Print_Area" localSheetId="4">'2018'!$A$1:$O$42</definedName>
    <definedName name="_xlnm.Print_Area" localSheetId="3">'2019'!$A$1:$O$38</definedName>
    <definedName name="_xlnm.Print_Area" localSheetId="2">'2020'!$A$1:$O$37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8" i="48"/>
  <c r="P28" i="48" s="1"/>
  <c r="O26" i="48"/>
  <c r="P26" i="48" s="1"/>
  <c r="O24" i="48"/>
  <c r="P24" i="48" s="1"/>
  <c r="O18" i="48"/>
  <c r="P18" i="48" s="1"/>
  <c r="O14" i="48"/>
  <c r="P14" i="48" s="1"/>
  <c r="O5" i="48"/>
  <c r="P5" i="48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1" i="47" s="1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O27" i="47" s="1"/>
  <c r="P27" i="47" s="1"/>
  <c r="H27" i="47"/>
  <c r="G27" i="47"/>
  <c r="F27" i="47"/>
  <c r="E27" i="47"/>
  <c r="D27" i="47"/>
  <c r="O26" i="47"/>
  <c r="P26" i="47"/>
  <c r="N25" i="47"/>
  <c r="M25" i="47"/>
  <c r="L25" i="47"/>
  <c r="K25" i="47"/>
  <c r="K33" i="47" s="1"/>
  <c r="J25" i="47"/>
  <c r="O25" i="47" s="1"/>
  <c r="P25" i="47" s="1"/>
  <c r="I25" i="47"/>
  <c r="H25" i="47"/>
  <c r="G25" i="47"/>
  <c r="F25" i="47"/>
  <c r="E25" i="47"/>
  <c r="D25" i="47"/>
  <c r="O24" i="47"/>
  <c r="P24" i="47" s="1"/>
  <c r="O23" i="47"/>
  <c r="P23" i="47" s="1"/>
  <c r="O22" i="47"/>
  <c r="P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O13" i="47"/>
  <c r="P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N33" i="47" s="1"/>
  <c r="M5" i="47"/>
  <c r="M33" i="47" s="1"/>
  <c r="L5" i="47"/>
  <c r="L33" i="47" s="1"/>
  <c r="K5" i="47"/>
  <c r="J5" i="47"/>
  <c r="J33" i="47" s="1"/>
  <c r="I5" i="47"/>
  <c r="I33" i="47" s="1"/>
  <c r="H5" i="47"/>
  <c r="H33" i="47" s="1"/>
  <c r="G5" i="47"/>
  <c r="F5" i="47"/>
  <c r="F33" i="47" s="1"/>
  <c r="E5" i="47"/>
  <c r="E33" i="47" s="1"/>
  <c r="D5" i="47"/>
  <c r="D33" i="46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N30" i="46" s="1"/>
  <c r="O30" i="46" s="1"/>
  <c r="D30" i="46"/>
  <c r="N29" i="46"/>
  <c r="O29" i="46"/>
  <c r="N28" i="46"/>
  <c r="O28" i="46"/>
  <c r="M27" i="46"/>
  <c r="L27" i="46"/>
  <c r="K27" i="46"/>
  <c r="J27" i="46"/>
  <c r="I27" i="46"/>
  <c r="H27" i="46"/>
  <c r="G27" i="46"/>
  <c r="N27" i="46" s="1"/>
  <c r="O27" i="46" s="1"/>
  <c r="F27" i="46"/>
  <c r="E27" i="46"/>
  <c r="D27" i="46"/>
  <c r="N26" i="46"/>
  <c r="O26" i="46"/>
  <c r="N25" i="46"/>
  <c r="O25" i="46"/>
  <c r="M24" i="46"/>
  <c r="L24" i="46"/>
  <c r="K24" i="46"/>
  <c r="J24" i="46"/>
  <c r="I24" i="46"/>
  <c r="N24" i="46" s="1"/>
  <c r="O24" i="46" s="1"/>
  <c r="H24" i="46"/>
  <c r="G24" i="46"/>
  <c r="F24" i="46"/>
  <c r="E24" i="46"/>
  <c r="D24" i="46"/>
  <c r="N23" i="46"/>
  <c r="O23" i="46"/>
  <c r="N22" i="46"/>
  <c r="O22" i="46"/>
  <c r="N21" i="46"/>
  <c r="O21" i="46"/>
  <c r="N20" i="46"/>
  <c r="O20" i="46" s="1"/>
  <c r="N19" i="46"/>
  <c r="O19" i="46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/>
  <c r="N16" i="46"/>
  <c r="O16" i="46" s="1"/>
  <c r="N15" i="46"/>
  <c r="O15" i="46"/>
  <c r="M14" i="46"/>
  <c r="L14" i="46"/>
  <c r="K14" i="46"/>
  <c r="J14" i="46"/>
  <c r="J33" i="46" s="1"/>
  <c r="I14" i="46"/>
  <c r="H14" i="46"/>
  <c r="G14" i="46"/>
  <c r="F14" i="46"/>
  <c r="F33" i="46" s="1"/>
  <c r="E14" i="46"/>
  <c r="D14" i="46"/>
  <c r="N13" i="46"/>
  <c r="O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/>
  <c r="N6" i="46"/>
  <c r="O6" i="46"/>
  <c r="M5" i="46"/>
  <c r="M33" i="46" s="1"/>
  <c r="L5" i="46"/>
  <c r="L33" i="46" s="1"/>
  <c r="K5" i="46"/>
  <c r="K33" i="46" s="1"/>
  <c r="J5" i="46"/>
  <c r="I5" i="46"/>
  <c r="I33" i="46" s="1"/>
  <c r="H5" i="46"/>
  <c r="H33" i="46" s="1"/>
  <c r="G5" i="46"/>
  <c r="G33" i="46" s="1"/>
  <c r="F5" i="46"/>
  <c r="E5" i="46"/>
  <c r="E33" i="46" s="1"/>
  <c r="D5" i="46"/>
  <c r="N5" i="46" s="1"/>
  <c r="O5" i="46" s="1"/>
  <c r="I34" i="45"/>
  <c r="N33" i="45"/>
  <c r="O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/>
  <c r="N22" i="45"/>
  <c r="O22" i="45" s="1"/>
  <c r="N21" i="45"/>
  <c r="O21" i="45"/>
  <c r="N20" i="45"/>
  <c r="O20" i="45" s="1"/>
  <c r="N19" i="45"/>
  <c r="O19" i="45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/>
  <c r="N16" i="45"/>
  <c r="O16" i="45" s="1"/>
  <c r="N15" i="45"/>
  <c r="O15" i="45"/>
  <c r="M14" i="45"/>
  <c r="L14" i="45"/>
  <c r="K14" i="45"/>
  <c r="J14" i="45"/>
  <c r="J34" i="45" s="1"/>
  <c r="I14" i="45"/>
  <c r="H14" i="45"/>
  <c r="G14" i="45"/>
  <c r="F14" i="45"/>
  <c r="E14" i="45"/>
  <c r="N14" i="45" s="1"/>
  <c r="O14" i="45" s="1"/>
  <c r="D14" i="45"/>
  <c r="N13" i="45"/>
  <c r="O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/>
  <c r="N6" i="45"/>
  <c r="O6" i="45" s="1"/>
  <c r="M5" i="45"/>
  <c r="M34" i="45" s="1"/>
  <c r="L5" i="45"/>
  <c r="L34" i="45" s="1"/>
  <c r="K5" i="45"/>
  <c r="K34" i="45" s="1"/>
  <c r="J5" i="45"/>
  <c r="I5" i="45"/>
  <c r="H5" i="45"/>
  <c r="H34" i="45" s="1"/>
  <c r="G5" i="45"/>
  <c r="G34" i="45" s="1"/>
  <c r="F5" i="45"/>
  <c r="F34" i="45" s="1"/>
  <c r="E5" i="45"/>
  <c r="E34" i="45" s="1"/>
  <c r="D5" i="45"/>
  <c r="D34" i="45" s="1"/>
  <c r="L38" i="44"/>
  <c r="N37" i="44"/>
  <c r="O37" i="44"/>
  <c r="N36" i="44"/>
  <c r="O36" i="44" s="1"/>
  <c r="N35" i="44"/>
  <c r="O35" i="44"/>
  <c r="M34" i="44"/>
  <c r="L34" i="44"/>
  <c r="K34" i="44"/>
  <c r="J34" i="44"/>
  <c r="I34" i="44"/>
  <c r="N34" i="44" s="1"/>
  <c r="O34" i="44" s="1"/>
  <c r="H34" i="44"/>
  <c r="G34" i="44"/>
  <c r="F34" i="44"/>
  <c r="E34" i="44"/>
  <c r="D34" i="44"/>
  <c r="N33" i="44"/>
  <c r="O33" i="44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/>
  <c r="N22" i="44"/>
  <c r="O22" i="44"/>
  <c r="N21" i="44"/>
  <c r="O21" i="44"/>
  <c r="N20" i="44"/>
  <c r="O20" i="44" s="1"/>
  <c r="N19" i="44"/>
  <c r="O19" i="44"/>
  <c r="M18" i="44"/>
  <c r="M38" i="44" s="1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/>
  <c r="N12" i="44"/>
  <c r="O12" i="44"/>
  <c r="N11" i="44"/>
  <c r="O11" i="44"/>
  <c r="N10" i="44"/>
  <c r="O10" i="44" s="1"/>
  <c r="N9" i="44"/>
  <c r="O9" i="44"/>
  <c r="N8" i="44"/>
  <c r="O8" i="44" s="1"/>
  <c r="N7" i="44"/>
  <c r="O7" i="44"/>
  <c r="N6" i="44"/>
  <c r="O6" i="44"/>
  <c r="M5" i="44"/>
  <c r="L5" i="44"/>
  <c r="K5" i="44"/>
  <c r="K38" i="44" s="1"/>
  <c r="J5" i="44"/>
  <c r="J38" i="44" s="1"/>
  <c r="I5" i="44"/>
  <c r="I38" i="44" s="1"/>
  <c r="H5" i="44"/>
  <c r="H38" i="44" s="1"/>
  <c r="G5" i="44"/>
  <c r="G38" i="44" s="1"/>
  <c r="F5" i="44"/>
  <c r="F38" i="44" s="1"/>
  <c r="E5" i="44"/>
  <c r="E38" i="44" s="1"/>
  <c r="D5" i="44"/>
  <c r="D38" i="44" s="1"/>
  <c r="N38" i="44" s="1"/>
  <c r="O38" i="44" s="1"/>
  <c r="H37" i="43"/>
  <c r="L37" i="43"/>
  <c r="N36" i="43"/>
  <c r="O36" i="43"/>
  <c r="N35" i="43"/>
  <c r="O35" i="43" s="1"/>
  <c r="N34" i="43"/>
  <c r="O34" i="43"/>
  <c r="M33" i="43"/>
  <c r="L33" i="43"/>
  <c r="K33" i="43"/>
  <c r="J33" i="43"/>
  <c r="I33" i="43"/>
  <c r="N33" i="43" s="1"/>
  <c r="O33" i="43" s="1"/>
  <c r="H33" i="43"/>
  <c r="G33" i="43"/>
  <c r="F33" i="43"/>
  <c r="E33" i="43"/>
  <c r="D33" i="43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N27" i="43" s="1"/>
  <c r="O27" i="43" s="1"/>
  <c r="E27" i="43"/>
  <c r="D27" i="43"/>
  <c r="N26" i="43"/>
  <c r="O26" i="43"/>
  <c r="M25" i="43"/>
  <c r="L25" i="43"/>
  <c r="K25" i="43"/>
  <c r="J25" i="43"/>
  <c r="I25" i="43"/>
  <c r="H25" i="43"/>
  <c r="G25" i="43"/>
  <c r="F25" i="43"/>
  <c r="N25" i="43" s="1"/>
  <c r="O25" i="43" s="1"/>
  <c r="E25" i="43"/>
  <c r="D25" i="43"/>
  <c r="N24" i="43"/>
  <c r="O24" i="43"/>
  <c r="N23" i="43"/>
  <c r="O23" i="43" s="1"/>
  <c r="N22" i="43"/>
  <c r="O22" i="43"/>
  <c r="N21" i="43"/>
  <c r="O21" i="43" s="1"/>
  <c r="N20" i="43"/>
  <c r="O20" i="43"/>
  <c r="N19" i="43"/>
  <c r="O19" i="43" s="1"/>
  <c r="N18" i="43"/>
  <c r="O18" i="43"/>
  <c r="M17" i="43"/>
  <c r="M37" i="43" s="1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K37" i="43" s="1"/>
  <c r="J5" i="43"/>
  <c r="J37" i="43" s="1"/>
  <c r="I5" i="43"/>
  <c r="I37" i="43" s="1"/>
  <c r="H5" i="43"/>
  <c r="G5" i="43"/>
  <c r="G37" i="43" s="1"/>
  <c r="F5" i="43"/>
  <c r="F37" i="43" s="1"/>
  <c r="E5" i="43"/>
  <c r="E37" i="43" s="1"/>
  <c r="D5" i="43"/>
  <c r="D37" i="43" s="1"/>
  <c r="D34" i="42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N31" i="42" s="1"/>
  <c r="O31" i="42" s="1"/>
  <c r="D31" i="42"/>
  <c r="N30" i="42"/>
  <c r="O30" i="42"/>
  <c r="N29" i="42"/>
  <c r="O29" i="42" s="1"/>
  <c r="N28" i="42"/>
  <c r="O28" i="42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/>
  <c r="N21" i="42"/>
  <c r="O21" i="42" s="1"/>
  <c r="N20" i="42"/>
  <c r="O20" i="42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/>
  <c r="N9" i="42"/>
  <c r="O9" i="42" s="1"/>
  <c r="N8" i="42"/>
  <c r="O8" i="42"/>
  <c r="N7" i="42"/>
  <c r="O7" i="42"/>
  <c r="N6" i="42"/>
  <c r="O6" i="42"/>
  <c r="M5" i="42"/>
  <c r="M34" i="42" s="1"/>
  <c r="L5" i="42"/>
  <c r="L34" i="42" s="1"/>
  <c r="K5" i="42"/>
  <c r="K34" i="42" s="1"/>
  <c r="J5" i="42"/>
  <c r="J34" i="42" s="1"/>
  <c r="I5" i="42"/>
  <c r="N5" i="42" s="1"/>
  <c r="O5" i="42" s="1"/>
  <c r="H5" i="42"/>
  <c r="H34" i="42" s="1"/>
  <c r="G5" i="42"/>
  <c r="G34" i="42" s="1"/>
  <c r="F5" i="42"/>
  <c r="F34" i="42" s="1"/>
  <c r="E5" i="42"/>
  <c r="E34" i="42" s="1"/>
  <c r="D5" i="42"/>
  <c r="K34" i="41"/>
  <c r="D34" i="41"/>
  <c r="N33" i="41"/>
  <c r="O33" i="41" s="1"/>
  <c r="N32" i="41"/>
  <c r="O32" i="41"/>
  <c r="M31" i="41"/>
  <c r="L31" i="41"/>
  <c r="K31" i="41"/>
  <c r="J31" i="41"/>
  <c r="I31" i="41"/>
  <c r="N31" i="41" s="1"/>
  <c r="O31" i="41" s="1"/>
  <c r="H31" i="41"/>
  <c r="G31" i="41"/>
  <c r="F31" i="41"/>
  <c r="E31" i="41"/>
  <c r="D31" i="41"/>
  <c r="N30" i="41"/>
  <c r="O30" i="4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/>
  <c r="N21" i="41"/>
  <c r="O21" i="41" s="1"/>
  <c r="N20" i="41"/>
  <c r="O20" i="41"/>
  <c r="N19" i="41"/>
  <c r="O19" i="41" s="1"/>
  <c r="N18" i="41"/>
  <c r="O18" i="41"/>
  <c r="M17" i="41"/>
  <c r="L17" i="41"/>
  <c r="K17" i="41"/>
  <c r="J17" i="41"/>
  <c r="J34" i="41" s="1"/>
  <c r="I17" i="41"/>
  <c r="N17" i="41" s="1"/>
  <c r="O17" i="41" s="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/>
  <c r="N11" i="41"/>
  <c r="O11" i="41" s="1"/>
  <c r="N10" i="41"/>
  <c r="O10" i="41"/>
  <c r="N9" i="41"/>
  <c r="O9" i="41"/>
  <c r="N8" i="41"/>
  <c r="O8" i="41"/>
  <c r="N7" i="41"/>
  <c r="O7" i="41"/>
  <c r="N6" i="41"/>
  <c r="O6" i="41"/>
  <c r="M5" i="41"/>
  <c r="M34" i="41" s="1"/>
  <c r="L5" i="41"/>
  <c r="L34" i="41" s="1"/>
  <c r="K5" i="41"/>
  <c r="J5" i="41"/>
  <c r="I5" i="41"/>
  <c r="I34" i="41" s="1"/>
  <c r="H5" i="41"/>
  <c r="H34" i="41" s="1"/>
  <c r="G5" i="41"/>
  <c r="G34" i="41" s="1"/>
  <c r="F5" i="41"/>
  <c r="F34" i="41" s="1"/>
  <c r="E5" i="41"/>
  <c r="E34" i="41" s="1"/>
  <c r="D5" i="41"/>
  <c r="N34" i="40"/>
  <c r="O34" i="40"/>
  <c r="M33" i="40"/>
  <c r="M35" i="40" s="1"/>
  <c r="L33" i="40"/>
  <c r="K33" i="40"/>
  <c r="J33" i="40"/>
  <c r="I33" i="40"/>
  <c r="H33" i="40"/>
  <c r="G33" i="40"/>
  <c r="F33" i="40"/>
  <c r="N33" i="40" s="1"/>
  <c r="O33" i="40" s="1"/>
  <c r="E33" i="40"/>
  <c r="D33" i="40"/>
  <c r="N32" i="40"/>
  <c r="O32" i="40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/>
  <c r="M27" i="40"/>
  <c r="L27" i="40"/>
  <c r="K27" i="40"/>
  <c r="J27" i="40"/>
  <c r="I27" i="40"/>
  <c r="H27" i="40"/>
  <c r="G27" i="40"/>
  <c r="F27" i="40"/>
  <c r="E27" i="40"/>
  <c r="E35" i="40" s="1"/>
  <c r="D27" i="40"/>
  <c r="N26" i="40"/>
  <c r="O26" i="40"/>
  <c r="N25" i="40"/>
  <c r="O25" i="40"/>
  <c r="M24" i="40"/>
  <c r="L24" i="40"/>
  <c r="K24" i="40"/>
  <c r="J24" i="40"/>
  <c r="I24" i="40"/>
  <c r="H24" i="40"/>
  <c r="G24" i="40"/>
  <c r="G35" i="40" s="1"/>
  <c r="F24" i="40"/>
  <c r="E24" i="40"/>
  <c r="D24" i="40"/>
  <c r="N23" i="40"/>
  <c r="O23" i="40"/>
  <c r="N22" i="40"/>
  <c r="O22" i="40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/>
  <c r="N15" i="40"/>
  <c r="O15" i="40"/>
  <c r="N14" i="40"/>
  <c r="O14" i="40"/>
  <c r="M13" i="40"/>
  <c r="L13" i="40"/>
  <c r="K13" i="40"/>
  <c r="J13" i="40"/>
  <c r="I13" i="40"/>
  <c r="H13" i="40"/>
  <c r="H35" i="40" s="1"/>
  <c r="G13" i="40"/>
  <c r="F13" i="40"/>
  <c r="F35" i="40" s="1"/>
  <c r="E13" i="40"/>
  <c r="D13" i="40"/>
  <c r="N12" i="40"/>
  <c r="O12" i="40"/>
  <c r="N11" i="40"/>
  <c r="O11" i="40"/>
  <c r="N10" i="40"/>
  <c r="O10" i="40"/>
  <c r="N9" i="40"/>
  <c r="O9" i="40" s="1"/>
  <c r="N8" i="40"/>
  <c r="O8" i="40"/>
  <c r="N7" i="40"/>
  <c r="O7" i="40"/>
  <c r="N6" i="40"/>
  <c r="O6" i="40"/>
  <c r="M5" i="40"/>
  <c r="L5" i="40"/>
  <c r="L35" i="40" s="1"/>
  <c r="K5" i="40"/>
  <c r="K35" i="40"/>
  <c r="J5" i="40"/>
  <c r="J35" i="40" s="1"/>
  <c r="I5" i="40"/>
  <c r="H5" i="40"/>
  <c r="G5" i="40"/>
  <c r="F5" i="40"/>
  <c r="E5" i="40"/>
  <c r="D5" i="40"/>
  <c r="N5" i="40" s="1"/>
  <c r="O5" i="40" s="1"/>
  <c r="D35" i="40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 s="1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M25" i="39"/>
  <c r="L25" i="39"/>
  <c r="K25" i="39"/>
  <c r="J25" i="39"/>
  <c r="I25" i="39"/>
  <c r="H25" i="39"/>
  <c r="N25" i="39" s="1"/>
  <c r="O25" i="39" s="1"/>
  <c r="G25" i="39"/>
  <c r="F25" i="39"/>
  <c r="E25" i="39"/>
  <c r="D25" i="39"/>
  <c r="N24" i="39"/>
  <c r="O24" i="39" s="1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N21" i="39"/>
  <c r="O21" i="39" s="1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I33" i="39" s="1"/>
  <c r="H13" i="39"/>
  <c r="N13" i="39" s="1"/>
  <c r="O13" i="39" s="1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33" i="39" s="1"/>
  <c r="L5" i="39"/>
  <c r="L33" i="39" s="1"/>
  <c r="K5" i="39"/>
  <c r="K33" i="39" s="1"/>
  <c r="J5" i="39"/>
  <c r="J33" i="39" s="1"/>
  <c r="I5" i="39"/>
  <c r="H5" i="39"/>
  <c r="G5" i="39"/>
  <c r="F5" i="39"/>
  <c r="F33" i="39" s="1"/>
  <c r="E5" i="39"/>
  <c r="E33" i="39" s="1"/>
  <c r="D5" i="39"/>
  <c r="D33" i="39"/>
  <c r="N31" i="38"/>
  <c r="O31" i="38" s="1"/>
  <c r="M30" i="38"/>
  <c r="L30" i="38"/>
  <c r="K30" i="38"/>
  <c r="J30" i="38"/>
  <c r="I30" i="38"/>
  <c r="H30" i="38"/>
  <c r="G30" i="38"/>
  <c r="F30" i="38"/>
  <c r="E30" i="38"/>
  <c r="E32" i="38" s="1"/>
  <c r="D30" i="38"/>
  <c r="N30" i="38" s="1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N27" i="38" s="1"/>
  <c r="O27" i="38" s="1"/>
  <c r="E27" i="38"/>
  <c r="D27" i="38"/>
  <c r="N26" i="38"/>
  <c r="O26" i="38" s="1"/>
  <c r="N25" i="38"/>
  <c r="O25" i="38" s="1"/>
  <c r="M24" i="38"/>
  <c r="L24" i="38"/>
  <c r="K24" i="38"/>
  <c r="J24" i="38"/>
  <c r="I24" i="38"/>
  <c r="I32" i="38" s="1"/>
  <c r="H24" i="38"/>
  <c r="N24" i="38" s="1"/>
  <c r="O24" i="38" s="1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N18" i="38"/>
  <c r="O18" i="38"/>
  <c r="F18" i="38"/>
  <c r="E18" i="38"/>
  <c r="D18" i="38"/>
  <c r="N17" i="38"/>
  <c r="O17" i="38"/>
  <c r="N16" i="38"/>
  <c r="O16" i="38"/>
  <c r="N15" i="38"/>
  <c r="O15" i="38"/>
  <c r="N14" i="38"/>
  <c r="O14" i="38"/>
  <c r="M13" i="38"/>
  <c r="M32" i="38" s="1"/>
  <c r="L13" i="38"/>
  <c r="K13" i="38"/>
  <c r="J13" i="38"/>
  <c r="I13" i="38"/>
  <c r="H13" i="38"/>
  <c r="G13" i="38"/>
  <c r="F13" i="38"/>
  <c r="E13" i="38"/>
  <c r="D13" i="38"/>
  <c r="D32" i="38" s="1"/>
  <c r="N32" i="38" s="1"/>
  <c r="O32" i="38" s="1"/>
  <c r="N12" i="38"/>
  <c r="O12" i="38" s="1"/>
  <c r="N11" i="38"/>
  <c r="O11" i="38"/>
  <c r="N10" i="38"/>
  <c r="O10" i="38"/>
  <c r="N9" i="38"/>
  <c r="O9" i="38"/>
  <c r="N8" i="38"/>
  <c r="O8" i="38"/>
  <c r="N7" i="38"/>
  <c r="O7" i="38"/>
  <c r="N6" i="38"/>
  <c r="O6" i="38" s="1"/>
  <c r="M5" i="38"/>
  <c r="L5" i="38"/>
  <c r="L32" i="38"/>
  <c r="K5" i="38"/>
  <c r="K32" i="38" s="1"/>
  <c r="J5" i="38"/>
  <c r="J32" i="38"/>
  <c r="I5" i="38"/>
  <c r="H5" i="38"/>
  <c r="H32" i="38" s="1"/>
  <c r="G5" i="38"/>
  <c r="G32" i="38" s="1"/>
  <c r="F5" i="38"/>
  <c r="F32" i="38" s="1"/>
  <c r="E5" i="38"/>
  <c r="D5" i="38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M25" i="37"/>
  <c r="L25" i="37"/>
  <c r="K25" i="37"/>
  <c r="J25" i="37"/>
  <c r="I25" i="37"/>
  <c r="I33" i="37" s="1"/>
  <c r="H25" i="37"/>
  <c r="G25" i="37"/>
  <c r="F25" i="37"/>
  <c r="E25" i="37"/>
  <c r="D25" i="37"/>
  <c r="N25" i="37" s="1"/>
  <c r="O25" i="37" s="1"/>
  <c r="N24" i="37"/>
  <c r="O24" i="37"/>
  <c r="M23" i="37"/>
  <c r="L23" i="37"/>
  <c r="K23" i="37"/>
  <c r="J23" i="37"/>
  <c r="I23" i="37"/>
  <c r="H23" i="37"/>
  <c r="G23" i="37"/>
  <c r="F23" i="37"/>
  <c r="F33" i="37" s="1"/>
  <c r="E23" i="37"/>
  <c r="N23" i="37" s="1"/>
  <c r="O23" i="37" s="1"/>
  <c r="D23" i="37"/>
  <c r="N22" i="37"/>
  <c r="O22" i="37"/>
  <c r="N21" i="37"/>
  <c r="O21" i="37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H33" i="37" s="1"/>
  <c r="G13" i="37"/>
  <c r="F13" i="37"/>
  <c r="E13" i="37"/>
  <c r="D13" i="37"/>
  <c r="N13" i="37" s="1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M33" i="37" s="1"/>
  <c r="L5" i="37"/>
  <c r="L33" i="37" s="1"/>
  <c r="K5" i="37"/>
  <c r="K33" i="37" s="1"/>
  <c r="J5" i="37"/>
  <c r="J33" i="37" s="1"/>
  <c r="I5" i="37"/>
  <c r="H5" i="37"/>
  <c r="G5" i="37"/>
  <c r="F5" i="37"/>
  <c r="E5" i="37"/>
  <c r="E33" i="37" s="1"/>
  <c r="D5" i="37"/>
  <c r="D33" i="37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/>
  <c r="O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I35" i="36" s="1"/>
  <c r="H28" i="36"/>
  <c r="G28" i="36"/>
  <c r="F28" i="36"/>
  <c r="E28" i="36"/>
  <c r="N28" i="36" s="1"/>
  <c r="O28" i="36" s="1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M23" i="36"/>
  <c r="M35" i="36" s="1"/>
  <c r="L23" i="36"/>
  <c r="L35" i="36" s="1"/>
  <c r="K23" i="36"/>
  <c r="J23" i="36"/>
  <c r="I23" i="36"/>
  <c r="H23" i="36"/>
  <c r="G23" i="36"/>
  <c r="F23" i="36"/>
  <c r="E23" i="36"/>
  <c r="N23" i="36" s="1"/>
  <c r="O23" i="36" s="1"/>
  <c r="D23" i="36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N17" i="36" s="1"/>
  <c r="O17" i="36" s="1"/>
  <c r="I17" i="36"/>
  <c r="H17" i="36"/>
  <c r="G17" i="36"/>
  <c r="F17" i="36"/>
  <c r="E17" i="36"/>
  <c r="D17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D35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35" i="36" s="1"/>
  <c r="J5" i="36"/>
  <c r="I5" i="36"/>
  <c r="H5" i="36"/>
  <c r="H35" i="36" s="1"/>
  <c r="G5" i="36"/>
  <c r="G35" i="36" s="1"/>
  <c r="F5" i="36"/>
  <c r="E5" i="36"/>
  <c r="D5" i="36"/>
  <c r="J13" i="35"/>
  <c r="N31" i="35"/>
  <c r="O31" i="35"/>
  <c r="M30" i="35"/>
  <c r="L30" i="35"/>
  <c r="K30" i="35"/>
  <c r="J30" i="35"/>
  <c r="I30" i="35"/>
  <c r="I32" i="35" s="1"/>
  <c r="H30" i="35"/>
  <c r="G30" i="35"/>
  <c r="F30" i="35"/>
  <c r="E30" i="35"/>
  <c r="D30" i="35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N27" i="35" s="1"/>
  <c r="O27" i="35" s="1"/>
  <c r="E27" i="35"/>
  <c r="D27" i="35"/>
  <c r="N26" i="35"/>
  <c r="O26" i="35"/>
  <c r="M25" i="35"/>
  <c r="L25" i="35"/>
  <c r="K25" i="35"/>
  <c r="J25" i="35"/>
  <c r="I25" i="35"/>
  <c r="H25" i="35"/>
  <c r="G25" i="35"/>
  <c r="F25" i="35"/>
  <c r="N25" i="35" s="1"/>
  <c r="O25" i="35" s="1"/>
  <c r="E25" i="35"/>
  <c r="D25" i="35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 s="1"/>
  <c r="N20" i="35"/>
  <c r="O20" i="35"/>
  <c r="N19" i="35"/>
  <c r="O19" i="35" s="1"/>
  <c r="N18" i="35"/>
  <c r="O18" i="35"/>
  <c r="M17" i="35"/>
  <c r="M32" i="35" s="1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N14" i="35"/>
  <c r="O14" i="35" s="1"/>
  <c r="M13" i="35"/>
  <c r="L13" i="35"/>
  <c r="K13" i="35"/>
  <c r="I13" i="35"/>
  <c r="H13" i="35"/>
  <c r="G13" i="35"/>
  <c r="F13" i="35"/>
  <c r="E13" i="35"/>
  <c r="D13" i="35"/>
  <c r="D32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L32" i="35" s="1"/>
  <c r="K5" i="35"/>
  <c r="K32" i="35" s="1"/>
  <c r="J5" i="35"/>
  <c r="J32" i="35" s="1"/>
  <c r="I5" i="35"/>
  <c r="H5" i="35"/>
  <c r="H32" i="35" s="1"/>
  <c r="G5" i="35"/>
  <c r="F5" i="35"/>
  <c r="E5" i="35"/>
  <c r="E32" i="35" s="1"/>
  <c r="D5" i="35"/>
  <c r="N31" i="34"/>
  <c r="O31" i="34" s="1"/>
  <c r="M30" i="34"/>
  <c r="L30" i="34"/>
  <c r="K30" i="34"/>
  <c r="J30" i="34"/>
  <c r="N30" i="34" s="1"/>
  <c r="O30" i="34" s="1"/>
  <c r="I30" i="34"/>
  <c r="H30" i="34"/>
  <c r="G30" i="34"/>
  <c r="F30" i="34"/>
  <c r="E30" i="34"/>
  <c r="D30" i="34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K32" i="34" s="1"/>
  <c r="J23" i="34"/>
  <c r="I23" i="34"/>
  <c r="H23" i="34"/>
  <c r="G23" i="34"/>
  <c r="F23" i="34"/>
  <c r="F32" i="34" s="1"/>
  <c r="E23" i="34"/>
  <c r="D23" i="34"/>
  <c r="N22" i="34"/>
  <c r="O22" i="34" s="1"/>
  <c r="N21" i="34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N10" i="34"/>
  <c r="O10" i="34" s="1"/>
  <c r="N9" i="34"/>
  <c r="O9" i="34" s="1"/>
  <c r="N8" i="34"/>
  <c r="O8" i="34"/>
  <c r="N7" i="34"/>
  <c r="O7" i="34"/>
  <c r="N6" i="34"/>
  <c r="O6" i="34"/>
  <c r="M5" i="34"/>
  <c r="M32" i="34"/>
  <c r="L5" i="34"/>
  <c r="L32" i="34" s="1"/>
  <c r="K5" i="34"/>
  <c r="J5" i="34"/>
  <c r="I5" i="34"/>
  <c r="I32" i="34" s="1"/>
  <c r="H5" i="34"/>
  <c r="H32" i="34" s="1"/>
  <c r="G5" i="34"/>
  <c r="G32" i="34" s="1"/>
  <c r="F5" i="34"/>
  <c r="E5" i="34"/>
  <c r="N5" i="34" s="1"/>
  <c r="O5" i="34" s="1"/>
  <c r="D5" i="34"/>
  <c r="E29" i="33"/>
  <c r="F29" i="33"/>
  <c r="G29" i="33"/>
  <c r="H29" i="33"/>
  <c r="I29" i="33"/>
  <c r="I31" i="33" s="1"/>
  <c r="J29" i="33"/>
  <c r="K29" i="33"/>
  <c r="L29" i="33"/>
  <c r="M29" i="33"/>
  <c r="D29" i="33"/>
  <c r="N29" i="33" s="1"/>
  <c r="O29" i="33" s="1"/>
  <c r="E26" i="33"/>
  <c r="F26" i="33"/>
  <c r="G26" i="33"/>
  <c r="H26" i="33"/>
  <c r="I26" i="33"/>
  <c r="J26" i="33"/>
  <c r="K26" i="33"/>
  <c r="L26" i="33"/>
  <c r="M26" i="33"/>
  <c r="E24" i="33"/>
  <c r="F24" i="33"/>
  <c r="N24" i="33" s="1"/>
  <c r="O24" i="33" s="1"/>
  <c r="G24" i="33"/>
  <c r="H24" i="33"/>
  <c r="I24" i="33"/>
  <c r="J24" i="33"/>
  <c r="K24" i="33"/>
  <c r="L24" i="33"/>
  <c r="M24" i="33"/>
  <c r="E18" i="33"/>
  <c r="F18" i="33"/>
  <c r="G18" i="33"/>
  <c r="N18" i="33" s="1"/>
  <c r="O18" i="33" s="1"/>
  <c r="H18" i="33"/>
  <c r="H31" i="33" s="1"/>
  <c r="I18" i="33"/>
  <c r="J18" i="33"/>
  <c r="K18" i="33"/>
  <c r="L18" i="33"/>
  <c r="M18" i="33"/>
  <c r="E13" i="33"/>
  <c r="F13" i="33"/>
  <c r="F31" i="33" s="1"/>
  <c r="G13" i="33"/>
  <c r="H13" i="33"/>
  <c r="I13" i="33"/>
  <c r="J13" i="33"/>
  <c r="K13" i="33"/>
  <c r="L13" i="33"/>
  <c r="M13" i="33"/>
  <c r="E5" i="33"/>
  <c r="E31" i="33" s="1"/>
  <c r="F5" i="33"/>
  <c r="G5" i="33"/>
  <c r="G31" i="33" s="1"/>
  <c r="H5" i="33"/>
  <c r="I5" i="33"/>
  <c r="J5" i="33"/>
  <c r="J31" i="33" s="1"/>
  <c r="K5" i="33"/>
  <c r="K31" i="33" s="1"/>
  <c r="L5" i="33"/>
  <c r="L31" i="33"/>
  <c r="M5" i="33"/>
  <c r="M31" i="33" s="1"/>
  <c r="D26" i="33"/>
  <c r="D24" i="33"/>
  <c r="D18" i="33"/>
  <c r="D13" i="33"/>
  <c r="N13" i="33" s="1"/>
  <c r="O13" i="33" s="1"/>
  <c r="D5" i="33"/>
  <c r="D31" i="33" s="1"/>
  <c r="N30" i="33"/>
  <c r="O30" i="33" s="1"/>
  <c r="N27" i="33"/>
  <c r="O27" i="33" s="1"/>
  <c r="N28" i="33"/>
  <c r="O28" i="33" s="1"/>
  <c r="N25" i="33"/>
  <c r="O25" i="33"/>
  <c r="N15" i="33"/>
  <c r="O15" i="33" s="1"/>
  <c r="N16" i="33"/>
  <c r="O16" i="33"/>
  <c r="N17" i="33"/>
  <c r="O17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6" i="33"/>
  <c r="O6" i="33" s="1"/>
  <c r="N20" i="33"/>
  <c r="O20" i="33"/>
  <c r="N21" i="33"/>
  <c r="O21" i="33" s="1"/>
  <c r="N22" i="33"/>
  <c r="O22" i="33" s="1"/>
  <c r="N23" i="33"/>
  <c r="O23" i="33"/>
  <c r="N19" i="33"/>
  <c r="O19" i="33" s="1"/>
  <c r="N14" i="33"/>
  <c r="O14" i="33" s="1"/>
  <c r="E35" i="36"/>
  <c r="F35" i="36"/>
  <c r="N17" i="37"/>
  <c r="O17" i="37" s="1"/>
  <c r="G32" i="35"/>
  <c r="G33" i="37"/>
  <c r="F32" i="35"/>
  <c r="N17" i="39"/>
  <c r="O17" i="39" s="1"/>
  <c r="N5" i="39"/>
  <c r="O5" i="39" s="1"/>
  <c r="N13" i="40"/>
  <c r="O13" i="40" s="1"/>
  <c r="G33" i="39"/>
  <c r="I35" i="40"/>
  <c r="N26" i="33"/>
  <c r="O26" i="33" s="1"/>
  <c r="N17" i="35"/>
  <c r="O17" i="35" s="1"/>
  <c r="N25" i="41"/>
  <c r="O25" i="41" s="1"/>
  <c r="N13" i="42"/>
  <c r="O13" i="42" s="1"/>
  <c r="N29" i="43"/>
  <c r="O29" i="43" s="1"/>
  <c r="N26" i="44"/>
  <c r="O26" i="44" s="1"/>
  <c r="N5" i="45"/>
  <c r="O5" i="45" s="1"/>
  <c r="N14" i="46"/>
  <c r="O14" i="46" s="1"/>
  <c r="O19" i="47"/>
  <c r="P19" i="47" s="1"/>
  <c r="O33" i="48" l="1"/>
  <c r="P33" i="48" s="1"/>
  <c r="N34" i="41"/>
  <c r="O34" i="41" s="1"/>
  <c r="N33" i="37"/>
  <c r="O33" i="37" s="1"/>
  <c r="N31" i="33"/>
  <c r="O31" i="33" s="1"/>
  <c r="N37" i="43"/>
  <c r="O37" i="43" s="1"/>
  <c r="N34" i="45"/>
  <c r="O34" i="45" s="1"/>
  <c r="N35" i="40"/>
  <c r="O35" i="40" s="1"/>
  <c r="N32" i="35"/>
  <c r="O32" i="35" s="1"/>
  <c r="N35" i="36"/>
  <c r="O35" i="36" s="1"/>
  <c r="N33" i="39"/>
  <c r="O33" i="39" s="1"/>
  <c r="N33" i="46"/>
  <c r="O33" i="46" s="1"/>
  <c r="N13" i="35"/>
  <c r="O13" i="35" s="1"/>
  <c r="D33" i="47"/>
  <c r="N5" i="44"/>
  <c r="O5" i="44" s="1"/>
  <c r="N5" i="41"/>
  <c r="O5" i="41" s="1"/>
  <c r="J35" i="36"/>
  <c r="N23" i="34"/>
  <c r="O23" i="34" s="1"/>
  <c r="N13" i="38"/>
  <c r="O13" i="38" s="1"/>
  <c r="N24" i="40"/>
  <c r="O24" i="40" s="1"/>
  <c r="E32" i="34"/>
  <c r="N5" i="36"/>
  <c r="O5" i="36" s="1"/>
  <c r="N5" i="33"/>
  <c r="O5" i="33" s="1"/>
  <c r="N30" i="35"/>
  <c r="O30" i="35" s="1"/>
  <c r="N5" i="43"/>
  <c r="O5" i="43" s="1"/>
  <c r="I34" i="42"/>
  <c r="N34" i="42" s="1"/>
  <c r="O34" i="42" s="1"/>
  <c r="N5" i="38"/>
  <c r="O5" i="38" s="1"/>
  <c r="H33" i="39"/>
  <c r="O5" i="47"/>
  <c r="P5" i="47" s="1"/>
  <c r="J32" i="34"/>
  <c r="G33" i="47"/>
  <c r="N5" i="35"/>
  <c r="O5" i="35" s="1"/>
  <c r="N5" i="37"/>
  <c r="O5" i="37" s="1"/>
  <c r="N27" i="40"/>
  <c r="O27" i="40" s="1"/>
  <c r="D32" i="34"/>
  <c r="N32" i="34" s="1"/>
  <c r="O32" i="34" s="1"/>
  <c r="O33" i="47" l="1"/>
  <c r="P33" i="47" s="1"/>
</calcChain>
</file>

<file path=xl/sharedStrings.xml><?xml version="1.0" encoding="utf-8"?>
<sst xmlns="http://schemas.openxmlformats.org/spreadsheetml/2006/main" count="797" uniqueCount="109">
  <si>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</si>
  <si>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</si>
  <si>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</si>
  <si>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</si>
  <si>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</si>
  <si>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</si>
  <si>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</si>
  <si>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</si>
  <si>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</si>
  <si>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</si>
  <si>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</si>
  <si>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</si>
  <si>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</si>
  <si>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</si>
  <si>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</si>
  <si>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</si>
  <si>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</si>
  <si>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</si>
  <si>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</si>
  <si>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</si>
  <si>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</si>
  <si>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</si>
  <si>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</si>
  <si>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</si>
  <si>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</si>
  <si>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</si>
  <si>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</si>
  <si>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</si>
  <si>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</si>
  <si>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</si>
  <si>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</si>
  <si>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</si>
  <si>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Electric Utility Services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</si>
  <si>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</si>
  <si>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</si>
  <si>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</si>
  <si>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</si>
  <si>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</si>
  <si>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</si>
  <si>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</si>
  <si>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</si>
  <si>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</si>
  <si>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</si>
  <si>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</si>
  <si>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</si>
  <si>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Mount Dora Expenditures Reported by Account Code and Fund Type</t>
  </si>
  <si>
    <t>Local Fiscal Year Ended September 30, 2010</t>
  </si>
  <si>
    <t>Human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</si>
  <si>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</si>
  <si>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</si>
  <si>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</si>
  <si>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</si>
  <si>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</si>
  <si>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</si>
  <si>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</si>
  <si>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Economic Environment</t>
  </si>
  <si>
    <t>Industry Development</t>
  </si>
  <si>
    <t>Housing and Urban Development</t>
  </si>
  <si>
    <t>2012 Municipal Population:</t>
  </si>
  <si>
    <t>Local Fiscal Year Ended September 30, 2013</t>
  </si>
  <si>
    <t>Pension Benefits</t>
  </si>
  <si>
    <t>Proprietary - Non-Operating Interest Expense</t>
  </si>
  <si>
    <t>2013 Municipal Population:</t>
  </si>
  <si>
    <t>Local Fiscal Year Ended September 30, 2008</t>
  </si>
  <si>
    <t>Parking Facilities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</si>
  <si>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</si>
  <si>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</si>
  <si>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</si>
  <si>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</si>
  <si>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</si>
  <si>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</si>
  <si>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</si>
  <si>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</si>
  <si>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</si>
  <si>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</si>
  <si>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</si>
  <si>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</si>
  <si>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</si>
  <si>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Other Transportation Systems / Services</t>
  </si>
  <si>
    <t>Cultural Services</t>
  </si>
  <si>
    <t>2007 Municipal Population:</t>
  </si>
  <si>
    <t>Local Fiscal Year Ended September 30, 2015</t>
  </si>
  <si>
    <t>Special Events</t>
  </si>
  <si>
    <t>2015 Municipal Population:</t>
  </si>
  <si>
    <t>Local Fiscal Year Ended September 30, 2016</t>
  </si>
  <si>
    <t>2016 Municipal Population:</t>
  </si>
  <si>
    <t>Local Fiscal Year Ended September 30, 2017</t>
  </si>
  <si>
    <t>Water Utility Services</t>
  </si>
  <si>
    <t>Capital Lease Acquisitions</t>
  </si>
  <si>
    <t>2017 Municipal Population:</t>
  </si>
  <si>
    <t>Local Fiscal Year Ended September 30, 2018</t>
  </si>
  <si>
    <t>Non-Court Information Systems</t>
  </si>
  <si>
    <t>2018 Municipal Population:</t>
  </si>
  <si>
    <t>Local Fiscal Year Ended September 30, 2019</t>
  </si>
  <si>
    <t>Conservation / Resource Management</t>
  </si>
  <si>
    <t>Other Transportation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</si>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</sst>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102</v>
      </c>
      <c r="N4" s="32" t="s">
        <v>5</v>
      </c>
      <c r="O4" s="32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7255506</v>
      </c>
      <c r="E5" s="24">
        <f>SUM(E6:E13)</f>
        <v>734450</v>
      </c>
      <c r="F5" s="24">
        <f>SUM(F6:F13)</f>
        <v>1564374</v>
      </c>
      <c r="G5" s="24">
        <f>SUM(G6:G13)</f>
        <v>6606019</v>
      </c>
      <c r="H5" s="24">
        <f>SUM(H6:H13)</f>
        <v>0</v>
      </c>
      <c r="I5" s="24">
        <f>SUM(I6:I13)</f>
        <v>0</v>
      </c>
      <c r="J5" s="24">
        <f>SUM(J6:J13)</f>
        <v>8446097</v>
      </c>
      <c r="K5" s="24">
        <f>SUM(K6:K13)</f>
        <v>2721016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27327462</v>
      </c>
      <c r="P5" s="30">
        <f>(O5/P$35)</f>
        <v>1595.3915581761923</v>
      </c>
      <c r="Q5" s="6"/>
    </row>
    <row r="6" spans="1:134">
      <c r="A6" s="12"/>
      <c r="B6" s="42">
        <v>511</v>
      </c>
      <c r="C6" s="19" t="s">
        <v>19</v>
      </c>
      <c r="D6" s="43">
        <v>90980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90980</v>
      </c>
      <c r="P6" s="44">
        <f>(O6/P$35)</f>
        <v>5.3114600969116701</v>
      </c>
      <c r="Q6" s="9"/>
    </row>
    <row r="7" spans="1:134">
      <c r="A7" s="12"/>
      <c r="B7" s="42">
        <v>512</v>
      </c>
      <c r="C7" s="19" t="s">
        <v>20</v>
      </c>
      <c r="D7" s="43">
        <v>670174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670174</v>
      </c>
      <c r="P7" s="44">
        <f>(O7/P$35)</f>
        <v>39.125109463482985</v>
      </c>
      <c r="Q7" s="9"/>
    </row>
    <row r="8" spans="1:134">
      <c r="A8" s="12"/>
      <c r="B8" s="42">
        <v>513</v>
      </c>
      <c r="C8" s="19" t="s">
        <v>21</v>
      </c>
      <c r="D8" s="43">
        <v>3092162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3092162</v>
      </c>
      <c r="P8" s="44">
        <f>(O8/P$35)</f>
        <v>180.52203864790707</v>
      </c>
      <c r="Q8" s="9"/>
    </row>
    <row r="9" spans="1:134">
      <c r="A9" s="12"/>
      <c r="B9" s="42">
        <v>514</v>
      </c>
      <c r="C9" s="19" t="s">
        <v>22</v>
      </c>
      <c r="D9" s="43">
        <v>153074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153074</v>
      </c>
      <c r="P9" s="44">
        <f>(O9/P$35)</f>
        <v>8.9365403701325246</v>
      </c>
      <c r="Q9" s="9"/>
    </row>
    <row r="10" spans="1:134">
      <c r="A10" s="12"/>
      <c r="B10" s="42">
        <v>515</v>
      </c>
      <c r="C10" s="19" t="s">
        <v>23</v>
      </c>
      <c r="D10" s="43">
        <v>1395983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1395983</v>
      </c>
      <c r="P10" s="44">
        <f>(O10/P$35)</f>
        <v>81.498219394010164</v>
      </c>
      <c r="Q10" s="9"/>
    </row>
    <row r="11" spans="1:134">
      <c r="A11" s="12"/>
      <c r="B11" s="42">
        <v>517</v>
      </c>
      <c r="C11" s="19" t="s">
        <v>24</v>
      </c>
      <c r="D11" s="43">
        <v>341502</v>
      </c>
      <c r="E11" s="43">
        <v>734450</v>
      </c>
      <c r="F11" s="43">
        <v>1564374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2640326</v>
      </c>
      <c r="P11" s="44">
        <f>(O11/P$35)</f>
        <v>154.14361608967249</v>
      </c>
      <c r="Q11" s="9"/>
    </row>
    <row r="12" spans="1:134">
      <c r="A12" s="12"/>
      <c r="B12" s="42">
        <v>518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2721016</v>
      </c>
      <c r="L12" s="43">
        <v>0</v>
      </c>
      <c r="M12" s="43">
        <v>0</v>
      </c>
      <c r="N12" s="43">
        <v>0</v>
      </c>
      <c r="O12" s="43">
        <f t="shared" si="0"/>
        <v>2721016</v>
      </c>
      <c r="P12" s="44">
        <f>(O12/P$35)</f>
        <v>158.85434059197851</v>
      </c>
      <c r="Q12" s="9"/>
    </row>
    <row r="13" spans="1:134">
      <c r="A13" s="12"/>
      <c r="B13" s="42">
        <v>519</v>
      </c>
      <c r="C13" s="19" t="s">
        <v>25</v>
      </c>
      <c r="D13" s="43">
        <v>1511631</v>
      </c>
      <c r="E13" s="43">
        <v>0</v>
      </c>
      <c r="F13" s="43">
        <v>0</v>
      </c>
      <c r="G13" s="43">
        <v>6606019</v>
      </c>
      <c r="H13" s="43">
        <v>0</v>
      </c>
      <c r="I13" s="43">
        <v>0</v>
      </c>
      <c r="J13" s="43">
        <v>8446097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16563747</v>
      </c>
      <c r="P13" s="44">
        <f>(O13/P$35)</f>
        <v>967.00023352209701</v>
      </c>
      <c r="Q13" s="9"/>
    </row>
    <row r="14" spans="1:134" ht="15.75">
      <c r="A14" s="26" t="s">
        <v>26</v>
      </c>
      <c r="B14" s="27"/>
      <c r="C14" s="28"/>
      <c r="D14" s="29">
        <f>SUM(D15:D17)</f>
        <v>9083157</v>
      </c>
      <c r="E14" s="29">
        <f>SUM(E15:E17)</f>
        <v>2004817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11087974</v>
      </c>
      <c r="P14" s="41">
        <f>(O14/P$35)</f>
        <v>647.32173506918093</v>
      </c>
      <c r="Q14" s="10"/>
    </row>
    <row r="15" spans="1:134">
      <c r="A15" s="12"/>
      <c r="B15" s="42">
        <v>521</v>
      </c>
      <c r="C15" s="19" t="s">
        <v>27</v>
      </c>
      <c r="D15" s="43">
        <v>5897433</v>
      </c>
      <c r="E15" s="43">
        <v>201854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6099287</v>
      </c>
      <c r="P15" s="44">
        <f>(O15/P$35)</f>
        <v>356.07957265456241</v>
      </c>
      <c r="Q15" s="9"/>
    </row>
    <row r="16" spans="1:134">
      <c r="A16" s="12"/>
      <c r="B16" s="42">
        <v>522</v>
      </c>
      <c r="C16" s="19" t="s">
        <v>28</v>
      </c>
      <c r="D16" s="43">
        <v>3185724</v>
      </c>
      <c r="E16" s="43">
        <v>306441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1">SUM(D16:N16)</f>
        <v>3492165</v>
      </c>
      <c r="P16" s="44">
        <f>(O16/P$35)</f>
        <v>203.87442349232296</v>
      </c>
      <c r="Q16" s="9"/>
    </row>
    <row r="17" spans="1:17">
      <c r="A17" s="12"/>
      <c r="B17" s="42">
        <v>524</v>
      </c>
      <c r="C17" s="19" t="s">
        <v>29</v>
      </c>
      <c r="D17" s="43">
        <v>0</v>
      </c>
      <c r="E17" s="43">
        <v>1496522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1496522</v>
      </c>
      <c r="P17" s="44">
        <f>(O17/P$35)</f>
        <v>87.367738922295516</v>
      </c>
      <c r="Q17" s="9"/>
    </row>
    <row r="18" spans="1:17" ht="15.75">
      <c r="A18" s="26" t="s">
        <v>31</v>
      </c>
      <c r="B18" s="27"/>
      <c r="C18" s="28"/>
      <c r="D18" s="29">
        <f>SUM(D19:D23)</f>
        <v>0</v>
      </c>
      <c r="E18" s="29">
        <f>SUM(E19:E23)</f>
        <v>48101</v>
      </c>
      <c r="F18" s="29">
        <f>SUM(F19:F23)</f>
        <v>0</v>
      </c>
      <c r="G18" s="29">
        <f>SUM(G19:G23)</f>
        <v>0</v>
      </c>
      <c r="H18" s="29">
        <f>SUM(H19:H23)</f>
        <v>0</v>
      </c>
      <c r="I18" s="29">
        <f>SUM(I19:I23)</f>
        <v>30739642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30787743</v>
      </c>
      <c r="P18" s="41">
        <f>(O18/P$35)</f>
        <v>1797.4045770331018</v>
      </c>
      <c r="Q18" s="10"/>
    </row>
    <row r="19" spans="1:17">
      <c r="A19" s="12"/>
      <c r="B19" s="42">
        <v>531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13083899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13083899</v>
      </c>
      <c r="P19" s="44">
        <f>(O19/P$35)</f>
        <v>763.84488294704886</v>
      </c>
      <c r="Q19" s="9"/>
    </row>
    <row r="20" spans="1:17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2700821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30" si="2">SUM(D20:N20)</f>
        <v>2700821</v>
      </c>
      <c r="P20" s="44">
        <f>(O20/P$35)</f>
        <v>157.67534590460622</v>
      </c>
      <c r="Q20" s="9"/>
    </row>
    <row r="21" spans="1:17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12838455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12838455</v>
      </c>
      <c r="P21" s="44">
        <f>(O21/P$35)</f>
        <v>749.51573355128733</v>
      </c>
      <c r="Q21" s="9"/>
    </row>
    <row r="22" spans="1:17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2116467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2116467</v>
      </c>
      <c r="P22" s="44">
        <f>(O22/P$35)</f>
        <v>123.56045303286824</v>
      </c>
      <c r="Q22" s="9"/>
    </row>
    <row r="23" spans="1:17">
      <c r="A23" s="12"/>
      <c r="B23" s="42">
        <v>539</v>
      </c>
      <c r="C23" s="19" t="s">
        <v>36</v>
      </c>
      <c r="D23" s="43">
        <v>0</v>
      </c>
      <c r="E23" s="43">
        <v>48101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48101</v>
      </c>
      <c r="P23" s="44">
        <f>(O23/P$35)</f>
        <v>2.8081615972911438</v>
      </c>
      <c r="Q23" s="9"/>
    </row>
    <row r="24" spans="1:17" ht="15.75">
      <c r="A24" s="26" t="s">
        <v>37</v>
      </c>
      <c r="B24" s="27"/>
      <c r="C24" s="28"/>
      <c r="D24" s="29">
        <f>SUM(D25:D25)</f>
        <v>945155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945155</v>
      </c>
      <c r="P24" s="41">
        <f>(O24/P$35)</f>
        <v>55.178644404226752</v>
      </c>
      <c r="Q24" s="10"/>
    </row>
    <row r="25" spans="1:17">
      <c r="A25" s="12"/>
      <c r="B25" s="42">
        <v>541</v>
      </c>
      <c r="C25" s="19" t="s">
        <v>38</v>
      </c>
      <c r="D25" s="43">
        <v>945155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945155</v>
      </c>
      <c r="P25" s="44">
        <f>(O25/P$35)</f>
        <v>55.178644404226752</v>
      </c>
      <c r="Q25" s="9"/>
    </row>
    <row r="26" spans="1:17" ht="15.75">
      <c r="A26" s="26" t="s">
        <v>55</v>
      </c>
      <c r="B26" s="27"/>
      <c r="C26" s="28"/>
      <c r="D26" s="29">
        <f>SUM(D27:D27)</f>
        <v>0</v>
      </c>
      <c r="E26" s="29">
        <f>SUM(E27:E27)</f>
        <v>939594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2"/>
        <v>939594</v>
      </c>
      <c r="P26" s="41">
        <f>(O26/P$35)</f>
        <v>54.853990308832977</v>
      </c>
      <c r="Q26" s="10"/>
    </row>
    <row r="27" spans="1:17">
      <c r="A27" s="45"/>
      <c r="B27" s="46">
        <v>552</v>
      </c>
      <c r="C27" s="47" t="s">
        <v>56</v>
      </c>
      <c r="D27" s="43">
        <v>0</v>
      </c>
      <c r="E27" s="43">
        <v>939594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939594</v>
      </c>
      <c r="P27" s="44">
        <f>(O27/P$35)</f>
        <v>54.853990308832977</v>
      </c>
      <c r="Q27" s="9"/>
    </row>
    <row r="28" spans="1:17" ht="15.75">
      <c r="A28" s="26" t="s">
        <v>39</v>
      </c>
      <c r="B28" s="27"/>
      <c r="C28" s="28"/>
      <c r="D28" s="29">
        <f>SUM(D29:D30)</f>
        <v>3941450</v>
      </c>
      <c r="E28" s="29">
        <f>SUM(E29:E30)</f>
        <v>89253</v>
      </c>
      <c r="F28" s="29">
        <f>SUM(F29:F30)</f>
        <v>0</v>
      </c>
      <c r="G28" s="29">
        <f>SUM(G29:G30)</f>
        <v>0</v>
      </c>
      <c r="H28" s="29">
        <f>SUM(H29:H30)</f>
        <v>0</v>
      </c>
      <c r="I28" s="29">
        <f>SUM(I29:I30)</f>
        <v>0</v>
      </c>
      <c r="J28" s="29">
        <f>SUM(J29:J30)</f>
        <v>0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4030703</v>
      </c>
      <c r="P28" s="41">
        <f>(O28/P$35)</f>
        <v>235.31455426469731</v>
      </c>
      <c r="Q28" s="9"/>
    </row>
    <row r="29" spans="1:17">
      <c r="A29" s="12"/>
      <c r="B29" s="42">
        <v>571</v>
      </c>
      <c r="C29" s="19" t="s">
        <v>40</v>
      </c>
      <c r="D29" s="43">
        <v>752396</v>
      </c>
      <c r="E29" s="43">
        <v>89253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841649</v>
      </c>
      <c r="P29" s="44">
        <f>(O29/P$35)</f>
        <v>49.135909860470548</v>
      </c>
      <c r="Q29" s="9"/>
    </row>
    <row r="30" spans="1:17">
      <c r="A30" s="12"/>
      <c r="B30" s="42">
        <v>572</v>
      </c>
      <c r="C30" s="19" t="s">
        <v>41</v>
      </c>
      <c r="D30" s="43">
        <v>3189054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3189054</v>
      </c>
      <c r="P30" s="44">
        <f>(O30/P$35)</f>
        <v>186.17864440422676</v>
      </c>
      <c r="Q30" s="9"/>
    </row>
    <row r="31" spans="1:17" ht="15.75">
      <c r="A31" s="26" t="s">
        <v>43</v>
      </c>
      <c r="B31" s="27"/>
      <c r="C31" s="28"/>
      <c r="D31" s="29">
        <f>SUM(D32:D32)</f>
        <v>3617788</v>
      </c>
      <c r="E31" s="29">
        <f>SUM(E32:E32)</f>
        <v>8358093</v>
      </c>
      <c r="F31" s="29">
        <f>SUM(F32:F32)</f>
        <v>0</v>
      </c>
      <c r="G31" s="29">
        <f>SUM(G32:G32)</f>
        <v>0</v>
      </c>
      <c r="H31" s="29">
        <f>SUM(H32:H32)</f>
        <v>0</v>
      </c>
      <c r="I31" s="29">
        <f>SUM(I32:I32)</f>
        <v>0</v>
      </c>
      <c r="J31" s="29">
        <f>SUM(J32:J32)</f>
        <v>0</v>
      </c>
      <c r="K31" s="29">
        <f>SUM(K32:K32)</f>
        <v>0</v>
      </c>
      <c r="L31" s="29">
        <f>SUM(L32:L32)</f>
        <v>0</v>
      </c>
      <c r="M31" s="29">
        <f>SUM(M32:M32)</f>
        <v>0</v>
      </c>
      <c r="N31" s="29">
        <f>SUM(N32:N32)</f>
        <v>0</v>
      </c>
      <c r="O31" s="29">
        <f>SUM(D31:N31)</f>
        <v>11975881</v>
      </c>
      <c r="P31" s="41">
        <f>(O31/P$35)</f>
        <v>699.1582112207368</v>
      </c>
      <c r="Q31" s="9"/>
    </row>
    <row r="32" spans="1:17" ht="15.75" thickBot="1">
      <c r="A32" s="12"/>
      <c r="B32" s="42">
        <v>581</v>
      </c>
      <c r="C32" s="19" t="s">
        <v>105</v>
      </c>
      <c r="D32" s="43">
        <v>3617788</v>
      </c>
      <c r="E32" s="43">
        <v>8358093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11975881</v>
      </c>
      <c r="P32" s="44">
        <f>(O32/P$35)</f>
        <v>699.1582112207368</v>
      </c>
      <c r="Q32" s="9"/>
    </row>
    <row r="33" spans="1:120" ht="16.5" thickBot="1">
      <c r="A33" s="13" t="s">
        <v>10</v>
      </c>
      <c r="B33" s="21"/>
      <c r="C33" s="20"/>
      <c r="D33" s="14">
        <f>SUM(D5,D14,D18,D24,D26,D28,D31)</f>
        <v>24843056</v>
      </c>
      <c r="E33" s="14">
        <f t="shared" ref="E33:N33" si="3">SUM(E5,E14,E18,E24,E26,E28,E31)</f>
        <v>12174308</v>
      </c>
      <c r="F33" s="14">
        <f t="shared" si="3"/>
        <v>1564374</v>
      </c>
      <c r="G33" s="14">
        <f t="shared" si="3"/>
        <v>6606019</v>
      </c>
      <c r="H33" s="14">
        <f t="shared" si="3"/>
        <v>0</v>
      </c>
      <c r="I33" s="14">
        <f t="shared" si="3"/>
        <v>30739642</v>
      </c>
      <c r="J33" s="14">
        <f t="shared" si="3"/>
        <v>8446097</v>
      </c>
      <c r="K33" s="14">
        <f t="shared" si="3"/>
        <v>2721016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>SUM(D33:N33)</f>
        <v>87094512</v>
      </c>
      <c r="P33" s="35">
        <f>(O33/P$35)</f>
        <v>5084.6232704769691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108</v>
      </c>
      <c r="N35" s="93"/>
      <c r="O35" s="93"/>
      <c r="P35" s="39">
        <v>17129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1353695</v>
      </c>
      <c r="E5" s="24">
        <f t="shared" si="0"/>
        <v>0</v>
      </c>
      <c r="F5" s="24">
        <f t="shared" si="0"/>
        <v>319241</v>
      </c>
      <c r="G5" s="24">
        <f t="shared" si="0"/>
        <v>80842</v>
      </c>
      <c r="H5" s="24">
        <f t="shared" si="0"/>
        <v>0</v>
      </c>
      <c r="I5" s="24">
        <f t="shared" si="0"/>
        <v>0</v>
      </c>
      <c r="J5" s="24">
        <f t="shared" si="0"/>
        <v>586435</v>
      </c>
      <c r="K5" s="24">
        <f t="shared" si="0"/>
        <v>1785031</v>
      </c>
      <c r="L5" s="24">
        <f t="shared" si="0"/>
        <v>0</v>
      </c>
      <c r="M5" s="24">
        <f t="shared" si="0"/>
        <v>687633</v>
      </c>
      <c r="N5" s="25">
        <f>SUM(D5:M5)</f>
        <v>4812877</v>
      </c>
      <c r="O5" s="30">
        <f t="shared" ref="O5:O33" si="1">(N5/O$35)</f>
        <v>373.96091686091688</v>
      </c>
      <c r="P5" s="6"/>
    </row>
    <row r="6" spans="1:133">
      <c r="A6" s="12"/>
      <c r="B6" s="42">
        <v>511</v>
      </c>
      <c r="C6" s="19" t="s">
        <v>19</v>
      </c>
      <c r="D6" s="43">
        <v>50263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50263</v>
      </c>
      <c r="O6" s="44">
        <f t="shared" si="1"/>
        <v>3.9054390054390056</v>
      </c>
      <c r="P6" s="9"/>
    </row>
    <row r="7" spans="1:133">
      <c r="A7" s="12"/>
      <c r="B7" s="42">
        <v>512</v>
      </c>
      <c r="C7" s="19" t="s">
        <v>20</v>
      </c>
      <c r="D7" s="43">
        <v>158333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158333</v>
      </c>
      <c r="O7" s="44">
        <f t="shared" si="1"/>
        <v>12.302486402486403</v>
      </c>
      <c r="P7" s="9"/>
    </row>
    <row r="8" spans="1:133">
      <c r="A8" s="12"/>
      <c r="B8" s="42">
        <v>513</v>
      </c>
      <c r="C8" s="19" t="s">
        <v>21</v>
      </c>
      <c r="D8" s="43">
        <v>312077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312077</v>
      </c>
      <c r="O8" s="44">
        <f t="shared" si="1"/>
        <v>24.24840714840715</v>
      </c>
      <c r="P8" s="9"/>
    </row>
    <row r="9" spans="1:133">
      <c r="A9" s="12"/>
      <c r="B9" s="42">
        <v>514</v>
      </c>
      <c r="C9" s="19" t="s">
        <v>22</v>
      </c>
      <c r="D9" s="43">
        <v>69971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69971</v>
      </c>
      <c r="O9" s="44">
        <f t="shared" si="1"/>
        <v>5.436752136752137</v>
      </c>
      <c r="P9" s="9"/>
    </row>
    <row r="10" spans="1:133">
      <c r="A10" s="12"/>
      <c r="B10" s="42">
        <v>515</v>
      </c>
      <c r="C10" s="19" t="s">
        <v>23</v>
      </c>
      <c r="D10" s="43">
        <v>346949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687633</v>
      </c>
      <c r="N10" s="43">
        <f t="shared" si="2"/>
        <v>1034582</v>
      </c>
      <c r="O10" s="44">
        <f t="shared" si="1"/>
        <v>80.387101787101784</v>
      </c>
      <c r="P10" s="9"/>
    </row>
    <row r="11" spans="1:133">
      <c r="A11" s="12"/>
      <c r="B11" s="42">
        <v>518</v>
      </c>
      <c r="C11" s="19" t="s">
        <v>60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1785031</v>
      </c>
      <c r="L11" s="43">
        <v>0</v>
      </c>
      <c r="M11" s="43">
        <v>0</v>
      </c>
      <c r="N11" s="43">
        <f t="shared" si="2"/>
        <v>1785031</v>
      </c>
      <c r="O11" s="44">
        <f t="shared" si="1"/>
        <v>138.69704739704738</v>
      </c>
      <c r="P11" s="9"/>
    </row>
    <row r="12" spans="1:133">
      <c r="A12" s="12"/>
      <c r="B12" s="42">
        <v>519</v>
      </c>
      <c r="C12" s="19" t="s">
        <v>25</v>
      </c>
      <c r="D12" s="43">
        <v>416102</v>
      </c>
      <c r="E12" s="43">
        <v>0</v>
      </c>
      <c r="F12" s="43">
        <v>319241</v>
      </c>
      <c r="G12" s="43">
        <v>80842</v>
      </c>
      <c r="H12" s="43">
        <v>0</v>
      </c>
      <c r="I12" s="43">
        <v>0</v>
      </c>
      <c r="J12" s="43">
        <v>586435</v>
      </c>
      <c r="K12" s="43">
        <v>0</v>
      </c>
      <c r="L12" s="43">
        <v>0</v>
      </c>
      <c r="M12" s="43">
        <v>0</v>
      </c>
      <c r="N12" s="43">
        <f t="shared" si="2"/>
        <v>1402620</v>
      </c>
      <c r="O12" s="44">
        <f t="shared" si="1"/>
        <v>108.98368298368298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6930898</v>
      </c>
      <c r="E13" s="29">
        <f t="shared" si="3"/>
        <v>469418</v>
      </c>
      <c r="F13" s="29">
        <f t="shared" si="3"/>
        <v>0</v>
      </c>
      <c r="G13" s="29">
        <f t="shared" si="3"/>
        <v>161286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7561602</v>
      </c>
      <c r="O13" s="41">
        <f t="shared" si="1"/>
        <v>587.53706293706296</v>
      </c>
      <c r="P13" s="10"/>
    </row>
    <row r="14" spans="1:133">
      <c r="A14" s="12"/>
      <c r="B14" s="42">
        <v>521</v>
      </c>
      <c r="C14" s="19" t="s">
        <v>27</v>
      </c>
      <c r="D14" s="43">
        <v>4627710</v>
      </c>
      <c r="E14" s="43">
        <v>5766</v>
      </c>
      <c r="F14" s="43">
        <v>0</v>
      </c>
      <c r="G14" s="43">
        <v>94372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4727848</v>
      </c>
      <c r="O14" s="44">
        <f t="shared" si="1"/>
        <v>367.35415695415696</v>
      </c>
      <c r="P14" s="9"/>
    </row>
    <row r="15" spans="1:133">
      <c r="A15" s="12"/>
      <c r="B15" s="42">
        <v>522</v>
      </c>
      <c r="C15" s="19" t="s">
        <v>28</v>
      </c>
      <c r="D15" s="43">
        <v>2303188</v>
      </c>
      <c r="E15" s="43">
        <v>0</v>
      </c>
      <c r="F15" s="43">
        <v>0</v>
      </c>
      <c r="G15" s="43">
        <v>66914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2370102</v>
      </c>
      <c r="O15" s="44">
        <f t="shared" si="1"/>
        <v>184.15710955710955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463652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463652</v>
      </c>
      <c r="O16" s="44">
        <f t="shared" si="1"/>
        <v>36.025796425796429</v>
      </c>
      <c r="P16" s="9"/>
    </row>
    <row r="17" spans="1:16" ht="15.75">
      <c r="A17" s="26" t="s">
        <v>31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18637045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18637045</v>
      </c>
      <c r="O17" s="41">
        <f t="shared" si="1"/>
        <v>1448.0998445998446</v>
      </c>
      <c r="P17" s="10"/>
    </row>
    <row r="18" spans="1:16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9079195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9079195</v>
      </c>
      <c r="O18" s="44">
        <f t="shared" si="1"/>
        <v>705.45415695415693</v>
      </c>
      <c r="P18" s="9"/>
    </row>
    <row r="19" spans="1:16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2091761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2091761</v>
      </c>
      <c r="O19" s="44">
        <f t="shared" si="1"/>
        <v>162.52999222999222</v>
      </c>
      <c r="P19" s="9"/>
    </row>
    <row r="20" spans="1:16">
      <c r="A20" s="12"/>
      <c r="B20" s="42">
        <v>536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6341343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6341343</v>
      </c>
      <c r="O20" s="44">
        <f t="shared" si="1"/>
        <v>492.7228438228438</v>
      </c>
      <c r="P20" s="9"/>
    </row>
    <row r="21" spans="1:16">
      <c r="A21" s="12"/>
      <c r="B21" s="42">
        <v>538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988600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988600</v>
      </c>
      <c r="O21" s="44">
        <f t="shared" si="1"/>
        <v>76.81429681429681</v>
      </c>
      <c r="P21" s="9"/>
    </row>
    <row r="22" spans="1:16">
      <c r="A22" s="12"/>
      <c r="B22" s="42">
        <v>539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136146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136146</v>
      </c>
      <c r="O22" s="44">
        <f t="shared" si="1"/>
        <v>10.578554778554778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SUM(D24:D24)</f>
        <v>1096846</v>
      </c>
      <c r="E23" s="29">
        <f t="shared" si="6"/>
        <v>0</v>
      </c>
      <c r="F23" s="29">
        <f t="shared" si="6"/>
        <v>0</v>
      </c>
      <c r="G23" s="29">
        <f t="shared" si="6"/>
        <v>243146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2245599</v>
      </c>
      <c r="N23" s="29">
        <f t="shared" si="4"/>
        <v>3585591</v>
      </c>
      <c r="O23" s="41">
        <f t="shared" si="1"/>
        <v>278.60069930069932</v>
      </c>
      <c r="P23" s="10"/>
    </row>
    <row r="24" spans="1:16">
      <c r="A24" s="12"/>
      <c r="B24" s="42">
        <v>541</v>
      </c>
      <c r="C24" s="19" t="s">
        <v>38</v>
      </c>
      <c r="D24" s="43">
        <v>1096846</v>
      </c>
      <c r="E24" s="43">
        <v>0</v>
      </c>
      <c r="F24" s="43">
        <v>0</v>
      </c>
      <c r="G24" s="43">
        <v>243146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2245599</v>
      </c>
      <c r="N24" s="43">
        <f t="shared" si="4"/>
        <v>3585591</v>
      </c>
      <c r="O24" s="44">
        <f t="shared" si="1"/>
        <v>278.60069930069932</v>
      </c>
      <c r="P24" s="9"/>
    </row>
    <row r="25" spans="1:16" ht="15.75">
      <c r="A25" s="26" t="s">
        <v>47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2153828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2153828</v>
      </c>
      <c r="O25" s="41">
        <f t="shared" si="1"/>
        <v>167.35260295260295</v>
      </c>
      <c r="P25" s="10"/>
    </row>
    <row r="26" spans="1:16">
      <c r="A26" s="12"/>
      <c r="B26" s="42">
        <v>569</v>
      </c>
      <c r="C26" s="19" t="s">
        <v>48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2153828</v>
      </c>
      <c r="K26" s="43">
        <v>0</v>
      </c>
      <c r="L26" s="43">
        <v>0</v>
      </c>
      <c r="M26" s="43">
        <v>0</v>
      </c>
      <c r="N26" s="43">
        <f t="shared" si="4"/>
        <v>2153828</v>
      </c>
      <c r="O26" s="44">
        <f t="shared" si="1"/>
        <v>167.35260295260295</v>
      </c>
      <c r="P26" s="9"/>
    </row>
    <row r="27" spans="1:16" ht="15.75">
      <c r="A27" s="26" t="s">
        <v>39</v>
      </c>
      <c r="B27" s="27"/>
      <c r="C27" s="28"/>
      <c r="D27" s="29">
        <f t="shared" ref="D27:M27" si="8">SUM(D28:D29)</f>
        <v>2108458</v>
      </c>
      <c r="E27" s="29">
        <f t="shared" si="8"/>
        <v>1407918</v>
      </c>
      <c r="F27" s="29">
        <f t="shared" si="8"/>
        <v>0</v>
      </c>
      <c r="G27" s="29">
        <f t="shared" si="8"/>
        <v>656534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184794</v>
      </c>
      <c r="N27" s="29">
        <f t="shared" si="4"/>
        <v>4357704</v>
      </c>
      <c r="O27" s="41">
        <f t="shared" si="1"/>
        <v>338.59393939393942</v>
      </c>
      <c r="P27" s="9"/>
    </row>
    <row r="28" spans="1:16">
      <c r="A28" s="12"/>
      <c r="B28" s="42">
        <v>571</v>
      </c>
      <c r="C28" s="19" t="s">
        <v>40</v>
      </c>
      <c r="D28" s="43">
        <v>750007</v>
      </c>
      <c r="E28" s="43">
        <v>279725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1029732</v>
      </c>
      <c r="O28" s="44">
        <f t="shared" si="1"/>
        <v>80.010256410256417</v>
      </c>
      <c r="P28" s="9"/>
    </row>
    <row r="29" spans="1:16">
      <c r="A29" s="12"/>
      <c r="B29" s="42">
        <v>572</v>
      </c>
      <c r="C29" s="19" t="s">
        <v>41</v>
      </c>
      <c r="D29" s="43">
        <v>1358451</v>
      </c>
      <c r="E29" s="43">
        <v>1128193</v>
      </c>
      <c r="F29" s="43">
        <v>0</v>
      </c>
      <c r="G29" s="43">
        <v>656534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184794</v>
      </c>
      <c r="N29" s="43">
        <f t="shared" si="4"/>
        <v>3327972</v>
      </c>
      <c r="O29" s="44">
        <f t="shared" si="1"/>
        <v>258.58368298368299</v>
      </c>
      <c r="P29" s="9"/>
    </row>
    <row r="30" spans="1:16" ht="15.75">
      <c r="A30" s="26" t="s">
        <v>43</v>
      </c>
      <c r="B30" s="27"/>
      <c r="C30" s="28"/>
      <c r="D30" s="29">
        <f t="shared" ref="D30:M30" si="9">SUM(D31:D32)</f>
        <v>95000</v>
      </c>
      <c r="E30" s="29">
        <f t="shared" si="9"/>
        <v>1814000</v>
      </c>
      <c r="F30" s="29">
        <f t="shared" si="9"/>
        <v>0</v>
      </c>
      <c r="G30" s="29">
        <f t="shared" si="9"/>
        <v>580</v>
      </c>
      <c r="H30" s="29">
        <f t="shared" si="9"/>
        <v>0</v>
      </c>
      <c r="I30" s="29">
        <f t="shared" si="9"/>
        <v>3057660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4967240</v>
      </c>
      <c r="O30" s="41">
        <f t="shared" si="1"/>
        <v>385.95493395493395</v>
      </c>
      <c r="P30" s="9"/>
    </row>
    <row r="31" spans="1:16">
      <c r="A31" s="12"/>
      <c r="B31" s="42">
        <v>581</v>
      </c>
      <c r="C31" s="19" t="s">
        <v>42</v>
      </c>
      <c r="D31" s="43">
        <v>95000</v>
      </c>
      <c r="E31" s="43">
        <v>1814000</v>
      </c>
      <c r="F31" s="43">
        <v>0</v>
      </c>
      <c r="G31" s="43">
        <v>0</v>
      </c>
      <c r="H31" s="43">
        <v>0</v>
      </c>
      <c r="I31" s="43">
        <v>2786300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4695300</v>
      </c>
      <c r="O31" s="44">
        <f t="shared" si="1"/>
        <v>364.82517482517483</v>
      </c>
      <c r="P31" s="9"/>
    </row>
    <row r="32" spans="1:16" ht="15.75" thickBot="1">
      <c r="A32" s="12"/>
      <c r="B32" s="42">
        <v>591</v>
      </c>
      <c r="C32" s="19" t="s">
        <v>61</v>
      </c>
      <c r="D32" s="43">
        <v>0</v>
      </c>
      <c r="E32" s="43">
        <v>0</v>
      </c>
      <c r="F32" s="43">
        <v>0</v>
      </c>
      <c r="G32" s="43">
        <v>580</v>
      </c>
      <c r="H32" s="43">
        <v>0</v>
      </c>
      <c r="I32" s="43">
        <v>271360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271940</v>
      </c>
      <c r="O32" s="44">
        <f t="shared" si="1"/>
        <v>21.12975912975913</v>
      </c>
      <c r="P32" s="9"/>
    </row>
    <row r="33" spans="1:119" ht="16.5" thickBot="1">
      <c r="A33" s="13" t="s">
        <v>10</v>
      </c>
      <c r="B33" s="21"/>
      <c r="C33" s="20"/>
      <c r="D33" s="14">
        <f>SUM(D5,D13,D17,D23,D25,D27,D30)</f>
        <v>11584897</v>
      </c>
      <c r="E33" s="14">
        <f t="shared" ref="E33:M33" si="10">SUM(E5,E13,E17,E23,E25,E27,E30)</f>
        <v>3691336</v>
      </c>
      <c r="F33" s="14">
        <f t="shared" si="10"/>
        <v>319241</v>
      </c>
      <c r="G33" s="14">
        <f t="shared" si="10"/>
        <v>1142388</v>
      </c>
      <c r="H33" s="14">
        <f t="shared" si="10"/>
        <v>0</v>
      </c>
      <c r="I33" s="14">
        <f t="shared" si="10"/>
        <v>21694705</v>
      </c>
      <c r="J33" s="14">
        <f t="shared" si="10"/>
        <v>2740263</v>
      </c>
      <c r="K33" s="14">
        <f t="shared" si="10"/>
        <v>1785031</v>
      </c>
      <c r="L33" s="14">
        <f t="shared" si="10"/>
        <v>0</v>
      </c>
      <c r="M33" s="14">
        <f t="shared" si="10"/>
        <v>3118026</v>
      </c>
      <c r="N33" s="14">
        <f t="shared" si="4"/>
        <v>46075887</v>
      </c>
      <c r="O33" s="35">
        <f t="shared" si="1"/>
        <v>3580.1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62</v>
      </c>
      <c r="M35" s="93"/>
      <c r="N35" s="93"/>
      <c r="O35" s="39">
        <v>12870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1220645</v>
      </c>
      <c r="E5" s="24">
        <f t="shared" si="0"/>
        <v>0</v>
      </c>
      <c r="F5" s="24">
        <f t="shared" si="0"/>
        <v>319659</v>
      </c>
      <c r="G5" s="24">
        <f t="shared" si="0"/>
        <v>209161</v>
      </c>
      <c r="H5" s="24">
        <f t="shared" si="0"/>
        <v>0</v>
      </c>
      <c r="I5" s="24">
        <f t="shared" si="0"/>
        <v>0</v>
      </c>
      <c r="J5" s="24">
        <f t="shared" si="0"/>
        <v>361119</v>
      </c>
      <c r="K5" s="24">
        <f t="shared" si="0"/>
        <v>1512929</v>
      </c>
      <c r="L5" s="24">
        <f t="shared" si="0"/>
        <v>0</v>
      </c>
      <c r="M5" s="24">
        <f t="shared" si="0"/>
        <v>528002</v>
      </c>
      <c r="N5" s="25">
        <f>SUM(D5:M5)</f>
        <v>4151515</v>
      </c>
      <c r="O5" s="30">
        <f t="shared" ref="O5:O35" si="1">(N5/O$37)</f>
        <v>327.07122035767748</v>
      </c>
      <c r="P5" s="6"/>
    </row>
    <row r="6" spans="1:133">
      <c r="A6" s="12"/>
      <c r="B6" s="42">
        <v>511</v>
      </c>
      <c r="C6" s="19" t="s">
        <v>19</v>
      </c>
      <c r="D6" s="43">
        <v>53839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53839</v>
      </c>
      <c r="O6" s="44">
        <f t="shared" si="1"/>
        <v>4.2416292444654538</v>
      </c>
      <c r="P6" s="9"/>
    </row>
    <row r="7" spans="1:133">
      <c r="A7" s="12"/>
      <c r="B7" s="42">
        <v>512</v>
      </c>
      <c r="C7" s="19" t="s">
        <v>20</v>
      </c>
      <c r="D7" s="43">
        <v>141187</v>
      </c>
      <c r="E7" s="43">
        <v>0</v>
      </c>
      <c r="F7" s="43">
        <v>0</v>
      </c>
      <c r="G7" s="43">
        <v>67720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208907</v>
      </c>
      <c r="O7" s="44">
        <f t="shared" si="1"/>
        <v>16.458441660757899</v>
      </c>
      <c r="P7" s="9"/>
    </row>
    <row r="8" spans="1:133">
      <c r="A8" s="12"/>
      <c r="B8" s="42">
        <v>513</v>
      </c>
      <c r="C8" s="19" t="s">
        <v>21</v>
      </c>
      <c r="D8" s="43">
        <v>283669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1512929</v>
      </c>
      <c r="L8" s="43">
        <v>0</v>
      </c>
      <c r="M8" s="43">
        <v>0</v>
      </c>
      <c r="N8" s="43">
        <f t="shared" si="2"/>
        <v>1796598</v>
      </c>
      <c r="O8" s="44">
        <f t="shared" si="1"/>
        <v>141.54242495863863</v>
      </c>
      <c r="P8" s="9"/>
    </row>
    <row r="9" spans="1:133">
      <c r="A9" s="12"/>
      <c r="B9" s="42">
        <v>514</v>
      </c>
      <c r="C9" s="19" t="s">
        <v>22</v>
      </c>
      <c r="D9" s="43">
        <v>76905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76905</v>
      </c>
      <c r="O9" s="44">
        <f t="shared" si="1"/>
        <v>6.0588513353817062</v>
      </c>
      <c r="P9" s="9"/>
    </row>
    <row r="10" spans="1:133">
      <c r="A10" s="12"/>
      <c r="B10" s="42">
        <v>515</v>
      </c>
      <c r="C10" s="19" t="s">
        <v>23</v>
      </c>
      <c r="D10" s="43">
        <v>305188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528002</v>
      </c>
      <c r="N10" s="43">
        <f t="shared" si="2"/>
        <v>833190</v>
      </c>
      <c r="O10" s="44">
        <f t="shared" si="1"/>
        <v>65.641692271330655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319659</v>
      </c>
      <c r="G11" s="43">
        <v>1800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321459</v>
      </c>
      <c r="O11" s="44">
        <f t="shared" si="1"/>
        <v>25.325691325927675</v>
      </c>
      <c r="P11" s="9"/>
    </row>
    <row r="12" spans="1:133">
      <c r="A12" s="12"/>
      <c r="B12" s="42">
        <v>519</v>
      </c>
      <c r="C12" s="19" t="s">
        <v>25</v>
      </c>
      <c r="D12" s="43">
        <v>359857</v>
      </c>
      <c r="E12" s="43">
        <v>0</v>
      </c>
      <c r="F12" s="43">
        <v>0</v>
      </c>
      <c r="G12" s="43">
        <v>139641</v>
      </c>
      <c r="H12" s="43">
        <v>0</v>
      </c>
      <c r="I12" s="43">
        <v>0</v>
      </c>
      <c r="J12" s="43">
        <v>361119</v>
      </c>
      <c r="K12" s="43">
        <v>0</v>
      </c>
      <c r="L12" s="43">
        <v>0</v>
      </c>
      <c r="M12" s="43">
        <v>0</v>
      </c>
      <c r="N12" s="43">
        <f t="shared" si="2"/>
        <v>860617</v>
      </c>
      <c r="O12" s="44">
        <f t="shared" si="1"/>
        <v>67.802489561175449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6499785</v>
      </c>
      <c r="E13" s="29">
        <f t="shared" si="3"/>
        <v>570916</v>
      </c>
      <c r="F13" s="29">
        <f t="shared" si="3"/>
        <v>0</v>
      </c>
      <c r="G13" s="29">
        <f t="shared" si="3"/>
        <v>116004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7186705</v>
      </c>
      <c r="O13" s="41">
        <f t="shared" si="1"/>
        <v>566.19435909556444</v>
      </c>
      <c r="P13" s="10"/>
    </row>
    <row r="14" spans="1:133">
      <c r="A14" s="12"/>
      <c r="B14" s="42">
        <v>521</v>
      </c>
      <c r="C14" s="19" t="s">
        <v>27</v>
      </c>
      <c r="D14" s="43">
        <v>4287610</v>
      </c>
      <c r="E14" s="43">
        <v>25652</v>
      </c>
      <c r="F14" s="43">
        <v>0</v>
      </c>
      <c r="G14" s="43">
        <v>105029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4418291</v>
      </c>
      <c r="O14" s="44">
        <f t="shared" si="1"/>
        <v>348.08878909635234</v>
      </c>
      <c r="P14" s="9"/>
    </row>
    <row r="15" spans="1:133">
      <c r="A15" s="12"/>
      <c r="B15" s="42">
        <v>522</v>
      </c>
      <c r="C15" s="19" t="s">
        <v>28</v>
      </c>
      <c r="D15" s="43">
        <v>2212175</v>
      </c>
      <c r="E15" s="43">
        <v>0</v>
      </c>
      <c r="F15" s="43">
        <v>0</v>
      </c>
      <c r="G15" s="43">
        <v>10975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2223150</v>
      </c>
      <c r="O15" s="44">
        <f t="shared" si="1"/>
        <v>175.14771921531553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545264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545264</v>
      </c>
      <c r="O16" s="44">
        <f t="shared" si="1"/>
        <v>42.957850783896639</v>
      </c>
      <c r="P16" s="9"/>
    </row>
    <row r="17" spans="1:16" ht="15.75">
      <c r="A17" s="26" t="s">
        <v>31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18812641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18812641</v>
      </c>
      <c r="O17" s="41">
        <f t="shared" si="1"/>
        <v>1482.1272354841251</v>
      </c>
      <c r="P17" s="10"/>
    </row>
    <row r="18" spans="1:16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9602536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9602536</v>
      </c>
      <c r="O18" s="44">
        <f t="shared" si="1"/>
        <v>756.52217757819267</v>
      </c>
      <c r="P18" s="9"/>
    </row>
    <row r="19" spans="1:16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2031374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2031374</v>
      </c>
      <c r="O19" s="44">
        <f t="shared" si="1"/>
        <v>160.03891908926181</v>
      </c>
      <c r="P19" s="9"/>
    </row>
    <row r="20" spans="1:16">
      <c r="A20" s="12"/>
      <c r="B20" s="42">
        <v>535</v>
      </c>
      <c r="C20" s="19" t="s">
        <v>54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6186750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6186750</v>
      </c>
      <c r="O20" s="44">
        <f t="shared" si="1"/>
        <v>487.41432285511701</v>
      </c>
      <c r="P20" s="9"/>
    </row>
    <row r="21" spans="1:16">
      <c r="A21" s="12"/>
      <c r="B21" s="42">
        <v>538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847512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847512</v>
      </c>
      <c r="O21" s="44">
        <f t="shared" si="1"/>
        <v>66.770030725596783</v>
      </c>
      <c r="P21" s="9"/>
    </row>
    <row r="22" spans="1:16">
      <c r="A22" s="12"/>
      <c r="B22" s="42">
        <v>539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144469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144469</v>
      </c>
      <c r="O22" s="44">
        <f t="shared" si="1"/>
        <v>11.381785235956826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SUM(D24:D24)</f>
        <v>1017133</v>
      </c>
      <c r="E23" s="29">
        <f t="shared" si="6"/>
        <v>0</v>
      </c>
      <c r="F23" s="29">
        <f t="shared" si="6"/>
        <v>0</v>
      </c>
      <c r="G23" s="29">
        <f t="shared" si="6"/>
        <v>618579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222915</v>
      </c>
      <c r="N23" s="29">
        <f t="shared" ref="N23:N28" si="7">SUM(D23:M23)</f>
        <v>1858627</v>
      </c>
      <c r="O23" s="41">
        <f t="shared" si="1"/>
        <v>146.42929173560231</v>
      </c>
      <c r="P23" s="10"/>
    </row>
    <row r="24" spans="1:16">
      <c r="A24" s="12"/>
      <c r="B24" s="42">
        <v>541</v>
      </c>
      <c r="C24" s="19" t="s">
        <v>38</v>
      </c>
      <c r="D24" s="43">
        <v>1017133</v>
      </c>
      <c r="E24" s="43">
        <v>0</v>
      </c>
      <c r="F24" s="43">
        <v>0</v>
      </c>
      <c r="G24" s="43">
        <v>618579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222915</v>
      </c>
      <c r="N24" s="43">
        <f t="shared" si="7"/>
        <v>1858627</v>
      </c>
      <c r="O24" s="44">
        <f t="shared" si="1"/>
        <v>146.42929173560231</v>
      </c>
      <c r="P24" s="9"/>
    </row>
    <row r="25" spans="1:16" ht="15.75">
      <c r="A25" s="26" t="s">
        <v>55</v>
      </c>
      <c r="B25" s="27"/>
      <c r="C25" s="28"/>
      <c r="D25" s="29">
        <f t="shared" ref="D25:M25" si="8">SUM(D26:D27)</f>
        <v>8342</v>
      </c>
      <c r="E25" s="29">
        <f t="shared" si="8"/>
        <v>106138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114480</v>
      </c>
      <c r="O25" s="41">
        <f t="shared" si="1"/>
        <v>9.019144410304893</v>
      </c>
      <c r="P25" s="10"/>
    </row>
    <row r="26" spans="1:16">
      <c r="A26" s="45"/>
      <c r="B26" s="46">
        <v>552</v>
      </c>
      <c r="C26" s="47" t="s">
        <v>56</v>
      </c>
      <c r="D26" s="43">
        <v>8342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8342</v>
      </c>
      <c r="O26" s="44">
        <f t="shared" si="1"/>
        <v>0.65721263688647291</v>
      </c>
      <c r="P26" s="9"/>
    </row>
    <row r="27" spans="1:16">
      <c r="A27" s="45"/>
      <c r="B27" s="46">
        <v>554</v>
      </c>
      <c r="C27" s="47" t="s">
        <v>57</v>
      </c>
      <c r="D27" s="43">
        <v>0</v>
      </c>
      <c r="E27" s="43">
        <v>106138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106138</v>
      </c>
      <c r="O27" s="44">
        <f t="shared" si="1"/>
        <v>8.3619317734184193</v>
      </c>
      <c r="P27" s="9"/>
    </row>
    <row r="28" spans="1:16" ht="15.75">
      <c r="A28" s="26" t="s">
        <v>47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2169492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2169492</v>
      </c>
      <c r="O28" s="41">
        <f t="shared" si="1"/>
        <v>170.92034979910187</v>
      </c>
      <c r="P28" s="10"/>
    </row>
    <row r="29" spans="1:16">
      <c r="A29" s="12"/>
      <c r="B29" s="42">
        <v>569</v>
      </c>
      <c r="C29" s="19" t="s">
        <v>48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2169492</v>
      </c>
      <c r="K29" s="43">
        <v>0</v>
      </c>
      <c r="L29" s="43">
        <v>0</v>
      </c>
      <c r="M29" s="43">
        <v>0</v>
      </c>
      <c r="N29" s="43">
        <f t="shared" ref="N29:N35" si="10">SUM(D29:M29)</f>
        <v>2169492</v>
      </c>
      <c r="O29" s="44">
        <f t="shared" si="1"/>
        <v>170.92034979910187</v>
      </c>
      <c r="P29" s="9"/>
    </row>
    <row r="30" spans="1:16" ht="15.75">
      <c r="A30" s="26" t="s">
        <v>39</v>
      </c>
      <c r="B30" s="27"/>
      <c r="C30" s="28"/>
      <c r="D30" s="29">
        <f t="shared" ref="D30:M30" si="11">SUM(D31:D32)</f>
        <v>1876285</v>
      </c>
      <c r="E30" s="29">
        <f t="shared" si="11"/>
        <v>1979587</v>
      </c>
      <c r="F30" s="29">
        <f t="shared" si="11"/>
        <v>0</v>
      </c>
      <c r="G30" s="29">
        <f t="shared" si="11"/>
        <v>177961</v>
      </c>
      <c r="H30" s="29">
        <f t="shared" si="11"/>
        <v>0</v>
      </c>
      <c r="I30" s="29">
        <f t="shared" si="11"/>
        <v>0</v>
      </c>
      <c r="J30" s="29">
        <f t="shared" si="11"/>
        <v>0</v>
      </c>
      <c r="K30" s="29">
        <f t="shared" si="11"/>
        <v>0</v>
      </c>
      <c r="L30" s="29">
        <f t="shared" si="11"/>
        <v>0</v>
      </c>
      <c r="M30" s="29">
        <f t="shared" si="11"/>
        <v>296260</v>
      </c>
      <c r="N30" s="29">
        <f t="shared" si="10"/>
        <v>4330093</v>
      </c>
      <c r="O30" s="41">
        <f t="shared" si="1"/>
        <v>341.14023477507288</v>
      </c>
      <c r="P30" s="9"/>
    </row>
    <row r="31" spans="1:16">
      <c r="A31" s="12"/>
      <c r="B31" s="42">
        <v>571</v>
      </c>
      <c r="C31" s="19" t="s">
        <v>40</v>
      </c>
      <c r="D31" s="43">
        <v>657434</v>
      </c>
      <c r="E31" s="43">
        <v>1714651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2372085</v>
      </c>
      <c r="O31" s="44">
        <f t="shared" si="1"/>
        <v>186.88135192625856</v>
      </c>
      <c r="P31" s="9"/>
    </row>
    <row r="32" spans="1:16">
      <c r="A32" s="12"/>
      <c r="B32" s="42">
        <v>572</v>
      </c>
      <c r="C32" s="19" t="s">
        <v>41</v>
      </c>
      <c r="D32" s="43">
        <v>1218851</v>
      </c>
      <c r="E32" s="43">
        <v>264936</v>
      </c>
      <c r="F32" s="43">
        <v>0</v>
      </c>
      <c r="G32" s="43">
        <v>177961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296260</v>
      </c>
      <c r="N32" s="43">
        <f t="shared" si="10"/>
        <v>1958008</v>
      </c>
      <c r="O32" s="44">
        <f t="shared" si="1"/>
        <v>154.2588828488143</v>
      </c>
      <c r="P32" s="9"/>
    </row>
    <row r="33" spans="1:119" ht="15.75">
      <c r="A33" s="26" t="s">
        <v>43</v>
      </c>
      <c r="B33" s="27"/>
      <c r="C33" s="28"/>
      <c r="D33" s="29">
        <f t="shared" ref="D33:M33" si="12">SUM(D34:D34)</f>
        <v>220000</v>
      </c>
      <c r="E33" s="29">
        <f t="shared" si="12"/>
        <v>1999379</v>
      </c>
      <c r="F33" s="29">
        <f t="shared" si="12"/>
        <v>0</v>
      </c>
      <c r="G33" s="29">
        <f t="shared" si="12"/>
        <v>0</v>
      </c>
      <c r="H33" s="29">
        <f t="shared" si="12"/>
        <v>0</v>
      </c>
      <c r="I33" s="29">
        <f t="shared" si="12"/>
        <v>2435500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0"/>
        <v>4654879</v>
      </c>
      <c r="O33" s="41">
        <f t="shared" si="1"/>
        <v>366.72803907665644</v>
      </c>
      <c r="P33" s="9"/>
    </row>
    <row r="34" spans="1:119" ht="15.75" thickBot="1">
      <c r="A34" s="12"/>
      <c r="B34" s="42">
        <v>581</v>
      </c>
      <c r="C34" s="19" t="s">
        <v>42</v>
      </c>
      <c r="D34" s="43">
        <v>220000</v>
      </c>
      <c r="E34" s="43">
        <v>1999379</v>
      </c>
      <c r="F34" s="43">
        <v>0</v>
      </c>
      <c r="G34" s="43">
        <v>0</v>
      </c>
      <c r="H34" s="43">
        <v>0</v>
      </c>
      <c r="I34" s="43">
        <v>2435500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4654879</v>
      </c>
      <c r="O34" s="44">
        <f t="shared" si="1"/>
        <v>366.72803907665644</v>
      </c>
      <c r="P34" s="9"/>
    </row>
    <row r="35" spans="1:119" ht="16.5" thickBot="1">
      <c r="A35" s="13" t="s">
        <v>10</v>
      </c>
      <c r="B35" s="21"/>
      <c r="C35" s="20"/>
      <c r="D35" s="14">
        <f t="shared" ref="D35:M35" si="13">SUM(D5,D13,D17,D23,D25,D28,D30,D33)</f>
        <v>10842190</v>
      </c>
      <c r="E35" s="14">
        <f t="shared" si="13"/>
        <v>4656020</v>
      </c>
      <c r="F35" s="14">
        <f t="shared" si="13"/>
        <v>319659</v>
      </c>
      <c r="G35" s="14">
        <f t="shared" si="13"/>
        <v>1121705</v>
      </c>
      <c r="H35" s="14">
        <f t="shared" si="13"/>
        <v>0</v>
      </c>
      <c r="I35" s="14">
        <f t="shared" si="13"/>
        <v>21248141</v>
      </c>
      <c r="J35" s="14">
        <f t="shared" si="13"/>
        <v>2530611</v>
      </c>
      <c r="K35" s="14">
        <f t="shared" si="13"/>
        <v>1512929</v>
      </c>
      <c r="L35" s="14">
        <f t="shared" si="13"/>
        <v>0</v>
      </c>
      <c r="M35" s="14">
        <f t="shared" si="13"/>
        <v>1047177</v>
      </c>
      <c r="N35" s="14">
        <f t="shared" si="10"/>
        <v>43278432</v>
      </c>
      <c r="O35" s="35">
        <f t="shared" si="1"/>
        <v>3409.6298747341052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58</v>
      </c>
      <c r="M37" s="93"/>
      <c r="N37" s="93"/>
      <c r="O37" s="39">
        <v>12693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1306786</v>
      </c>
      <c r="E5" s="24">
        <f t="shared" si="0"/>
        <v>128251</v>
      </c>
      <c r="F5" s="24">
        <f t="shared" si="0"/>
        <v>4001191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422955</v>
      </c>
      <c r="K5" s="24">
        <f t="shared" si="0"/>
        <v>1670823</v>
      </c>
      <c r="L5" s="24">
        <f t="shared" si="0"/>
        <v>0</v>
      </c>
      <c r="M5" s="24">
        <f t="shared" si="0"/>
        <v>634364</v>
      </c>
      <c r="N5" s="25">
        <f>SUM(D5:M5)</f>
        <v>8164370</v>
      </c>
      <c r="O5" s="30">
        <f t="shared" ref="O5:O32" si="1">(N5/O$34)</f>
        <v>650.18475750577363</v>
      </c>
      <c r="P5" s="6"/>
    </row>
    <row r="6" spans="1:133">
      <c r="A6" s="12"/>
      <c r="B6" s="42">
        <v>511</v>
      </c>
      <c r="C6" s="19" t="s">
        <v>19</v>
      </c>
      <c r="D6" s="43">
        <v>46020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46020</v>
      </c>
      <c r="O6" s="44">
        <f t="shared" si="1"/>
        <v>3.6648881102174085</v>
      </c>
      <c r="P6" s="9"/>
    </row>
    <row r="7" spans="1:133">
      <c r="A7" s="12"/>
      <c r="B7" s="42">
        <v>512</v>
      </c>
      <c r="C7" s="19" t="s">
        <v>20</v>
      </c>
      <c r="D7" s="43">
        <v>134168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134168</v>
      </c>
      <c r="O7" s="44">
        <f t="shared" si="1"/>
        <v>10.684717687345703</v>
      </c>
      <c r="P7" s="9"/>
    </row>
    <row r="8" spans="1:133">
      <c r="A8" s="12"/>
      <c r="B8" s="42">
        <v>513</v>
      </c>
      <c r="C8" s="19" t="s">
        <v>21</v>
      </c>
      <c r="D8" s="43">
        <v>259303</v>
      </c>
      <c r="E8" s="43">
        <v>60600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1670823</v>
      </c>
      <c r="L8" s="43">
        <v>0</v>
      </c>
      <c r="M8" s="43">
        <v>0</v>
      </c>
      <c r="N8" s="43">
        <f t="shared" si="2"/>
        <v>1990726</v>
      </c>
      <c r="O8" s="44">
        <f t="shared" si="1"/>
        <v>158.53515967189617</v>
      </c>
      <c r="P8" s="9"/>
    </row>
    <row r="9" spans="1:133">
      <c r="A9" s="12"/>
      <c r="B9" s="42">
        <v>514</v>
      </c>
      <c r="C9" s="19" t="s">
        <v>22</v>
      </c>
      <c r="D9" s="43">
        <v>52176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52176</v>
      </c>
      <c r="O9" s="44">
        <f t="shared" si="1"/>
        <v>4.155132595365135</v>
      </c>
      <c r="P9" s="9"/>
    </row>
    <row r="10" spans="1:133">
      <c r="A10" s="12"/>
      <c r="B10" s="42">
        <v>515</v>
      </c>
      <c r="C10" s="19" t="s">
        <v>23</v>
      </c>
      <c r="D10" s="43">
        <v>300380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634364</v>
      </c>
      <c r="N10" s="43">
        <f t="shared" si="2"/>
        <v>934744</v>
      </c>
      <c r="O10" s="44">
        <f t="shared" si="1"/>
        <v>74.440073265907458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5758</v>
      </c>
      <c r="F11" s="43">
        <v>4001191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4006949</v>
      </c>
      <c r="O11" s="44">
        <f t="shared" si="1"/>
        <v>319.10082025961617</v>
      </c>
      <c r="P11" s="9"/>
    </row>
    <row r="12" spans="1:133">
      <c r="A12" s="12"/>
      <c r="B12" s="42">
        <v>519</v>
      </c>
      <c r="C12" s="19" t="s">
        <v>25</v>
      </c>
      <c r="D12" s="43">
        <v>514739</v>
      </c>
      <c r="E12" s="43">
        <v>61893</v>
      </c>
      <c r="F12" s="43">
        <v>0</v>
      </c>
      <c r="G12" s="43">
        <v>0</v>
      </c>
      <c r="H12" s="43">
        <v>0</v>
      </c>
      <c r="I12" s="43">
        <v>0</v>
      </c>
      <c r="J12" s="43">
        <v>422955</v>
      </c>
      <c r="K12" s="43">
        <v>0</v>
      </c>
      <c r="L12" s="43">
        <v>0</v>
      </c>
      <c r="M12" s="43">
        <v>0</v>
      </c>
      <c r="N12" s="43">
        <f t="shared" si="2"/>
        <v>999587</v>
      </c>
      <c r="O12" s="44">
        <f t="shared" si="1"/>
        <v>79.603965915425661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6666210</v>
      </c>
      <c r="E13" s="29">
        <f t="shared" si="3"/>
        <v>884400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7550610</v>
      </c>
      <c r="O13" s="41">
        <f t="shared" si="1"/>
        <v>601.30684080592494</v>
      </c>
      <c r="P13" s="10"/>
    </row>
    <row r="14" spans="1:133">
      <c r="A14" s="12"/>
      <c r="B14" s="42">
        <v>521</v>
      </c>
      <c r="C14" s="19" t="s">
        <v>27</v>
      </c>
      <c r="D14" s="43">
        <v>4486463</v>
      </c>
      <c r="E14" s="43">
        <v>138918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4625381</v>
      </c>
      <c r="O14" s="44">
        <f t="shared" si="1"/>
        <v>368.35080035040215</v>
      </c>
      <c r="P14" s="9"/>
    </row>
    <row r="15" spans="1:133">
      <c r="A15" s="12"/>
      <c r="B15" s="42">
        <v>522</v>
      </c>
      <c r="C15" s="19" t="s">
        <v>28</v>
      </c>
      <c r="D15" s="43">
        <v>2179747</v>
      </c>
      <c r="E15" s="43">
        <v>22516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2202263</v>
      </c>
      <c r="O15" s="44">
        <f t="shared" si="1"/>
        <v>175.38130126622602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722966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722966</v>
      </c>
      <c r="O16" s="44">
        <f t="shared" si="1"/>
        <v>57.574739189296807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0</v>
      </c>
      <c r="E17" s="29">
        <f t="shared" si="5"/>
        <v>268106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19960833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20228939</v>
      </c>
      <c r="O17" s="41">
        <f t="shared" si="1"/>
        <v>1610.9691008998964</v>
      </c>
      <c r="P17" s="10"/>
    </row>
    <row r="18" spans="1:119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10290808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10290808</v>
      </c>
      <c r="O18" s="44">
        <f t="shared" si="1"/>
        <v>819.52759417058212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1970385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1970385</v>
      </c>
      <c r="O19" s="44">
        <f t="shared" si="1"/>
        <v>156.9152663852831</v>
      </c>
      <c r="P19" s="9"/>
    </row>
    <row r="20" spans="1:119">
      <c r="A20" s="12"/>
      <c r="B20" s="42">
        <v>536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6719474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6719474</v>
      </c>
      <c r="O20" s="44">
        <f t="shared" si="1"/>
        <v>535.11778290993072</v>
      </c>
      <c r="P20" s="9"/>
    </row>
    <row r="21" spans="1:119">
      <c r="A21" s="12"/>
      <c r="B21" s="42">
        <v>538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807017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807017</v>
      </c>
      <c r="O21" s="44">
        <f t="shared" si="1"/>
        <v>64.268296567651504</v>
      </c>
      <c r="P21" s="9"/>
    </row>
    <row r="22" spans="1:119">
      <c r="A22" s="12"/>
      <c r="B22" s="42">
        <v>539</v>
      </c>
      <c r="C22" s="19" t="s">
        <v>36</v>
      </c>
      <c r="D22" s="43">
        <v>0</v>
      </c>
      <c r="E22" s="43">
        <v>268106</v>
      </c>
      <c r="F22" s="43">
        <v>0</v>
      </c>
      <c r="G22" s="43">
        <v>0</v>
      </c>
      <c r="H22" s="43">
        <v>0</v>
      </c>
      <c r="I22" s="43">
        <v>173149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441255</v>
      </c>
      <c r="O22" s="44">
        <f t="shared" si="1"/>
        <v>35.140160866448994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1062730</v>
      </c>
      <c r="E23" s="29">
        <f t="shared" si="6"/>
        <v>52779</v>
      </c>
      <c r="F23" s="29">
        <f t="shared" si="6"/>
        <v>0</v>
      </c>
      <c r="G23" s="29">
        <f t="shared" si="6"/>
        <v>3375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366587</v>
      </c>
      <c r="N23" s="29">
        <f t="shared" si="4"/>
        <v>1485471</v>
      </c>
      <c r="O23" s="41">
        <f t="shared" si="1"/>
        <v>118.29824002548379</v>
      </c>
      <c r="P23" s="10"/>
    </row>
    <row r="24" spans="1:119">
      <c r="A24" s="12"/>
      <c r="B24" s="42">
        <v>541</v>
      </c>
      <c r="C24" s="19" t="s">
        <v>38</v>
      </c>
      <c r="D24" s="43">
        <v>1062730</v>
      </c>
      <c r="E24" s="43">
        <v>52779</v>
      </c>
      <c r="F24" s="43">
        <v>0</v>
      </c>
      <c r="G24" s="43">
        <v>3375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366587</v>
      </c>
      <c r="N24" s="43">
        <f t="shared" si="4"/>
        <v>1485471</v>
      </c>
      <c r="O24" s="44">
        <f t="shared" si="1"/>
        <v>118.29824002548379</v>
      </c>
      <c r="P24" s="9"/>
    </row>
    <row r="25" spans="1:119" ht="15.75">
      <c r="A25" s="26" t="s">
        <v>47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2295630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2295630</v>
      </c>
      <c r="O25" s="41">
        <f t="shared" si="1"/>
        <v>182.81675559448914</v>
      </c>
      <c r="P25" s="10"/>
    </row>
    <row r="26" spans="1:119">
      <c r="A26" s="12"/>
      <c r="B26" s="42">
        <v>569</v>
      </c>
      <c r="C26" s="19" t="s">
        <v>48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2295630</v>
      </c>
      <c r="K26" s="43">
        <v>0</v>
      </c>
      <c r="L26" s="43">
        <v>0</v>
      </c>
      <c r="M26" s="43">
        <v>0</v>
      </c>
      <c r="N26" s="43">
        <f t="shared" si="4"/>
        <v>2295630</v>
      </c>
      <c r="O26" s="44">
        <f t="shared" si="1"/>
        <v>182.81675559448914</v>
      </c>
      <c r="P26" s="9"/>
    </row>
    <row r="27" spans="1:119" ht="15.75">
      <c r="A27" s="26" t="s">
        <v>39</v>
      </c>
      <c r="B27" s="27"/>
      <c r="C27" s="28"/>
      <c r="D27" s="29">
        <f t="shared" ref="D27:M27" si="8">SUM(D28:D29)</f>
        <v>1889674</v>
      </c>
      <c r="E27" s="29">
        <f t="shared" si="8"/>
        <v>835457</v>
      </c>
      <c r="F27" s="29">
        <f t="shared" si="8"/>
        <v>0</v>
      </c>
      <c r="G27" s="29">
        <f t="shared" si="8"/>
        <v>41702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163059</v>
      </c>
      <c r="N27" s="29">
        <f t="shared" si="4"/>
        <v>2929892</v>
      </c>
      <c r="O27" s="41">
        <f t="shared" si="1"/>
        <v>233.3273871147567</v>
      </c>
      <c r="P27" s="9"/>
    </row>
    <row r="28" spans="1:119">
      <c r="A28" s="12"/>
      <c r="B28" s="42">
        <v>571</v>
      </c>
      <c r="C28" s="19" t="s">
        <v>40</v>
      </c>
      <c r="D28" s="43">
        <v>695943</v>
      </c>
      <c r="E28" s="43">
        <v>643057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1339000</v>
      </c>
      <c r="O28" s="44">
        <f t="shared" si="1"/>
        <v>106.63375009954606</v>
      </c>
      <c r="P28" s="9"/>
    </row>
    <row r="29" spans="1:119">
      <c r="A29" s="12"/>
      <c r="B29" s="42">
        <v>572</v>
      </c>
      <c r="C29" s="19" t="s">
        <v>41</v>
      </c>
      <c r="D29" s="43">
        <v>1193731</v>
      </c>
      <c r="E29" s="43">
        <v>192400</v>
      </c>
      <c r="F29" s="43">
        <v>0</v>
      </c>
      <c r="G29" s="43">
        <v>41702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163059</v>
      </c>
      <c r="N29" s="43">
        <f t="shared" si="4"/>
        <v>1590892</v>
      </c>
      <c r="O29" s="44">
        <f t="shared" si="1"/>
        <v>126.69363701521064</v>
      </c>
      <c r="P29" s="9"/>
    </row>
    <row r="30" spans="1:119" ht="15.75">
      <c r="A30" s="26" t="s">
        <v>43</v>
      </c>
      <c r="B30" s="27"/>
      <c r="C30" s="28"/>
      <c r="D30" s="29">
        <f t="shared" ref="D30:M30" si="9">SUM(D31:D31)</f>
        <v>125000</v>
      </c>
      <c r="E30" s="29">
        <f t="shared" si="9"/>
        <v>2462668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2023500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4611168</v>
      </c>
      <c r="O30" s="41">
        <f t="shared" si="1"/>
        <v>367.21892171697061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125000</v>
      </c>
      <c r="E31" s="43">
        <v>2462668</v>
      </c>
      <c r="F31" s="43">
        <v>0</v>
      </c>
      <c r="G31" s="43">
        <v>0</v>
      </c>
      <c r="H31" s="43">
        <v>0</v>
      </c>
      <c r="I31" s="43">
        <v>2023500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4611168</v>
      </c>
      <c r="O31" s="44">
        <f t="shared" si="1"/>
        <v>367.21892171697061</v>
      </c>
      <c r="P31" s="9"/>
    </row>
    <row r="32" spans="1:119" ht="16.5" thickBot="1">
      <c r="A32" s="13" t="s">
        <v>10</v>
      </c>
      <c r="B32" s="21"/>
      <c r="C32" s="20"/>
      <c r="D32" s="14">
        <f>SUM(D5,D13,D17,D23,D25,D27,D30)</f>
        <v>11050400</v>
      </c>
      <c r="E32" s="14">
        <f t="shared" ref="E32:M32" si="10">SUM(E5,E13,E17,E23,E25,E27,E30)</f>
        <v>4631661</v>
      </c>
      <c r="F32" s="14">
        <f t="shared" si="10"/>
        <v>4001191</v>
      </c>
      <c r="G32" s="14">
        <f t="shared" si="10"/>
        <v>45077</v>
      </c>
      <c r="H32" s="14">
        <f t="shared" si="10"/>
        <v>0</v>
      </c>
      <c r="I32" s="14">
        <f t="shared" si="10"/>
        <v>21984333</v>
      </c>
      <c r="J32" s="14">
        <f t="shared" si="10"/>
        <v>2718585</v>
      </c>
      <c r="K32" s="14">
        <f t="shared" si="10"/>
        <v>1670823</v>
      </c>
      <c r="L32" s="14">
        <f t="shared" si="10"/>
        <v>0</v>
      </c>
      <c r="M32" s="14">
        <f t="shared" si="10"/>
        <v>1164010</v>
      </c>
      <c r="N32" s="14">
        <f t="shared" si="4"/>
        <v>47266080</v>
      </c>
      <c r="O32" s="35">
        <f t="shared" si="1"/>
        <v>3764.1220036632953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52</v>
      </c>
      <c r="M34" s="93"/>
      <c r="N34" s="93"/>
      <c r="O34" s="39">
        <v>12557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1204418</v>
      </c>
      <c r="E5" s="24">
        <f t="shared" si="0"/>
        <v>1099062</v>
      </c>
      <c r="F5" s="24">
        <f t="shared" si="0"/>
        <v>432001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372358</v>
      </c>
      <c r="K5" s="24">
        <f t="shared" si="0"/>
        <v>1231020</v>
      </c>
      <c r="L5" s="24">
        <f t="shared" si="0"/>
        <v>0</v>
      </c>
      <c r="M5" s="24">
        <f t="shared" si="0"/>
        <v>583602</v>
      </c>
      <c r="N5" s="25">
        <f>SUM(D5:M5)</f>
        <v>4922461</v>
      </c>
      <c r="O5" s="30">
        <f t="shared" ref="O5:O32" si="1">(N5/O$34)</f>
        <v>397.93540824575587</v>
      </c>
      <c r="P5" s="6"/>
    </row>
    <row r="6" spans="1:133">
      <c r="A6" s="12"/>
      <c r="B6" s="42">
        <v>511</v>
      </c>
      <c r="C6" s="19" t="s">
        <v>19</v>
      </c>
      <c r="D6" s="43">
        <v>63296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63296</v>
      </c>
      <c r="O6" s="44">
        <f t="shared" si="1"/>
        <v>5.1168957154405819</v>
      </c>
      <c r="P6" s="9"/>
    </row>
    <row r="7" spans="1:133">
      <c r="A7" s="12"/>
      <c r="B7" s="42">
        <v>512</v>
      </c>
      <c r="C7" s="19" t="s">
        <v>20</v>
      </c>
      <c r="D7" s="43">
        <v>129422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129422</v>
      </c>
      <c r="O7" s="44">
        <f t="shared" si="1"/>
        <v>10.462570735650768</v>
      </c>
      <c r="P7" s="9"/>
    </row>
    <row r="8" spans="1:133">
      <c r="A8" s="12"/>
      <c r="B8" s="42">
        <v>513</v>
      </c>
      <c r="C8" s="19" t="s">
        <v>21</v>
      </c>
      <c r="D8" s="43">
        <v>334195</v>
      </c>
      <c r="E8" s="43">
        <v>80300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1231020</v>
      </c>
      <c r="L8" s="43">
        <v>0</v>
      </c>
      <c r="M8" s="43">
        <v>0</v>
      </c>
      <c r="N8" s="43">
        <f t="shared" si="2"/>
        <v>1645515</v>
      </c>
      <c r="O8" s="44">
        <f t="shared" si="1"/>
        <v>133.02465642683913</v>
      </c>
      <c r="P8" s="9"/>
    </row>
    <row r="9" spans="1:133">
      <c r="A9" s="12"/>
      <c r="B9" s="42">
        <v>514</v>
      </c>
      <c r="C9" s="19" t="s">
        <v>22</v>
      </c>
      <c r="D9" s="43">
        <v>56293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56293</v>
      </c>
      <c r="O9" s="44">
        <f t="shared" si="1"/>
        <v>4.5507679870654814</v>
      </c>
      <c r="P9" s="9"/>
    </row>
    <row r="10" spans="1:133">
      <c r="A10" s="12"/>
      <c r="B10" s="42">
        <v>515</v>
      </c>
      <c r="C10" s="19" t="s">
        <v>23</v>
      </c>
      <c r="D10" s="43">
        <v>347720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583602</v>
      </c>
      <c r="N10" s="43">
        <f t="shared" si="2"/>
        <v>931322</v>
      </c>
      <c r="O10" s="44">
        <f t="shared" si="1"/>
        <v>75.288763136620858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960226</v>
      </c>
      <c r="F11" s="43">
        <v>432001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1392227</v>
      </c>
      <c r="O11" s="44">
        <f t="shared" si="1"/>
        <v>112.54866612772838</v>
      </c>
      <c r="P11" s="9"/>
    </row>
    <row r="12" spans="1:133">
      <c r="A12" s="12"/>
      <c r="B12" s="42">
        <v>519</v>
      </c>
      <c r="C12" s="19" t="s">
        <v>25</v>
      </c>
      <c r="D12" s="43">
        <v>273492</v>
      </c>
      <c r="E12" s="43">
        <v>58536</v>
      </c>
      <c r="F12" s="43">
        <v>0</v>
      </c>
      <c r="G12" s="43">
        <v>0</v>
      </c>
      <c r="H12" s="43">
        <v>0</v>
      </c>
      <c r="I12" s="43">
        <v>0</v>
      </c>
      <c r="J12" s="43">
        <v>372358</v>
      </c>
      <c r="K12" s="43">
        <v>0</v>
      </c>
      <c r="L12" s="43">
        <v>0</v>
      </c>
      <c r="M12" s="43">
        <v>0</v>
      </c>
      <c r="N12" s="43">
        <f t="shared" si="2"/>
        <v>704386</v>
      </c>
      <c r="O12" s="44">
        <f t="shared" si="1"/>
        <v>56.943088116410671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6323361</v>
      </c>
      <c r="E13" s="29">
        <f t="shared" si="3"/>
        <v>2256084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8579445</v>
      </c>
      <c r="O13" s="41">
        <f t="shared" si="1"/>
        <v>693.56871463217465</v>
      </c>
      <c r="P13" s="10"/>
    </row>
    <row r="14" spans="1:133">
      <c r="A14" s="12"/>
      <c r="B14" s="42">
        <v>521</v>
      </c>
      <c r="C14" s="19" t="s">
        <v>27</v>
      </c>
      <c r="D14" s="43">
        <v>4285265</v>
      </c>
      <c r="E14" s="43">
        <v>1551656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5836921</v>
      </c>
      <c r="O14" s="44">
        <f t="shared" si="1"/>
        <v>471.86103476151982</v>
      </c>
      <c r="P14" s="9"/>
    </row>
    <row r="15" spans="1:133">
      <c r="A15" s="12"/>
      <c r="B15" s="42">
        <v>522</v>
      </c>
      <c r="C15" s="19" t="s">
        <v>28</v>
      </c>
      <c r="D15" s="43">
        <v>2038096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2038096</v>
      </c>
      <c r="O15" s="44">
        <f t="shared" si="1"/>
        <v>164.76119644300726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704428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704428</v>
      </c>
      <c r="O16" s="44">
        <f t="shared" si="1"/>
        <v>56.946483427647536</v>
      </c>
      <c r="P16" s="9"/>
    </row>
    <row r="17" spans="1:119" ht="15.75">
      <c r="A17" s="26" t="s">
        <v>31</v>
      </c>
      <c r="B17" s="27"/>
      <c r="C17" s="28"/>
      <c r="D17" s="29">
        <f>SUM(D18:D22)</f>
        <v>0</v>
      </c>
      <c r="E17" s="29">
        <f t="shared" ref="E17:M17" si="5">SUM(E18:E22)</f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20374163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20374163</v>
      </c>
      <c r="O17" s="41">
        <f t="shared" si="1"/>
        <v>1647.062489894907</v>
      </c>
      <c r="P17" s="10"/>
    </row>
    <row r="18" spans="1:119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11469780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11469780</v>
      </c>
      <c r="O18" s="44">
        <f t="shared" si="1"/>
        <v>927.22554567502016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1949096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1949096</v>
      </c>
      <c r="O19" s="44">
        <f t="shared" si="1"/>
        <v>157.5663702506063</v>
      </c>
      <c r="P19" s="9"/>
    </row>
    <row r="20" spans="1:119">
      <c r="A20" s="12"/>
      <c r="B20" s="42">
        <v>536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6098547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6098547</v>
      </c>
      <c r="O20" s="44">
        <f t="shared" si="1"/>
        <v>493.01107518189167</v>
      </c>
      <c r="P20" s="9"/>
    </row>
    <row r="21" spans="1:119">
      <c r="A21" s="12"/>
      <c r="B21" s="42">
        <v>538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708144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708144</v>
      </c>
      <c r="O21" s="44">
        <f t="shared" si="1"/>
        <v>57.246887631366207</v>
      </c>
      <c r="P21" s="9"/>
    </row>
    <row r="22" spans="1:119">
      <c r="A22" s="12"/>
      <c r="B22" s="42">
        <v>539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148596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148596</v>
      </c>
      <c r="O22" s="44">
        <f t="shared" si="1"/>
        <v>12.012611156022636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1094094</v>
      </c>
      <c r="E23" s="29">
        <f t="shared" si="6"/>
        <v>222237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51582</v>
      </c>
      <c r="N23" s="29">
        <f t="shared" si="4"/>
        <v>1367913</v>
      </c>
      <c r="O23" s="41">
        <f t="shared" si="1"/>
        <v>110.58310428455941</v>
      </c>
      <c r="P23" s="10"/>
    </row>
    <row r="24" spans="1:119">
      <c r="A24" s="12"/>
      <c r="B24" s="42">
        <v>541</v>
      </c>
      <c r="C24" s="19" t="s">
        <v>38</v>
      </c>
      <c r="D24" s="43">
        <v>1094094</v>
      </c>
      <c r="E24" s="43">
        <v>222237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51582</v>
      </c>
      <c r="N24" s="43">
        <f t="shared" si="4"/>
        <v>1367913</v>
      </c>
      <c r="O24" s="44">
        <f t="shared" si="1"/>
        <v>110.58310428455941</v>
      </c>
      <c r="P24" s="9"/>
    </row>
    <row r="25" spans="1:119" ht="15.75">
      <c r="A25" s="26" t="s">
        <v>47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1812898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1812898</v>
      </c>
      <c r="O25" s="41">
        <f t="shared" si="1"/>
        <v>146.55602263540825</v>
      </c>
      <c r="P25" s="10"/>
    </row>
    <row r="26" spans="1:119">
      <c r="A26" s="12"/>
      <c r="B26" s="42">
        <v>569</v>
      </c>
      <c r="C26" s="19" t="s">
        <v>48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1812898</v>
      </c>
      <c r="K26" s="43">
        <v>0</v>
      </c>
      <c r="L26" s="43">
        <v>0</v>
      </c>
      <c r="M26" s="43">
        <v>0</v>
      </c>
      <c r="N26" s="43">
        <f t="shared" si="4"/>
        <v>1812898</v>
      </c>
      <c r="O26" s="44">
        <f t="shared" si="1"/>
        <v>146.55602263540825</v>
      </c>
      <c r="P26" s="9"/>
    </row>
    <row r="27" spans="1:119" ht="15.75">
      <c r="A27" s="26" t="s">
        <v>39</v>
      </c>
      <c r="B27" s="27"/>
      <c r="C27" s="28"/>
      <c r="D27" s="29">
        <f t="shared" ref="D27:M27" si="8">SUM(D28:D29)</f>
        <v>1840675</v>
      </c>
      <c r="E27" s="29">
        <f t="shared" si="8"/>
        <v>152342</v>
      </c>
      <c r="F27" s="29">
        <f t="shared" si="8"/>
        <v>0</v>
      </c>
      <c r="G27" s="29">
        <f t="shared" si="8"/>
        <v>41080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2452351</v>
      </c>
      <c r="N27" s="29">
        <f t="shared" si="4"/>
        <v>4486448</v>
      </c>
      <c r="O27" s="41">
        <f t="shared" si="1"/>
        <v>362.68779304769606</v>
      </c>
      <c r="P27" s="9"/>
    </row>
    <row r="28" spans="1:119">
      <c r="A28" s="12"/>
      <c r="B28" s="42">
        <v>571</v>
      </c>
      <c r="C28" s="19" t="s">
        <v>40</v>
      </c>
      <c r="D28" s="43">
        <v>659043</v>
      </c>
      <c r="E28" s="43">
        <v>27898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686941</v>
      </c>
      <c r="O28" s="44">
        <f t="shared" si="1"/>
        <v>55.532821341956343</v>
      </c>
      <c r="P28" s="9"/>
    </row>
    <row r="29" spans="1:119">
      <c r="A29" s="12"/>
      <c r="B29" s="42">
        <v>572</v>
      </c>
      <c r="C29" s="19" t="s">
        <v>41</v>
      </c>
      <c r="D29" s="43">
        <v>1181632</v>
      </c>
      <c r="E29" s="43">
        <v>124444</v>
      </c>
      <c r="F29" s="43">
        <v>0</v>
      </c>
      <c r="G29" s="43">
        <v>41080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2452351</v>
      </c>
      <c r="N29" s="43">
        <f t="shared" si="4"/>
        <v>3799507</v>
      </c>
      <c r="O29" s="44">
        <f t="shared" si="1"/>
        <v>307.15497170573968</v>
      </c>
      <c r="P29" s="9"/>
    </row>
    <row r="30" spans="1:119" ht="15.75">
      <c r="A30" s="26" t="s">
        <v>43</v>
      </c>
      <c r="B30" s="27"/>
      <c r="C30" s="28"/>
      <c r="D30" s="29">
        <f t="shared" ref="D30:M30" si="9">SUM(D31:D31)</f>
        <v>75000</v>
      </c>
      <c r="E30" s="29">
        <f t="shared" si="9"/>
        <v>1815989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2011850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3902839</v>
      </c>
      <c r="O30" s="41">
        <f t="shared" si="1"/>
        <v>315.50840743734841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75000</v>
      </c>
      <c r="E31" s="43">
        <v>1815989</v>
      </c>
      <c r="F31" s="43">
        <v>0</v>
      </c>
      <c r="G31" s="43">
        <v>0</v>
      </c>
      <c r="H31" s="43">
        <v>0</v>
      </c>
      <c r="I31" s="43">
        <v>2011850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3902839</v>
      </c>
      <c r="O31" s="44">
        <f t="shared" si="1"/>
        <v>315.50840743734841</v>
      </c>
      <c r="P31" s="9"/>
    </row>
    <row r="32" spans="1:119" ht="16.5" thickBot="1">
      <c r="A32" s="13" t="s">
        <v>10</v>
      </c>
      <c r="B32" s="21"/>
      <c r="C32" s="20"/>
      <c r="D32" s="14">
        <f>SUM(D5,D13,D17,D23,D25,D27,D30)</f>
        <v>10537548</v>
      </c>
      <c r="E32" s="14">
        <f t="shared" ref="E32:M32" si="10">SUM(E5,E13,E17,E23,E25,E27,E30)</f>
        <v>5545714</v>
      </c>
      <c r="F32" s="14">
        <f t="shared" si="10"/>
        <v>432001</v>
      </c>
      <c r="G32" s="14">
        <f t="shared" si="10"/>
        <v>41080</v>
      </c>
      <c r="H32" s="14">
        <f t="shared" si="10"/>
        <v>0</v>
      </c>
      <c r="I32" s="14">
        <f t="shared" si="10"/>
        <v>22386013</v>
      </c>
      <c r="J32" s="14">
        <f t="shared" si="10"/>
        <v>2185256</v>
      </c>
      <c r="K32" s="14">
        <f t="shared" si="10"/>
        <v>1231020</v>
      </c>
      <c r="L32" s="14">
        <f t="shared" si="10"/>
        <v>0</v>
      </c>
      <c r="M32" s="14">
        <f t="shared" si="10"/>
        <v>3087535</v>
      </c>
      <c r="N32" s="14">
        <f t="shared" si="4"/>
        <v>45446167</v>
      </c>
      <c r="O32" s="35">
        <f t="shared" si="1"/>
        <v>3673.9019401778496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49</v>
      </c>
      <c r="M34" s="93"/>
      <c r="N34" s="93"/>
      <c r="O34" s="39">
        <v>12370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1096820</v>
      </c>
      <c r="E5" s="24">
        <f t="shared" si="0"/>
        <v>99828</v>
      </c>
      <c r="F5" s="24">
        <f t="shared" si="0"/>
        <v>4395438</v>
      </c>
      <c r="G5" s="24">
        <f t="shared" si="0"/>
        <v>951566</v>
      </c>
      <c r="H5" s="24">
        <f t="shared" si="0"/>
        <v>0</v>
      </c>
      <c r="I5" s="24">
        <f t="shared" si="0"/>
        <v>0</v>
      </c>
      <c r="J5" s="24">
        <f t="shared" si="0"/>
        <v>318726</v>
      </c>
      <c r="K5" s="24">
        <f t="shared" si="0"/>
        <v>1058246</v>
      </c>
      <c r="L5" s="24">
        <f t="shared" si="0"/>
        <v>0</v>
      </c>
      <c r="M5" s="24">
        <f t="shared" si="0"/>
        <v>594345</v>
      </c>
      <c r="N5" s="25">
        <f>SUM(D5:M5)</f>
        <v>8514969</v>
      </c>
      <c r="O5" s="30">
        <f t="shared" ref="O5:O31" si="1">(N5/O$33)</f>
        <v>767.11432432432434</v>
      </c>
      <c r="P5" s="6"/>
    </row>
    <row r="6" spans="1:133">
      <c r="A6" s="12"/>
      <c r="B6" s="42">
        <v>511</v>
      </c>
      <c r="C6" s="19" t="s">
        <v>19</v>
      </c>
      <c r="D6" s="43">
        <v>47117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47117</v>
      </c>
      <c r="O6" s="44">
        <f t="shared" si="1"/>
        <v>4.2447747747747746</v>
      </c>
      <c r="P6" s="9"/>
    </row>
    <row r="7" spans="1:133">
      <c r="A7" s="12"/>
      <c r="B7" s="42">
        <v>512</v>
      </c>
      <c r="C7" s="19" t="s">
        <v>20</v>
      </c>
      <c r="D7" s="43">
        <v>112347</v>
      </c>
      <c r="E7" s="43">
        <v>0</v>
      </c>
      <c r="F7" s="43">
        <v>0</v>
      </c>
      <c r="G7" s="43">
        <v>5900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118247</v>
      </c>
      <c r="O7" s="44">
        <f t="shared" si="1"/>
        <v>10.652882882882883</v>
      </c>
      <c r="P7" s="9"/>
    </row>
    <row r="8" spans="1:133">
      <c r="A8" s="12"/>
      <c r="B8" s="42">
        <v>513</v>
      </c>
      <c r="C8" s="19" t="s">
        <v>21</v>
      </c>
      <c r="D8" s="43">
        <v>238110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1058246</v>
      </c>
      <c r="L8" s="43">
        <v>0</v>
      </c>
      <c r="M8" s="43">
        <v>0</v>
      </c>
      <c r="N8" s="43">
        <f t="shared" si="2"/>
        <v>1296356</v>
      </c>
      <c r="O8" s="44">
        <f t="shared" si="1"/>
        <v>116.78882882882883</v>
      </c>
      <c r="P8" s="9"/>
    </row>
    <row r="9" spans="1:133">
      <c r="A9" s="12"/>
      <c r="B9" s="42">
        <v>514</v>
      </c>
      <c r="C9" s="19" t="s">
        <v>22</v>
      </c>
      <c r="D9" s="43">
        <v>49230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49230</v>
      </c>
      <c r="O9" s="44">
        <f t="shared" si="1"/>
        <v>4.4351351351351349</v>
      </c>
      <c r="P9" s="9"/>
    </row>
    <row r="10" spans="1:133">
      <c r="A10" s="12"/>
      <c r="B10" s="42">
        <v>515</v>
      </c>
      <c r="C10" s="19" t="s">
        <v>23</v>
      </c>
      <c r="D10" s="43">
        <v>389173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594345</v>
      </c>
      <c r="N10" s="43">
        <f t="shared" si="2"/>
        <v>983518</v>
      </c>
      <c r="O10" s="44">
        <f t="shared" si="1"/>
        <v>88.605225225225226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4395438</v>
      </c>
      <c r="G11" s="43">
        <v>945666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5341104</v>
      </c>
      <c r="O11" s="44">
        <f t="shared" si="1"/>
        <v>481.18054054054056</v>
      </c>
      <c r="P11" s="9"/>
    </row>
    <row r="12" spans="1:133">
      <c r="A12" s="12"/>
      <c r="B12" s="42">
        <v>519</v>
      </c>
      <c r="C12" s="19" t="s">
        <v>25</v>
      </c>
      <c r="D12" s="43">
        <v>260843</v>
      </c>
      <c r="E12" s="43">
        <v>99828</v>
      </c>
      <c r="F12" s="43">
        <v>0</v>
      </c>
      <c r="G12" s="43">
        <v>0</v>
      </c>
      <c r="H12" s="43">
        <v>0</v>
      </c>
      <c r="I12" s="43">
        <v>0</v>
      </c>
      <c r="J12" s="43">
        <v>318726</v>
      </c>
      <c r="K12" s="43">
        <v>0</v>
      </c>
      <c r="L12" s="43">
        <v>0</v>
      </c>
      <c r="M12" s="43">
        <v>0</v>
      </c>
      <c r="N12" s="43">
        <f t="shared" si="2"/>
        <v>679397</v>
      </c>
      <c r="O12" s="44">
        <f t="shared" si="1"/>
        <v>61.206936936936934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6401374</v>
      </c>
      <c r="E13" s="29">
        <f t="shared" si="3"/>
        <v>908414</v>
      </c>
      <c r="F13" s="29">
        <f t="shared" si="3"/>
        <v>0</v>
      </c>
      <c r="G13" s="29">
        <f t="shared" si="3"/>
        <v>9504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7319292</v>
      </c>
      <c r="O13" s="41">
        <f t="shared" si="1"/>
        <v>659.39567567567565</v>
      </c>
      <c r="P13" s="10"/>
    </row>
    <row r="14" spans="1:133">
      <c r="A14" s="12"/>
      <c r="B14" s="42">
        <v>521</v>
      </c>
      <c r="C14" s="19" t="s">
        <v>27</v>
      </c>
      <c r="D14" s="43">
        <v>3882730</v>
      </c>
      <c r="E14" s="43">
        <v>12333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3895063</v>
      </c>
      <c r="O14" s="44">
        <f t="shared" si="1"/>
        <v>350.90657657657658</v>
      </c>
      <c r="P14" s="9"/>
    </row>
    <row r="15" spans="1:133">
      <c r="A15" s="12"/>
      <c r="B15" s="42">
        <v>522</v>
      </c>
      <c r="C15" s="19" t="s">
        <v>28</v>
      </c>
      <c r="D15" s="43">
        <v>2127854</v>
      </c>
      <c r="E15" s="43">
        <v>179560</v>
      </c>
      <c r="F15" s="43">
        <v>0</v>
      </c>
      <c r="G15" s="43">
        <v>9504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2316918</v>
      </c>
      <c r="O15" s="44">
        <f t="shared" si="1"/>
        <v>208.73135135135135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716521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716521</v>
      </c>
      <c r="O16" s="44">
        <f t="shared" si="1"/>
        <v>64.55144144144144</v>
      </c>
      <c r="P16" s="9"/>
    </row>
    <row r="17" spans="1:119">
      <c r="A17" s="12"/>
      <c r="B17" s="42">
        <v>529</v>
      </c>
      <c r="C17" s="19" t="s">
        <v>30</v>
      </c>
      <c r="D17" s="43">
        <v>390790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390790</v>
      </c>
      <c r="O17" s="44">
        <f t="shared" si="1"/>
        <v>35.20630630630631</v>
      </c>
      <c r="P17" s="9"/>
    </row>
    <row r="18" spans="1:119" ht="15.75">
      <c r="A18" s="26" t="s">
        <v>31</v>
      </c>
      <c r="B18" s="27"/>
      <c r="C18" s="28"/>
      <c r="D18" s="29">
        <f>SUM(D19:D23)</f>
        <v>0</v>
      </c>
      <c r="E18" s="29">
        <f t="shared" ref="E18:M18" si="5">SUM(E19:E23)</f>
        <v>33225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19675731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19708956</v>
      </c>
      <c r="O18" s="41">
        <f t="shared" si="1"/>
        <v>1775.5816216216217</v>
      </c>
      <c r="P18" s="10"/>
    </row>
    <row r="19" spans="1:119">
      <c r="A19" s="12"/>
      <c r="B19" s="42">
        <v>531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11028955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11028955</v>
      </c>
      <c r="O19" s="44">
        <f t="shared" si="1"/>
        <v>993.59954954954958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1941538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1941538</v>
      </c>
      <c r="O20" s="44">
        <f t="shared" si="1"/>
        <v>174.91333333333333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33225</v>
      </c>
      <c r="F21" s="43">
        <v>0</v>
      </c>
      <c r="G21" s="43">
        <v>0</v>
      </c>
      <c r="H21" s="43">
        <v>0</v>
      </c>
      <c r="I21" s="43">
        <v>5991743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6024968</v>
      </c>
      <c r="O21" s="44">
        <f t="shared" si="1"/>
        <v>542.78990990990997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607240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607240</v>
      </c>
      <c r="O22" s="44">
        <f t="shared" si="1"/>
        <v>54.70630630630631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106255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106255</v>
      </c>
      <c r="O23" s="44">
        <f t="shared" si="1"/>
        <v>9.5725225225225223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1188101</v>
      </c>
      <c r="E24" s="29">
        <f t="shared" si="6"/>
        <v>229890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93906</v>
      </c>
      <c r="N24" s="29">
        <f t="shared" si="4"/>
        <v>1511897</v>
      </c>
      <c r="O24" s="41">
        <f t="shared" si="1"/>
        <v>136.20693693693693</v>
      </c>
      <c r="P24" s="10"/>
    </row>
    <row r="25" spans="1:119">
      <c r="A25" s="12"/>
      <c r="B25" s="42">
        <v>541</v>
      </c>
      <c r="C25" s="19" t="s">
        <v>38</v>
      </c>
      <c r="D25" s="43">
        <v>1188101</v>
      </c>
      <c r="E25" s="43">
        <v>229890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93906</v>
      </c>
      <c r="N25" s="43">
        <f t="shared" si="4"/>
        <v>1511897</v>
      </c>
      <c r="O25" s="44">
        <f t="shared" si="1"/>
        <v>136.20693693693693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1906622</v>
      </c>
      <c r="E26" s="29">
        <f t="shared" si="7"/>
        <v>201818</v>
      </c>
      <c r="F26" s="29">
        <f t="shared" si="7"/>
        <v>0</v>
      </c>
      <c r="G26" s="29">
        <f t="shared" si="7"/>
        <v>54217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499787</v>
      </c>
      <c r="N26" s="29">
        <f t="shared" si="4"/>
        <v>2662444</v>
      </c>
      <c r="O26" s="41">
        <f t="shared" si="1"/>
        <v>239.85981981981982</v>
      </c>
      <c r="P26" s="9"/>
    </row>
    <row r="27" spans="1:119">
      <c r="A27" s="12"/>
      <c r="B27" s="42">
        <v>571</v>
      </c>
      <c r="C27" s="19" t="s">
        <v>40</v>
      </c>
      <c r="D27" s="43">
        <v>694939</v>
      </c>
      <c r="E27" s="43">
        <v>92620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787559</v>
      </c>
      <c r="O27" s="44">
        <f t="shared" si="1"/>
        <v>70.951261261261266</v>
      </c>
      <c r="P27" s="9"/>
    </row>
    <row r="28" spans="1:119">
      <c r="A28" s="12"/>
      <c r="B28" s="42">
        <v>572</v>
      </c>
      <c r="C28" s="19" t="s">
        <v>41</v>
      </c>
      <c r="D28" s="43">
        <v>1211683</v>
      </c>
      <c r="E28" s="43">
        <v>109198</v>
      </c>
      <c r="F28" s="43">
        <v>0</v>
      </c>
      <c r="G28" s="43">
        <v>54217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499787</v>
      </c>
      <c r="N28" s="43">
        <f t="shared" si="4"/>
        <v>1874885</v>
      </c>
      <c r="O28" s="44">
        <f t="shared" si="1"/>
        <v>168.90855855855855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765000</v>
      </c>
      <c r="E29" s="29">
        <f t="shared" si="8"/>
        <v>2215800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2083600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5064400</v>
      </c>
      <c r="O29" s="41">
        <f t="shared" si="1"/>
        <v>456.25225225225228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765000</v>
      </c>
      <c r="E30" s="43">
        <v>2215800</v>
      </c>
      <c r="F30" s="43">
        <v>0</v>
      </c>
      <c r="G30" s="43">
        <v>0</v>
      </c>
      <c r="H30" s="43">
        <v>0</v>
      </c>
      <c r="I30" s="43">
        <v>2083600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5064400</v>
      </c>
      <c r="O30" s="44">
        <f t="shared" si="1"/>
        <v>456.25225225225228</v>
      </c>
      <c r="P30" s="9"/>
    </row>
    <row r="31" spans="1:119" ht="16.5" thickBot="1">
      <c r="A31" s="13" t="s">
        <v>10</v>
      </c>
      <c r="B31" s="21"/>
      <c r="C31" s="20"/>
      <c r="D31" s="14">
        <f>SUM(D5,D13,D18,D24,D26,D29)</f>
        <v>11357917</v>
      </c>
      <c r="E31" s="14">
        <f t="shared" ref="E31:M31" si="9">SUM(E5,E13,E18,E24,E26,E29)</f>
        <v>3688975</v>
      </c>
      <c r="F31" s="14">
        <f t="shared" si="9"/>
        <v>4395438</v>
      </c>
      <c r="G31" s="14">
        <f t="shared" si="9"/>
        <v>1015287</v>
      </c>
      <c r="H31" s="14">
        <f t="shared" si="9"/>
        <v>0</v>
      </c>
      <c r="I31" s="14">
        <f t="shared" si="9"/>
        <v>21759331</v>
      </c>
      <c r="J31" s="14">
        <f t="shared" si="9"/>
        <v>318726</v>
      </c>
      <c r="K31" s="14">
        <f t="shared" si="9"/>
        <v>1058246</v>
      </c>
      <c r="L31" s="14">
        <f t="shared" si="9"/>
        <v>0</v>
      </c>
      <c r="M31" s="14">
        <f t="shared" si="9"/>
        <v>1188038</v>
      </c>
      <c r="N31" s="14">
        <f t="shared" si="4"/>
        <v>44781958</v>
      </c>
      <c r="O31" s="35">
        <f t="shared" si="1"/>
        <v>4034.4106306306307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11100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1204893</v>
      </c>
      <c r="E5" s="24">
        <f t="shared" si="0"/>
        <v>89268</v>
      </c>
      <c r="F5" s="24">
        <f t="shared" si="0"/>
        <v>746854</v>
      </c>
      <c r="G5" s="24">
        <f t="shared" si="0"/>
        <v>17575</v>
      </c>
      <c r="H5" s="24">
        <f t="shared" si="0"/>
        <v>0</v>
      </c>
      <c r="I5" s="24">
        <f t="shared" si="0"/>
        <v>0</v>
      </c>
      <c r="J5" s="24">
        <f t="shared" si="0"/>
        <v>352584</v>
      </c>
      <c r="K5" s="24">
        <f t="shared" si="0"/>
        <v>1132669</v>
      </c>
      <c r="L5" s="24">
        <f t="shared" si="0"/>
        <v>0</v>
      </c>
      <c r="M5" s="24">
        <f t="shared" si="0"/>
        <v>1661795</v>
      </c>
      <c r="N5" s="25">
        <f>SUM(D5:M5)</f>
        <v>5205638</v>
      </c>
      <c r="O5" s="30">
        <f t="shared" ref="O5:O32" si="1">(N5/O$34)</f>
        <v>461.08396811337468</v>
      </c>
      <c r="P5" s="6"/>
    </row>
    <row r="6" spans="1:133">
      <c r="A6" s="12"/>
      <c r="B6" s="42">
        <v>511</v>
      </c>
      <c r="C6" s="19" t="s">
        <v>19</v>
      </c>
      <c r="D6" s="43">
        <v>49491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49491</v>
      </c>
      <c r="O6" s="44">
        <f t="shared" si="1"/>
        <v>4.3836138175376442</v>
      </c>
      <c r="P6" s="9"/>
    </row>
    <row r="7" spans="1:133">
      <c r="A7" s="12"/>
      <c r="B7" s="42">
        <v>512</v>
      </c>
      <c r="C7" s="19" t="s">
        <v>20</v>
      </c>
      <c r="D7" s="43">
        <v>130019</v>
      </c>
      <c r="E7" s="43">
        <v>0</v>
      </c>
      <c r="F7" s="43">
        <v>0</v>
      </c>
      <c r="G7" s="43">
        <v>11325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141344</v>
      </c>
      <c r="O7" s="44">
        <f t="shared" si="1"/>
        <v>12.519397697077059</v>
      </c>
      <c r="P7" s="9"/>
    </row>
    <row r="8" spans="1:133">
      <c r="A8" s="12"/>
      <c r="B8" s="42">
        <v>513</v>
      </c>
      <c r="C8" s="19" t="s">
        <v>21</v>
      </c>
      <c r="D8" s="43">
        <v>236845</v>
      </c>
      <c r="E8" s="43">
        <v>20688</v>
      </c>
      <c r="F8" s="43">
        <v>0</v>
      </c>
      <c r="G8" s="43">
        <v>6250</v>
      </c>
      <c r="H8" s="43">
        <v>0</v>
      </c>
      <c r="I8" s="43">
        <v>0</v>
      </c>
      <c r="J8" s="43">
        <v>0</v>
      </c>
      <c r="K8" s="43">
        <v>1132669</v>
      </c>
      <c r="L8" s="43">
        <v>0</v>
      </c>
      <c r="M8" s="43">
        <v>0</v>
      </c>
      <c r="N8" s="43">
        <f t="shared" si="2"/>
        <v>1396452</v>
      </c>
      <c r="O8" s="44">
        <f t="shared" si="1"/>
        <v>123.68928255093003</v>
      </c>
      <c r="P8" s="9"/>
    </row>
    <row r="9" spans="1:133">
      <c r="A9" s="12"/>
      <c r="B9" s="42">
        <v>514</v>
      </c>
      <c r="C9" s="19" t="s">
        <v>22</v>
      </c>
      <c r="D9" s="43">
        <v>62298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62298</v>
      </c>
      <c r="O9" s="44">
        <f t="shared" si="1"/>
        <v>5.5179805137289639</v>
      </c>
      <c r="P9" s="9"/>
    </row>
    <row r="10" spans="1:133">
      <c r="A10" s="12"/>
      <c r="B10" s="42">
        <v>515</v>
      </c>
      <c r="C10" s="19" t="s">
        <v>23</v>
      </c>
      <c r="D10" s="43">
        <v>414493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1661795</v>
      </c>
      <c r="N10" s="43">
        <f t="shared" si="2"/>
        <v>2076288</v>
      </c>
      <c r="O10" s="44">
        <f t="shared" si="1"/>
        <v>183.90504871567759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746854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746854</v>
      </c>
      <c r="O11" s="44">
        <f t="shared" si="1"/>
        <v>66.151815766164745</v>
      </c>
      <c r="P11" s="9"/>
    </row>
    <row r="12" spans="1:133">
      <c r="A12" s="12"/>
      <c r="B12" s="42">
        <v>519</v>
      </c>
      <c r="C12" s="19" t="s">
        <v>25</v>
      </c>
      <c r="D12" s="43">
        <v>311747</v>
      </c>
      <c r="E12" s="43">
        <v>68580</v>
      </c>
      <c r="F12" s="43">
        <v>0</v>
      </c>
      <c r="G12" s="43">
        <v>0</v>
      </c>
      <c r="H12" s="43">
        <v>0</v>
      </c>
      <c r="I12" s="43">
        <v>0</v>
      </c>
      <c r="J12" s="43">
        <v>352584</v>
      </c>
      <c r="K12" s="43">
        <v>0</v>
      </c>
      <c r="L12" s="43">
        <v>0</v>
      </c>
      <c r="M12" s="43">
        <v>0</v>
      </c>
      <c r="N12" s="43">
        <f t="shared" si="2"/>
        <v>732911</v>
      </c>
      <c r="O12" s="44">
        <f t="shared" si="1"/>
        <v>64.916829052258635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6534578</v>
      </c>
      <c r="E13" s="29">
        <f t="shared" si="3"/>
        <v>1134235</v>
      </c>
      <c r="F13" s="29">
        <f t="shared" si="3"/>
        <v>0</v>
      </c>
      <c r="G13" s="29">
        <f t="shared" si="3"/>
        <v>44854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7713667</v>
      </c>
      <c r="O13" s="41">
        <f t="shared" si="1"/>
        <v>683.23002657218774</v>
      </c>
      <c r="P13" s="10"/>
    </row>
    <row r="14" spans="1:133">
      <c r="A14" s="12"/>
      <c r="B14" s="42">
        <v>521</v>
      </c>
      <c r="C14" s="19" t="s">
        <v>27</v>
      </c>
      <c r="D14" s="43">
        <v>4193347</v>
      </c>
      <c r="E14" s="43">
        <v>4348</v>
      </c>
      <c r="F14" s="43">
        <v>0</v>
      </c>
      <c r="G14" s="43">
        <v>40591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4238286</v>
      </c>
      <c r="O14" s="44">
        <f t="shared" si="1"/>
        <v>375.40177147918513</v>
      </c>
      <c r="P14" s="9"/>
    </row>
    <row r="15" spans="1:133">
      <c r="A15" s="12"/>
      <c r="B15" s="42">
        <v>522</v>
      </c>
      <c r="C15" s="19" t="s">
        <v>28</v>
      </c>
      <c r="D15" s="43">
        <v>1995733</v>
      </c>
      <c r="E15" s="43">
        <v>309034</v>
      </c>
      <c r="F15" s="43">
        <v>0</v>
      </c>
      <c r="G15" s="43">
        <v>4263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2309030</v>
      </c>
      <c r="O15" s="44">
        <f t="shared" si="1"/>
        <v>204.5199291408326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820853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820853</v>
      </c>
      <c r="O16" s="44">
        <f t="shared" si="1"/>
        <v>72.70620017714792</v>
      </c>
      <c r="P16" s="9"/>
    </row>
    <row r="17" spans="1:119">
      <c r="A17" s="12"/>
      <c r="B17" s="42">
        <v>529</v>
      </c>
      <c r="C17" s="19" t="s">
        <v>30</v>
      </c>
      <c r="D17" s="43">
        <v>345498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345498</v>
      </c>
      <c r="O17" s="44">
        <f t="shared" si="1"/>
        <v>30.602125775022145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0</v>
      </c>
      <c r="E18" s="29">
        <f t="shared" si="5"/>
        <v>447732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19573514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20021246</v>
      </c>
      <c r="O18" s="41">
        <f t="shared" si="1"/>
        <v>1773.3610274579273</v>
      </c>
      <c r="P18" s="10"/>
    </row>
    <row r="19" spans="1:119">
      <c r="A19" s="12"/>
      <c r="B19" s="42">
        <v>531</v>
      </c>
      <c r="C19" s="19" t="s">
        <v>32</v>
      </c>
      <c r="D19" s="43">
        <v>0</v>
      </c>
      <c r="E19" s="43">
        <v>240346</v>
      </c>
      <c r="F19" s="43">
        <v>0</v>
      </c>
      <c r="G19" s="43">
        <v>0</v>
      </c>
      <c r="H19" s="43">
        <v>0</v>
      </c>
      <c r="I19" s="43">
        <v>11286468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11526814</v>
      </c>
      <c r="O19" s="44">
        <f t="shared" si="1"/>
        <v>1020.9755535872454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1858391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1858391</v>
      </c>
      <c r="O20" s="44">
        <f t="shared" si="1"/>
        <v>164.60504871567758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207386</v>
      </c>
      <c r="F21" s="43">
        <v>0</v>
      </c>
      <c r="G21" s="43">
        <v>0</v>
      </c>
      <c r="H21" s="43">
        <v>0</v>
      </c>
      <c r="I21" s="43">
        <v>5824230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6031616</v>
      </c>
      <c r="O21" s="44">
        <f t="shared" si="1"/>
        <v>534.24410983170947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471745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471745</v>
      </c>
      <c r="O22" s="44">
        <f t="shared" si="1"/>
        <v>41.78432240921169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132680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132680</v>
      </c>
      <c r="O23" s="44">
        <f t="shared" si="1"/>
        <v>11.75199291408326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1200540</v>
      </c>
      <c r="E24" s="29">
        <f t="shared" si="6"/>
        <v>0</v>
      </c>
      <c r="F24" s="29">
        <f t="shared" si="6"/>
        <v>0</v>
      </c>
      <c r="G24" s="29">
        <f t="shared" si="6"/>
        <v>51581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1981</v>
      </c>
      <c r="N24" s="29">
        <f t="shared" si="4"/>
        <v>1254102</v>
      </c>
      <c r="O24" s="41">
        <f t="shared" si="1"/>
        <v>111.08077945084145</v>
      </c>
      <c r="P24" s="10"/>
    </row>
    <row r="25" spans="1:119">
      <c r="A25" s="12"/>
      <c r="B25" s="42">
        <v>541</v>
      </c>
      <c r="C25" s="19" t="s">
        <v>38</v>
      </c>
      <c r="D25" s="43">
        <v>1200540</v>
      </c>
      <c r="E25" s="43">
        <v>0</v>
      </c>
      <c r="F25" s="43">
        <v>0</v>
      </c>
      <c r="G25" s="43">
        <v>51581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1252121</v>
      </c>
      <c r="O25" s="44">
        <f t="shared" si="1"/>
        <v>110.90531443755536</v>
      </c>
      <c r="P25" s="9"/>
    </row>
    <row r="26" spans="1:119">
      <c r="A26" s="12"/>
      <c r="B26" s="42">
        <v>545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1981</v>
      </c>
      <c r="N26" s="43">
        <f t="shared" si="4"/>
        <v>1981</v>
      </c>
      <c r="O26" s="44">
        <f t="shared" si="1"/>
        <v>0.1754650132860939</v>
      </c>
      <c r="P26" s="9"/>
    </row>
    <row r="27" spans="1:119" ht="15.75">
      <c r="A27" s="26" t="s">
        <v>39</v>
      </c>
      <c r="B27" s="27"/>
      <c r="C27" s="28"/>
      <c r="D27" s="29">
        <f t="shared" ref="D27:M27" si="7">SUM(D28:D29)</f>
        <v>2085098</v>
      </c>
      <c r="E27" s="29">
        <f t="shared" si="7"/>
        <v>90051</v>
      </c>
      <c r="F27" s="29">
        <f t="shared" si="7"/>
        <v>0</v>
      </c>
      <c r="G27" s="29">
        <f t="shared" si="7"/>
        <v>338405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707032</v>
      </c>
      <c r="N27" s="29">
        <f t="shared" si="4"/>
        <v>3220586</v>
      </c>
      <c r="O27" s="41">
        <f t="shared" si="1"/>
        <v>285.26005314437555</v>
      </c>
      <c r="P27" s="9"/>
    </row>
    <row r="28" spans="1:119">
      <c r="A28" s="12"/>
      <c r="B28" s="42">
        <v>571</v>
      </c>
      <c r="C28" s="19" t="s">
        <v>40</v>
      </c>
      <c r="D28" s="43">
        <v>676828</v>
      </c>
      <c r="E28" s="43">
        <v>43768</v>
      </c>
      <c r="F28" s="43">
        <v>0</v>
      </c>
      <c r="G28" s="43">
        <v>1452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722048</v>
      </c>
      <c r="O28" s="44">
        <f t="shared" si="1"/>
        <v>63.954650132860941</v>
      </c>
      <c r="P28" s="9"/>
    </row>
    <row r="29" spans="1:119">
      <c r="A29" s="12"/>
      <c r="B29" s="42">
        <v>572</v>
      </c>
      <c r="C29" s="19" t="s">
        <v>41</v>
      </c>
      <c r="D29" s="43">
        <v>1408270</v>
      </c>
      <c r="E29" s="43">
        <v>46283</v>
      </c>
      <c r="F29" s="43">
        <v>0</v>
      </c>
      <c r="G29" s="43">
        <v>336953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707032</v>
      </c>
      <c r="N29" s="43">
        <f t="shared" si="4"/>
        <v>2498538</v>
      </c>
      <c r="O29" s="44">
        <f t="shared" si="1"/>
        <v>221.30540301151461</v>
      </c>
      <c r="P29" s="9"/>
    </row>
    <row r="30" spans="1:119" ht="15.75">
      <c r="A30" s="26" t="s">
        <v>43</v>
      </c>
      <c r="B30" s="27"/>
      <c r="C30" s="28"/>
      <c r="D30" s="29">
        <f t="shared" ref="D30:M30" si="8">SUM(D31:D31)</f>
        <v>160000</v>
      </c>
      <c r="E30" s="29">
        <f t="shared" si="8"/>
        <v>1703950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2381636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4245586</v>
      </c>
      <c r="O30" s="41">
        <f t="shared" si="1"/>
        <v>376.04836138175375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160000</v>
      </c>
      <c r="E31" s="43">
        <v>1703950</v>
      </c>
      <c r="F31" s="43">
        <v>0</v>
      </c>
      <c r="G31" s="43">
        <v>0</v>
      </c>
      <c r="H31" s="43">
        <v>0</v>
      </c>
      <c r="I31" s="43">
        <v>2381636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4245586</v>
      </c>
      <c r="O31" s="44">
        <f t="shared" si="1"/>
        <v>376.04836138175375</v>
      </c>
      <c r="P31" s="9"/>
    </row>
    <row r="32" spans="1:119" ht="16.5" thickBot="1">
      <c r="A32" s="13" t="s">
        <v>10</v>
      </c>
      <c r="B32" s="21"/>
      <c r="C32" s="20"/>
      <c r="D32" s="14">
        <f>SUM(D5,D13,D18,D24,D27,D30)</f>
        <v>11185109</v>
      </c>
      <c r="E32" s="14">
        <f t="shared" ref="E32:M32" si="9">SUM(E5,E13,E18,E24,E27,E30)</f>
        <v>3465236</v>
      </c>
      <c r="F32" s="14">
        <f t="shared" si="9"/>
        <v>746854</v>
      </c>
      <c r="G32" s="14">
        <f t="shared" si="9"/>
        <v>452415</v>
      </c>
      <c r="H32" s="14">
        <f t="shared" si="9"/>
        <v>0</v>
      </c>
      <c r="I32" s="14">
        <f t="shared" si="9"/>
        <v>21955150</v>
      </c>
      <c r="J32" s="14">
        <f t="shared" si="9"/>
        <v>352584</v>
      </c>
      <c r="K32" s="14">
        <f t="shared" si="9"/>
        <v>1132669</v>
      </c>
      <c r="L32" s="14">
        <f t="shared" si="9"/>
        <v>0</v>
      </c>
      <c r="M32" s="14">
        <f t="shared" si="9"/>
        <v>2370808</v>
      </c>
      <c r="N32" s="14">
        <f t="shared" si="4"/>
        <v>41660825</v>
      </c>
      <c r="O32" s="35">
        <f t="shared" si="1"/>
        <v>3690.0642161204605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65</v>
      </c>
      <c r="M34" s="93"/>
      <c r="N34" s="93"/>
      <c r="O34" s="39">
        <v>11290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1190854</v>
      </c>
      <c r="E5" s="24">
        <f t="shared" si="0"/>
        <v>568769</v>
      </c>
      <c r="F5" s="24">
        <f t="shared" si="0"/>
        <v>743217</v>
      </c>
      <c r="G5" s="24">
        <f t="shared" si="0"/>
        <v>40363</v>
      </c>
      <c r="H5" s="24">
        <f t="shared" si="0"/>
        <v>0</v>
      </c>
      <c r="I5" s="24">
        <f t="shared" si="0"/>
        <v>0</v>
      </c>
      <c r="J5" s="24">
        <f t="shared" si="0"/>
        <v>405954</v>
      </c>
      <c r="K5" s="24">
        <f t="shared" si="0"/>
        <v>1006292</v>
      </c>
      <c r="L5" s="24">
        <f t="shared" si="0"/>
        <v>0</v>
      </c>
      <c r="M5" s="24">
        <f t="shared" si="0"/>
        <v>1839810</v>
      </c>
      <c r="N5" s="25">
        <f>SUM(D5:M5)</f>
        <v>5795259</v>
      </c>
      <c r="O5" s="30">
        <f t="shared" ref="O5:O35" si="1">(N5/O$37)</f>
        <v>485.16190874843028</v>
      </c>
      <c r="P5" s="6"/>
    </row>
    <row r="6" spans="1:133">
      <c r="A6" s="12"/>
      <c r="B6" s="42">
        <v>511</v>
      </c>
      <c r="C6" s="19" t="s">
        <v>19</v>
      </c>
      <c r="D6" s="43">
        <v>33622</v>
      </c>
      <c r="E6" s="43">
        <v>0</v>
      </c>
      <c r="F6" s="43">
        <v>0</v>
      </c>
      <c r="G6" s="43">
        <v>30054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63676</v>
      </c>
      <c r="O6" s="44">
        <f t="shared" si="1"/>
        <v>5.3307660108832149</v>
      </c>
      <c r="P6" s="9"/>
    </row>
    <row r="7" spans="1:133">
      <c r="A7" s="12"/>
      <c r="B7" s="42">
        <v>512</v>
      </c>
      <c r="C7" s="19" t="s">
        <v>20</v>
      </c>
      <c r="D7" s="43">
        <v>136426</v>
      </c>
      <c r="E7" s="43">
        <v>0</v>
      </c>
      <c r="F7" s="43">
        <v>0</v>
      </c>
      <c r="G7" s="43">
        <v>10309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146735</v>
      </c>
      <c r="O7" s="44">
        <f t="shared" si="1"/>
        <v>12.284219338635411</v>
      </c>
      <c r="P7" s="9"/>
    </row>
    <row r="8" spans="1:133">
      <c r="A8" s="12"/>
      <c r="B8" s="42">
        <v>513</v>
      </c>
      <c r="C8" s="19" t="s">
        <v>21</v>
      </c>
      <c r="D8" s="43">
        <v>198025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1006292</v>
      </c>
      <c r="L8" s="43">
        <v>0</v>
      </c>
      <c r="M8" s="43">
        <v>0</v>
      </c>
      <c r="N8" s="43">
        <f t="shared" si="2"/>
        <v>1204317</v>
      </c>
      <c r="O8" s="44">
        <f t="shared" si="1"/>
        <v>100.82185014650481</v>
      </c>
      <c r="P8" s="9"/>
    </row>
    <row r="9" spans="1:133">
      <c r="A9" s="12"/>
      <c r="B9" s="42">
        <v>514</v>
      </c>
      <c r="C9" s="19" t="s">
        <v>22</v>
      </c>
      <c r="D9" s="43">
        <v>83184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83184</v>
      </c>
      <c r="O9" s="44">
        <f t="shared" si="1"/>
        <v>6.9639179573043117</v>
      </c>
      <c r="P9" s="9"/>
    </row>
    <row r="10" spans="1:133">
      <c r="A10" s="12"/>
      <c r="B10" s="42">
        <v>515</v>
      </c>
      <c r="C10" s="19" t="s">
        <v>23</v>
      </c>
      <c r="D10" s="43">
        <v>435135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1839810</v>
      </c>
      <c r="N10" s="43">
        <f t="shared" si="2"/>
        <v>2274945</v>
      </c>
      <c r="O10" s="44">
        <f t="shared" si="1"/>
        <v>190.45165341146924</v>
      </c>
      <c r="P10" s="9"/>
    </row>
    <row r="11" spans="1:133">
      <c r="A11" s="12"/>
      <c r="B11" s="42">
        <v>517</v>
      </c>
      <c r="C11" s="19" t="s">
        <v>24</v>
      </c>
      <c r="D11" s="43">
        <v>41988</v>
      </c>
      <c r="E11" s="43">
        <v>540000</v>
      </c>
      <c r="F11" s="43">
        <v>743217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1325205</v>
      </c>
      <c r="O11" s="44">
        <f t="shared" si="1"/>
        <v>110.94223524487234</v>
      </c>
      <c r="P11" s="9"/>
    </row>
    <row r="12" spans="1:133">
      <c r="A12" s="12"/>
      <c r="B12" s="42">
        <v>519</v>
      </c>
      <c r="C12" s="19" t="s">
        <v>25</v>
      </c>
      <c r="D12" s="43">
        <v>262474</v>
      </c>
      <c r="E12" s="43">
        <v>28769</v>
      </c>
      <c r="F12" s="43">
        <v>0</v>
      </c>
      <c r="G12" s="43">
        <v>0</v>
      </c>
      <c r="H12" s="43">
        <v>0</v>
      </c>
      <c r="I12" s="43">
        <v>0</v>
      </c>
      <c r="J12" s="43">
        <v>405954</v>
      </c>
      <c r="K12" s="43">
        <v>0</v>
      </c>
      <c r="L12" s="43">
        <v>0</v>
      </c>
      <c r="M12" s="43">
        <v>0</v>
      </c>
      <c r="N12" s="43">
        <f t="shared" si="2"/>
        <v>697197</v>
      </c>
      <c r="O12" s="44">
        <f t="shared" si="1"/>
        <v>58.367266638760988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6219854</v>
      </c>
      <c r="E13" s="29">
        <f t="shared" si="3"/>
        <v>1294388</v>
      </c>
      <c r="F13" s="29">
        <f t="shared" si="3"/>
        <v>0</v>
      </c>
      <c r="G13" s="29">
        <f t="shared" si="3"/>
        <v>72406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7586648</v>
      </c>
      <c r="O13" s="41">
        <f t="shared" si="1"/>
        <v>635.13168689828376</v>
      </c>
      <c r="P13" s="10"/>
    </row>
    <row r="14" spans="1:133">
      <c r="A14" s="12"/>
      <c r="B14" s="42">
        <v>521</v>
      </c>
      <c r="C14" s="19" t="s">
        <v>27</v>
      </c>
      <c r="D14" s="43">
        <v>3901447</v>
      </c>
      <c r="E14" s="43">
        <v>89120</v>
      </c>
      <c r="F14" s="43">
        <v>0</v>
      </c>
      <c r="G14" s="43">
        <v>68385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4058952</v>
      </c>
      <c r="O14" s="44">
        <f t="shared" si="1"/>
        <v>339.8034323984931</v>
      </c>
      <c r="P14" s="9"/>
    </row>
    <row r="15" spans="1:133">
      <c r="A15" s="12"/>
      <c r="B15" s="42">
        <v>522</v>
      </c>
      <c r="C15" s="19" t="s">
        <v>28</v>
      </c>
      <c r="D15" s="43">
        <v>1953894</v>
      </c>
      <c r="E15" s="43">
        <v>579393</v>
      </c>
      <c r="F15" s="43">
        <v>0</v>
      </c>
      <c r="G15" s="43">
        <v>4021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2537308</v>
      </c>
      <c r="O15" s="44">
        <f t="shared" si="1"/>
        <v>212.41590623691923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625875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625875</v>
      </c>
      <c r="O16" s="44">
        <f t="shared" si="1"/>
        <v>52.396400167434074</v>
      </c>
      <c r="P16" s="9"/>
    </row>
    <row r="17" spans="1:16">
      <c r="A17" s="12"/>
      <c r="B17" s="42">
        <v>529</v>
      </c>
      <c r="C17" s="19" t="s">
        <v>30</v>
      </c>
      <c r="D17" s="43">
        <v>364513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364513</v>
      </c>
      <c r="O17" s="44">
        <f t="shared" si="1"/>
        <v>30.515948095437423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98127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17962701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18060828</v>
      </c>
      <c r="O18" s="41">
        <f t="shared" si="1"/>
        <v>1511.998995395563</v>
      </c>
      <c r="P18" s="10"/>
    </row>
    <row r="19" spans="1:16">
      <c r="A19" s="12"/>
      <c r="B19" s="42">
        <v>531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10188842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10188842</v>
      </c>
      <c r="O19" s="44">
        <f t="shared" si="1"/>
        <v>852.97965676015065</v>
      </c>
      <c r="P19" s="9"/>
    </row>
    <row r="20" spans="1:16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1778997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1778997</v>
      </c>
      <c r="O20" s="44">
        <f t="shared" si="1"/>
        <v>148.93235663457514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5608183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5608183</v>
      </c>
      <c r="O21" s="44">
        <f t="shared" si="1"/>
        <v>469.50046044370032</v>
      </c>
      <c r="P21" s="9"/>
    </row>
    <row r="22" spans="1:16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386679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386679</v>
      </c>
      <c r="O22" s="44">
        <f t="shared" si="1"/>
        <v>32.371619924654667</v>
      </c>
      <c r="P22" s="9"/>
    </row>
    <row r="23" spans="1:16">
      <c r="A23" s="12"/>
      <c r="B23" s="42">
        <v>539</v>
      </c>
      <c r="C23" s="19" t="s">
        <v>36</v>
      </c>
      <c r="D23" s="43">
        <v>98127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98127</v>
      </c>
      <c r="O23" s="44">
        <f t="shared" si="1"/>
        <v>8.2149016324822099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1331133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1331133</v>
      </c>
      <c r="O24" s="41">
        <f t="shared" si="1"/>
        <v>111.43850983675178</v>
      </c>
      <c r="P24" s="10"/>
    </row>
    <row r="25" spans="1:16">
      <c r="A25" s="12"/>
      <c r="B25" s="42">
        <v>541</v>
      </c>
      <c r="C25" s="19" t="s">
        <v>38</v>
      </c>
      <c r="D25" s="43">
        <v>1204287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1204287</v>
      </c>
      <c r="O25" s="44">
        <f t="shared" si="1"/>
        <v>100.81933863541231</v>
      </c>
      <c r="P25" s="9"/>
    </row>
    <row r="26" spans="1:16">
      <c r="A26" s="12"/>
      <c r="B26" s="42">
        <v>549</v>
      </c>
      <c r="C26" s="19" t="s">
        <v>78</v>
      </c>
      <c r="D26" s="43">
        <v>126846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126846</v>
      </c>
      <c r="O26" s="44">
        <f t="shared" si="1"/>
        <v>10.619171201339473</v>
      </c>
      <c r="P26" s="9"/>
    </row>
    <row r="27" spans="1:16" ht="15.75">
      <c r="A27" s="26" t="s">
        <v>55</v>
      </c>
      <c r="B27" s="27"/>
      <c r="C27" s="28"/>
      <c r="D27" s="29">
        <f t="shared" ref="D27:M27" si="7">SUM(D28:D28)</f>
        <v>0</v>
      </c>
      <c r="E27" s="29">
        <f t="shared" si="7"/>
        <v>68589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68589</v>
      </c>
      <c r="O27" s="41">
        <f t="shared" si="1"/>
        <v>5.7420678107994974</v>
      </c>
      <c r="P27" s="10"/>
    </row>
    <row r="28" spans="1:16">
      <c r="A28" s="45"/>
      <c r="B28" s="46">
        <v>554</v>
      </c>
      <c r="C28" s="47" t="s">
        <v>57</v>
      </c>
      <c r="D28" s="43">
        <v>0</v>
      </c>
      <c r="E28" s="43">
        <v>68589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68589</v>
      </c>
      <c r="O28" s="44">
        <f t="shared" si="1"/>
        <v>5.7420678107994974</v>
      </c>
      <c r="P28" s="9"/>
    </row>
    <row r="29" spans="1:16" ht="15.75">
      <c r="A29" s="26" t="s">
        <v>39</v>
      </c>
      <c r="B29" s="27"/>
      <c r="C29" s="28"/>
      <c r="D29" s="29">
        <f t="shared" ref="D29:M29" si="8">SUM(D30:D32)</f>
        <v>2187356</v>
      </c>
      <c r="E29" s="29">
        <f t="shared" si="8"/>
        <v>68805</v>
      </c>
      <c r="F29" s="29">
        <f t="shared" si="8"/>
        <v>0</v>
      </c>
      <c r="G29" s="29">
        <f t="shared" si="8"/>
        <v>296659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2552820</v>
      </c>
      <c r="O29" s="41">
        <f t="shared" si="1"/>
        <v>213.71452490581834</v>
      </c>
      <c r="P29" s="9"/>
    </row>
    <row r="30" spans="1:16">
      <c r="A30" s="12"/>
      <c r="B30" s="42">
        <v>571</v>
      </c>
      <c r="C30" s="19" t="s">
        <v>40</v>
      </c>
      <c r="D30" s="43">
        <v>781279</v>
      </c>
      <c r="E30" s="43">
        <v>68805</v>
      </c>
      <c r="F30" s="43">
        <v>0</v>
      </c>
      <c r="G30" s="43">
        <v>11694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861778</v>
      </c>
      <c r="O30" s="44">
        <f t="shared" si="1"/>
        <v>72.145500209292592</v>
      </c>
      <c r="P30" s="9"/>
    </row>
    <row r="31" spans="1:16">
      <c r="A31" s="12"/>
      <c r="B31" s="42">
        <v>572</v>
      </c>
      <c r="C31" s="19" t="s">
        <v>41</v>
      </c>
      <c r="D31" s="43">
        <v>1404981</v>
      </c>
      <c r="E31" s="43">
        <v>0</v>
      </c>
      <c r="F31" s="43">
        <v>0</v>
      </c>
      <c r="G31" s="43">
        <v>284965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1689946</v>
      </c>
      <c r="O31" s="44">
        <f t="shared" si="1"/>
        <v>141.47727082461282</v>
      </c>
      <c r="P31" s="9"/>
    </row>
    <row r="32" spans="1:16">
      <c r="A32" s="12"/>
      <c r="B32" s="42">
        <v>573</v>
      </c>
      <c r="C32" s="19" t="s">
        <v>79</v>
      </c>
      <c r="D32" s="43">
        <v>1096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1096</v>
      </c>
      <c r="O32" s="44">
        <f t="shared" si="1"/>
        <v>9.1753871912934284E-2</v>
      </c>
      <c r="P32" s="9"/>
    </row>
    <row r="33" spans="1:119" ht="15.75">
      <c r="A33" s="26" t="s">
        <v>43</v>
      </c>
      <c r="B33" s="27"/>
      <c r="C33" s="28"/>
      <c r="D33" s="29">
        <f t="shared" ref="D33:M33" si="9">SUM(D34:D34)</f>
        <v>1021944</v>
      </c>
      <c r="E33" s="29">
        <f t="shared" si="9"/>
        <v>2444303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2969950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4"/>
        <v>6436197</v>
      </c>
      <c r="O33" s="41">
        <f t="shared" si="1"/>
        <v>538.81933863541235</v>
      </c>
      <c r="P33" s="9"/>
    </row>
    <row r="34" spans="1:119" ht="15.75" thickBot="1">
      <c r="A34" s="12"/>
      <c r="B34" s="42">
        <v>581</v>
      </c>
      <c r="C34" s="19" t="s">
        <v>42</v>
      </c>
      <c r="D34" s="43">
        <v>1021944</v>
      </c>
      <c r="E34" s="43">
        <v>2444303</v>
      </c>
      <c r="F34" s="43">
        <v>0</v>
      </c>
      <c r="G34" s="43">
        <v>0</v>
      </c>
      <c r="H34" s="43">
        <v>0</v>
      </c>
      <c r="I34" s="43">
        <v>2969950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6436197</v>
      </c>
      <c r="O34" s="44">
        <f t="shared" si="1"/>
        <v>538.81933863541235</v>
      </c>
      <c r="P34" s="9"/>
    </row>
    <row r="35" spans="1:119" ht="16.5" thickBot="1">
      <c r="A35" s="13" t="s">
        <v>10</v>
      </c>
      <c r="B35" s="21"/>
      <c r="C35" s="20"/>
      <c r="D35" s="14">
        <f>SUM(D5,D13,D18,D24,D27,D29,D33)</f>
        <v>12049268</v>
      </c>
      <c r="E35" s="14">
        <f t="shared" ref="E35:M35" si="10">SUM(E5,E13,E18,E24,E27,E29,E33)</f>
        <v>4444854</v>
      </c>
      <c r="F35" s="14">
        <f t="shared" si="10"/>
        <v>743217</v>
      </c>
      <c r="G35" s="14">
        <f t="shared" si="10"/>
        <v>409428</v>
      </c>
      <c r="H35" s="14">
        <f t="shared" si="10"/>
        <v>0</v>
      </c>
      <c r="I35" s="14">
        <f t="shared" si="10"/>
        <v>20932651</v>
      </c>
      <c r="J35" s="14">
        <f t="shared" si="10"/>
        <v>405954</v>
      </c>
      <c r="K35" s="14">
        <f t="shared" si="10"/>
        <v>1006292</v>
      </c>
      <c r="L35" s="14">
        <f t="shared" si="10"/>
        <v>0</v>
      </c>
      <c r="M35" s="14">
        <f t="shared" si="10"/>
        <v>1839810</v>
      </c>
      <c r="N35" s="14">
        <f t="shared" si="4"/>
        <v>41831474</v>
      </c>
      <c r="O35" s="35">
        <f t="shared" si="1"/>
        <v>3502.0070322310589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80</v>
      </c>
      <c r="M37" s="93"/>
      <c r="N37" s="93"/>
      <c r="O37" s="39">
        <v>11945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102</v>
      </c>
      <c r="N4" s="32" t="s">
        <v>5</v>
      </c>
      <c r="O4" s="32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8033353</v>
      </c>
      <c r="E5" s="24">
        <f t="shared" si="0"/>
        <v>2117935</v>
      </c>
      <c r="F5" s="24">
        <f t="shared" si="0"/>
        <v>1564909</v>
      </c>
      <c r="G5" s="24">
        <f t="shared" si="0"/>
        <v>2354013</v>
      </c>
      <c r="H5" s="24">
        <f t="shared" si="0"/>
        <v>0</v>
      </c>
      <c r="I5" s="24">
        <f t="shared" si="0"/>
        <v>0</v>
      </c>
      <c r="J5" s="24">
        <f t="shared" si="0"/>
        <v>4139029</v>
      </c>
      <c r="K5" s="24">
        <f t="shared" si="0"/>
        <v>2748300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20957539</v>
      </c>
      <c r="P5" s="30">
        <f t="shared" ref="P5:P33" si="1">(O5/P$35)</f>
        <v>1255.8448585810163</v>
      </c>
      <c r="Q5" s="6"/>
    </row>
    <row r="6" spans="1:134">
      <c r="A6" s="12"/>
      <c r="B6" s="42">
        <v>511</v>
      </c>
      <c r="C6" s="19" t="s">
        <v>19</v>
      </c>
      <c r="D6" s="43">
        <v>105111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105111</v>
      </c>
      <c r="P6" s="44">
        <f t="shared" si="1"/>
        <v>6.2985977948226273</v>
      </c>
      <c r="Q6" s="9"/>
    </row>
    <row r="7" spans="1:134">
      <c r="A7" s="12"/>
      <c r="B7" s="42">
        <v>512</v>
      </c>
      <c r="C7" s="19" t="s">
        <v>20</v>
      </c>
      <c r="D7" s="43">
        <v>451819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451819</v>
      </c>
      <c r="P7" s="44">
        <f t="shared" si="1"/>
        <v>27.074484659635665</v>
      </c>
      <c r="Q7" s="9"/>
    </row>
    <row r="8" spans="1:134">
      <c r="A8" s="12"/>
      <c r="B8" s="42">
        <v>513</v>
      </c>
      <c r="C8" s="19" t="s">
        <v>21</v>
      </c>
      <c r="D8" s="43">
        <v>2341401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2341401</v>
      </c>
      <c r="P8" s="44">
        <f t="shared" si="1"/>
        <v>140.30447027804411</v>
      </c>
      <c r="Q8" s="9"/>
    </row>
    <row r="9" spans="1:134">
      <c r="A9" s="12"/>
      <c r="B9" s="42">
        <v>514</v>
      </c>
      <c r="C9" s="19" t="s">
        <v>22</v>
      </c>
      <c r="D9" s="43">
        <v>217908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217908</v>
      </c>
      <c r="P9" s="44">
        <f t="shared" si="1"/>
        <v>13.057766059443912</v>
      </c>
      <c r="Q9" s="9"/>
    </row>
    <row r="10" spans="1:134">
      <c r="A10" s="12"/>
      <c r="B10" s="42">
        <v>515</v>
      </c>
      <c r="C10" s="19" t="s">
        <v>23</v>
      </c>
      <c r="D10" s="43">
        <v>845418</v>
      </c>
      <c r="E10" s="43">
        <v>1420588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2266006</v>
      </c>
      <c r="P10" s="44">
        <f t="shared" si="1"/>
        <v>135.78655321188879</v>
      </c>
      <c r="Q10" s="9"/>
    </row>
    <row r="11" spans="1:134">
      <c r="A11" s="12"/>
      <c r="B11" s="42">
        <v>516</v>
      </c>
      <c r="C11" s="19" t="s">
        <v>91</v>
      </c>
      <c r="D11" s="43">
        <v>883394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883394</v>
      </c>
      <c r="P11" s="44">
        <f t="shared" si="1"/>
        <v>52.935882070949184</v>
      </c>
      <c r="Q11" s="9"/>
    </row>
    <row r="12" spans="1:134">
      <c r="A12" s="12"/>
      <c r="B12" s="42">
        <v>518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2748300</v>
      </c>
      <c r="L12" s="43">
        <v>0</v>
      </c>
      <c r="M12" s="43">
        <v>0</v>
      </c>
      <c r="N12" s="43">
        <v>0</v>
      </c>
      <c r="O12" s="43">
        <f t="shared" si="2"/>
        <v>2748300</v>
      </c>
      <c r="P12" s="44">
        <f t="shared" si="1"/>
        <v>164.68720038350912</v>
      </c>
      <c r="Q12" s="9"/>
    </row>
    <row r="13" spans="1:134">
      <c r="A13" s="12"/>
      <c r="B13" s="42">
        <v>519</v>
      </c>
      <c r="C13" s="19" t="s">
        <v>25</v>
      </c>
      <c r="D13" s="43">
        <v>3188302</v>
      </c>
      <c r="E13" s="43">
        <v>697347</v>
      </c>
      <c r="F13" s="43">
        <v>1564909</v>
      </c>
      <c r="G13" s="43">
        <v>2354013</v>
      </c>
      <c r="H13" s="43">
        <v>0</v>
      </c>
      <c r="I13" s="43">
        <v>0</v>
      </c>
      <c r="J13" s="43">
        <v>4139029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11943600</v>
      </c>
      <c r="P13" s="44">
        <f t="shared" si="1"/>
        <v>715.69990412272296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SUM(D15:D18)</f>
        <v>9174190</v>
      </c>
      <c r="E14" s="29">
        <f t="shared" si="3"/>
        <v>3940596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3" si="4">SUM(D14:N14)</f>
        <v>13114786</v>
      </c>
      <c r="P14" s="41">
        <f t="shared" si="1"/>
        <v>785.88123202301051</v>
      </c>
      <c r="Q14" s="10"/>
    </row>
    <row r="15" spans="1:134">
      <c r="A15" s="12"/>
      <c r="B15" s="42">
        <v>521</v>
      </c>
      <c r="C15" s="19" t="s">
        <v>27</v>
      </c>
      <c r="D15" s="43">
        <v>5697394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5697394</v>
      </c>
      <c r="P15" s="44">
        <f t="shared" si="1"/>
        <v>341.40663950143818</v>
      </c>
      <c r="Q15" s="9"/>
    </row>
    <row r="16" spans="1:134">
      <c r="A16" s="12"/>
      <c r="B16" s="42">
        <v>522</v>
      </c>
      <c r="C16" s="19" t="s">
        <v>28</v>
      </c>
      <c r="D16" s="43">
        <v>3476796</v>
      </c>
      <c r="E16" s="43">
        <v>2591435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6068231</v>
      </c>
      <c r="P16" s="44">
        <f t="shared" si="1"/>
        <v>363.62841562799616</v>
      </c>
      <c r="Q16" s="9"/>
    </row>
    <row r="17" spans="1:17">
      <c r="A17" s="12"/>
      <c r="B17" s="42">
        <v>524</v>
      </c>
      <c r="C17" s="19" t="s">
        <v>29</v>
      </c>
      <c r="D17" s="43">
        <v>0</v>
      </c>
      <c r="E17" s="43">
        <v>995296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995296</v>
      </c>
      <c r="P17" s="44">
        <f t="shared" si="1"/>
        <v>59.641418983700866</v>
      </c>
      <c r="Q17" s="9"/>
    </row>
    <row r="18" spans="1:17">
      <c r="A18" s="12"/>
      <c r="B18" s="42">
        <v>529</v>
      </c>
      <c r="C18" s="19" t="s">
        <v>30</v>
      </c>
      <c r="D18" s="43">
        <v>0</v>
      </c>
      <c r="E18" s="43">
        <v>353865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353865</v>
      </c>
      <c r="P18" s="44">
        <f t="shared" si="1"/>
        <v>21.204757909875358</v>
      </c>
      <c r="Q18" s="9"/>
    </row>
    <row r="19" spans="1:17" ht="15.75">
      <c r="A19" s="26" t="s">
        <v>31</v>
      </c>
      <c r="B19" s="27"/>
      <c r="C19" s="28"/>
      <c r="D19" s="29">
        <f t="shared" ref="D19:N19" si="5">SUM(D20:D24)</f>
        <v>0</v>
      </c>
      <c r="E19" s="29">
        <f t="shared" si="5"/>
        <v>27130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23261867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 t="shared" si="4"/>
        <v>23288997</v>
      </c>
      <c r="P19" s="41">
        <f t="shared" si="1"/>
        <v>1395.5535115052733</v>
      </c>
      <c r="Q19" s="10"/>
    </row>
    <row r="20" spans="1:17">
      <c r="A20" s="12"/>
      <c r="B20" s="42">
        <v>531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9405814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9405814</v>
      </c>
      <c r="P20" s="44">
        <f t="shared" si="1"/>
        <v>563.62739693192714</v>
      </c>
      <c r="Q20" s="9"/>
    </row>
    <row r="21" spans="1:17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2450887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2450887</v>
      </c>
      <c r="P21" s="44">
        <f t="shared" si="1"/>
        <v>146.86523250239694</v>
      </c>
      <c r="Q21" s="9"/>
    </row>
    <row r="22" spans="1:17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9822105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9822105</v>
      </c>
      <c r="P22" s="44">
        <f t="shared" si="1"/>
        <v>588.57292665388297</v>
      </c>
      <c r="Q22" s="9"/>
    </row>
    <row r="23" spans="1:17">
      <c r="A23" s="12"/>
      <c r="B23" s="42">
        <v>537</v>
      </c>
      <c r="C23" s="19" t="s">
        <v>104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1583061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1583061</v>
      </c>
      <c r="P23" s="44">
        <f t="shared" si="1"/>
        <v>94.862236337488014</v>
      </c>
      <c r="Q23" s="9"/>
    </row>
    <row r="24" spans="1:17">
      <c r="A24" s="12"/>
      <c r="B24" s="42">
        <v>539</v>
      </c>
      <c r="C24" s="19" t="s">
        <v>36</v>
      </c>
      <c r="D24" s="43">
        <v>0</v>
      </c>
      <c r="E24" s="43">
        <v>27130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27130</v>
      </c>
      <c r="P24" s="44">
        <f t="shared" si="1"/>
        <v>1.62571907957814</v>
      </c>
      <c r="Q24" s="9"/>
    </row>
    <row r="25" spans="1:17" ht="15.75">
      <c r="A25" s="26" t="s">
        <v>37</v>
      </c>
      <c r="B25" s="27"/>
      <c r="C25" s="28"/>
      <c r="D25" s="29">
        <f t="shared" ref="D25:N25" si="6">SUM(D26:D26)</f>
        <v>969632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4"/>
        <v>969632</v>
      </c>
      <c r="P25" s="41">
        <f t="shared" si="1"/>
        <v>58.103547459252155</v>
      </c>
      <c r="Q25" s="10"/>
    </row>
    <row r="26" spans="1:17">
      <c r="A26" s="12"/>
      <c r="B26" s="42">
        <v>541</v>
      </c>
      <c r="C26" s="19" t="s">
        <v>38</v>
      </c>
      <c r="D26" s="43">
        <v>969632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969632</v>
      </c>
      <c r="P26" s="44">
        <f t="shared" si="1"/>
        <v>58.103547459252155</v>
      </c>
      <c r="Q26" s="9"/>
    </row>
    <row r="27" spans="1:17" ht="15.75">
      <c r="A27" s="26" t="s">
        <v>39</v>
      </c>
      <c r="B27" s="27"/>
      <c r="C27" s="28"/>
      <c r="D27" s="29">
        <f t="shared" ref="D27:N27" si="7">SUM(D28:D30)</f>
        <v>3230272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4"/>
        <v>3230272</v>
      </c>
      <c r="P27" s="41">
        <f t="shared" si="1"/>
        <v>193.56855225311602</v>
      </c>
      <c r="Q27" s="9"/>
    </row>
    <row r="28" spans="1:17">
      <c r="A28" s="12"/>
      <c r="B28" s="42">
        <v>571</v>
      </c>
      <c r="C28" s="19" t="s">
        <v>40</v>
      </c>
      <c r="D28" s="43">
        <v>1045353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1045353</v>
      </c>
      <c r="P28" s="44">
        <f t="shared" si="1"/>
        <v>62.640999520613612</v>
      </c>
      <c r="Q28" s="9"/>
    </row>
    <row r="29" spans="1:17">
      <c r="A29" s="12"/>
      <c r="B29" s="42">
        <v>572</v>
      </c>
      <c r="C29" s="19" t="s">
        <v>41</v>
      </c>
      <c r="D29" s="43">
        <v>2056149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2056149</v>
      </c>
      <c r="P29" s="44">
        <f t="shared" si="1"/>
        <v>123.21122962607862</v>
      </c>
      <c r="Q29" s="9"/>
    </row>
    <row r="30" spans="1:17">
      <c r="A30" s="12"/>
      <c r="B30" s="42">
        <v>574</v>
      </c>
      <c r="C30" s="19" t="s">
        <v>82</v>
      </c>
      <c r="D30" s="43">
        <v>128770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128770</v>
      </c>
      <c r="P30" s="44">
        <f t="shared" si="1"/>
        <v>7.7163231064237774</v>
      </c>
      <c r="Q30" s="9"/>
    </row>
    <row r="31" spans="1:17" ht="15.75">
      <c r="A31" s="26" t="s">
        <v>43</v>
      </c>
      <c r="B31" s="27"/>
      <c r="C31" s="28"/>
      <c r="D31" s="29">
        <f t="shared" ref="D31:N31" si="8">SUM(D32:D32)</f>
        <v>1652708</v>
      </c>
      <c r="E31" s="29">
        <f t="shared" si="8"/>
        <v>4701261</v>
      </c>
      <c r="F31" s="29">
        <f t="shared" si="8"/>
        <v>0</v>
      </c>
      <c r="G31" s="29">
        <f t="shared" si="8"/>
        <v>3068910</v>
      </c>
      <c r="H31" s="29">
        <f t="shared" si="8"/>
        <v>0</v>
      </c>
      <c r="I31" s="29">
        <f t="shared" si="8"/>
        <v>3953355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4"/>
        <v>13376234</v>
      </c>
      <c r="P31" s="41">
        <f t="shared" si="1"/>
        <v>801.54805848513899</v>
      </c>
      <c r="Q31" s="9"/>
    </row>
    <row r="32" spans="1:17" ht="15.75" thickBot="1">
      <c r="A32" s="12"/>
      <c r="B32" s="42">
        <v>581</v>
      </c>
      <c r="C32" s="19" t="s">
        <v>105</v>
      </c>
      <c r="D32" s="43">
        <v>1652708</v>
      </c>
      <c r="E32" s="43">
        <v>4701261</v>
      </c>
      <c r="F32" s="43">
        <v>0</v>
      </c>
      <c r="G32" s="43">
        <v>3068910</v>
      </c>
      <c r="H32" s="43">
        <v>0</v>
      </c>
      <c r="I32" s="43">
        <v>3953355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13376234</v>
      </c>
      <c r="P32" s="44">
        <f t="shared" si="1"/>
        <v>801.54805848513899</v>
      </c>
      <c r="Q32" s="9"/>
    </row>
    <row r="33" spans="1:120" ht="16.5" thickBot="1">
      <c r="A33" s="13" t="s">
        <v>10</v>
      </c>
      <c r="B33" s="21"/>
      <c r="C33" s="20"/>
      <c r="D33" s="14">
        <f>SUM(D5,D14,D19,D25,D27,D31)</f>
        <v>23060155</v>
      </c>
      <c r="E33" s="14">
        <f t="shared" ref="E33:N33" si="9">SUM(E5,E14,E19,E25,E27,E31)</f>
        <v>10786922</v>
      </c>
      <c r="F33" s="14">
        <f t="shared" si="9"/>
        <v>1564909</v>
      </c>
      <c r="G33" s="14">
        <f t="shared" si="9"/>
        <v>5422923</v>
      </c>
      <c r="H33" s="14">
        <f t="shared" si="9"/>
        <v>0</v>
      </c>
      <c r="I33" s="14">
        <f t="shared" si="9"/>
        <v>27215222</v>
      </c>
      <c r="J33" s="14">
        <f t="shared" si="9"/>
        <v>4139029</v>
      </c>
      <c r="K33" s="14">
        <f t="shared" si="9"/>
        <v>2748300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4"/>
        <v>74937460</v>
      </c>
      <c r="P33" s="35">
        <f t="shared" si="1"/>
        <v>4490.4997603068077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106</v>
      </c>
      <c r="N35" s="93"/>
      <c r="O35" s="93"/>
      <c r="P35" s="39">
        <v>16688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5762371</v>
      </c>
      <c r="E5" s="24">
        <f t="shared" si="0"/>
        <v>1819701</v>
      </c>
      <c r="F5" s="24">
        <f t="shared" si="0"/>
        <v>493723</v>
      </c>
      <c r="G5" s="24">
        <f t="shared" si="0"/>
        <v>29524</v>
      </c>
      <c r="H5" s="24">
        <f t="shared" si="0"/>
        <v>0</v>
      </c>
      <c r="I5" s="24">
        <f t="shared" si="0"/>
        <v>0</v>
      </c>
      <c r="J5" s="24">
        <f t="shared" si="0"/>
        <v>3406393</v>
      </c>
      <c r="K5" s="24">
        <f t="shared" si="0"/>
        <v>2333784</v>
      </c>
      <c r="L5" s="24">
        <f t="shared" si="0"/>
        <v>0</v>
      </c>
      <c r="M5" s="24">
        <f t="shared" si="0"/>
        <v>0</v>
      </c>
      <c r="N5" s="25">
        <f>SUM(D5:M5)</f>
        <v>13845496</v>
      </c>
      <c r="O5" s="30">
        <f t="shared" ref="O5:O33" si="1">(N5/O$35)</f>
        <v>910.8878947368421</v>
      </c>
      <c r="P5" s="6"/>
    </row>
    <row r="6" spans="1:133">
      <c r="A6" s="12"/>
      <c r="B6" s="42">
        <v>511</v>
      </c>
      <c r="C6" s="19" t="s">
        <v>19</v>
      </c>
      <c r="D6" s="43">
        <v>90390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90390</v>
      </c>
      <c r="O6" s="44">
        <f t="shared" si="1"/>
        <v>5.9467105263157896</v>
      </c>
      <c r="P6" s="9"/>
    </row>
    <row r="7" spans="1:133">
      <c r="A7" s="12"/>
      <c r="B7" s="42">
        <v>512</v>
      </c>
      <c r="C7" s="19" t="s">
        <v>20</v>
      </c>
      <c r="D7" s="43">
        <v>801637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801637</v>
      </c>
      <c r="O7" s="44">
        <f t="shared" si="1"/>
        <v>52.739276315789475</v>
      </c>
      <c r="P7" s="9"/>
    </row>
    <row r="8" spans="1:133">
      <c r="A8" s="12"/>
      <c r="B8" s="42">
        <v>513</v>
      </c>
      <c r="C8" s="19" t="s">
        <v>21</v>
      </c>
      <c r="D8" s="43">
        <v>1847439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1847439</v>
      </c>
      <c r="O8" s="44">
        <f t="shared" si="1"/>
        <v>121.54203947368421</v>
      </c>
      <c r="P8" s="9"/>
    </row>
    <row r="9" spans="1:133">
      <c r="A9" s="12"/>
      <c r="B9" s="42">
        <v>514</v>
      </c>
      <c r="C9" s="19" t="s">
        <v>22</v>
      </c>
      <c r="D9" s="43">
        <v>277187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277187</v>
      </c>
      <c r="O9" s="44">
        <f t="shared" si="1"/>
        <v>18.235986842105262</v>
      </c>
      <c r="P9" s="9"/>
    </row>
    <row r="10" spans="1:133">
      <c r="A10" s="12"/>
      <c r="B10" s="42">
        <v>515</v>
      </c>
      <c r="C10" s="19" t="s">
        <v>23</v>
      </c>
      <c r="D10" s="43">
        <v>805514</v>
      </c>
      <c r="E10" s="43">
        <v>1417544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2223058</v>
      </c>
      <c r="O10" s="44">
        <f t="shared" si="1"/>
        <v>146.25381578947369</v>
      </c>
      <c r="P10" s="9"/>
    </row>
    <row r="11" spans="1:133">
      <c r="A11" s="12"/>
      <c r="B11" s="42">
        <v>516</v>
      </c>
      <c r="C11" s="19" t="s">
        <v>91</v>
      </c>
      <c r="D11" s="43">
        <v>802126</v>
      </c>
      <c r="E11" s="43">
        <v>344105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1146231</v>
      </c>
      <c r="O11" s="44">
        <f t="shared" si="1"/>
        <v>75.409934210526316</v>
      </c>
      <c r="P11" s="9"/>
    </row>
    <row r="12" spans="1:133">
      <c r="A12" s="12"/>
      <c r="B12" s="42">
        <v>518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2333784</v>
      </c>
      <c r="L12" s="43">
        <v>0</v>
      </c>
      <c r="M12" s="43">
        <v>0</v>
      </c>
      <c r="N12" s="43">
        <f t="shared" si="2"/>
        <v>2333784</v>
      </c>
      <c r="O12" s="44">
        <f t="shared" si="1"/>
        <v>153.53842105263158</v>
      </c>
      <c r="P12" s="9"/>
    </row>
    <row r="13" spans="1:133">
      <c r="A13" s="12"/>
      <c r="B13" s="42">
        <v>519</v>
      </c>
      <c r="C13" s="19" t="s">
        <v>67</v>
      </c>
      <c r="D13" s="43">
        <v>1138078</v>
      </c>
      <c r="E13" s="43">
        <v>58052</v>
      </c>
      <c r="F13" s="43">
        <v>493723</v>
      </c>
      <c r="G13" s="43">
        <v>29524</v>
      </c>
      <c r="H13" s="43">
        <v>0</v>
      </c>
      <c r="I13" s="43">
        <v>0</v>
      </c>
      <c r="J13" s="43">
        <v>3406393</v>
      </c>
      <c r="K13" s="43">
        <v>0</v>
      </c>
      <c r="L13" s="43">
        <v>0</v>
      </c>
      <c r="M13" s="43">
        <v>0</v>
      </c>
      <c r="N13" s="43">
        <f t="shared" si="2"/>
        <v>5125770</v>
      </c>
      <c r="O13" s="44">
        <f t="shared" si="1"/>
        <v>337.2217105263158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8558653</v>
      </c>
      <c r="E14" s="29">
        <f t="shared" si="3"/>
        <v>4696343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13254996</v>
      </c>
      <c r="O14" s="41">
        <f t="shared" si="1"/>
        <v>872.03921052631574</v>
      </c>
      <c r="P14" s="10"/>
    </row>
    <row r="15" spans="1:133">
      <c r="A15" s="12"/>
      <c r="B15" s="42">
        <v>521</v>
      </c>
      <c r="C15" s="19" t="s">
        <v>27</v>
      </c>
      <c r="D15" s="43">
        <v>5711721</v>
      </c>
      <c r="E15" s="43">
        <v>422266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6133987</v>
      </c>
      <c r="O15" s="44">
        <f t="shared" si="1"/>
        <v>403.55177631578948</v>
      </c>
      <c r="P15" s="9"/>
    </row>
    <row r="16" spans="1:133">
      <c r="A16" s="12"/>
      <c r="B16" s="42">
        <v>522</v>
      </c>
      <c r="C16" s="19" t="s">
        <v>28</v>
      </c>
      <c r="D16" s="43">
        <v>2846932</v>
      </c>
      <c r="E16" s="43">
        <v>3354521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6201453</v>
      </c>
      <c r="O16" s="44">
        <f t="shared" si="1"/>
        <v>407.99032894736843</v>
      </c>
      <c r="P16" s="9"/>
    </row>
    <row r="17" spans="1:16">
      <c r="A17" s="12"/>
      <c r="B17" s="42">
        <v>524</v>
      </c>
      <c r="C17" s="19" t="s">
        <v>29</v>
      </c>
      <c r="D17" s="43">
        <v>0</v>
      </c>
      <c r="E17" s="43">
        <v>919556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919556</v>
      </c>
      <c r="O17" s="44">
        <f t="shared" si="1"/>
        <v>60.497105263157891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21400540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21400540</v>
      </c>
      <c r="O18" s="41">
        <f t="shared" si="1"/>
        <v>1407.9302631578948</v>
      </c>
      <c r="P18" s="10"/>
    </row>
    <row r="19" spans="1:16">
      <c r="A19" s="12"/>
      <c r="B19" s="42">
        <v>531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8348139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8348139</v>
      </c>
      <c r="O19" s="44">
        <f t="shared" si="1"/>
        <v>549.21967105263161</v>
      </c>
      <c r="P19" s="9"/>
    </row>
    <row r="20" spans="1:16">
      <c r="A20" s="12"/>
      <c r="B20" s="42">
        <v>534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2325969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2325969</v>
      </c>
      <c r="O20" s="44">
        <f t="shared" si="1"/>
        <v>153.02427631578948</v>
      </c>
      <c r="P20" s="9"/>
    </row>
    <row r="21" spans="1:16">
      <c r="A21" s="12"/>
      <c r="B21" s="42">
        <v>536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9256439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9256439</v>
      </c>
      <c r="O21" s="44">
        <f t="shared" si="1"/>
        <v>608.97625000000005</v>
      </c>
      <c r="P21" s="9"/>
    </row>
    <row r="22" spans="1:16">
      <c r="A22" s="12"/>
      <c r="B22" s="42">
        <v>537</v>
      </c>
      <c r="C22" s="19" t="s">
        <v>94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1339586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1339586</v>
      </c>
      <c r="O22" s="44">
        <f t="shared" si="1"/>
        <v>88.130657894736842</v>
      </c>
      <c r="P22" s="9"/>
    </row>
    <row r="23" spans="1:16">
      <c r="A23" s="12"/>
      <c r="B23" s="42">
        <v>539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130407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130407</v>
      </c>
      <c r="O23" s="44">
        <f t="shared" si="1"/>
        <v>8.5794078947368426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1224555</v>
      </c>
      <c r="E24" s="29">
        <f t="shared" si="6"/>
        <v>228222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1452777</v>
      </c>
      <c r="O24" s="41">
        <f t="shared" si="1"/>
        <v>95.57743421052632</v>
      </c>
      <c r="P24" s="10"/>
    </row>
    <row r="25" spans="1:16">
      <c r="A25" s="12"/>
      <c r="B25" s="42">
        <v>541</v>
      </c>
      <c r="C25" s="19" t="s">
        <v>71</v>
      </c>
      <c r="D25" s="43">
        <v>1105960</v>
      </c>
      <c r="E25" s="43">
        <v>228222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1334182</v>
      </c>
      <c r="O25" s="44">
        <f t="shared" si="1"/>
        <v>87.775131578947367</v>
      </c>
      <c r="P25" s="9"/>
    </row>
    <row r="26" spans="1:16">
      <c r="A26" s="12"/>
      <c r="B26" s="42">
        <v>549</v>
      </c>
      <c r="C26" s="19" t="s">
        <v>95</v>
      </c>
      <c r="D26" s="43">
        <v>118595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118595</v>
      </c>
      <c r="O26" s="44">
        <f t="shared" si="1"/>
        <v>7.8023026315789474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SUM(D28:D29)</f>
        <v>2750577</v>
      </c>
      <c r="E27" s="29">
        <f t="shared" si="7"/>
        <v>709564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3460141</v>
      </c>
      <c r="O27" s="41">
        <f t="shared" si="1"/>
        <v>227.6408552631579</v>
      </c>
      <c r="P27" s="9"/>
    </row>
    <row r="28" spans="1:16">
      <c r="A28" s="12"/>
      <c r="B28" s="42">
        <v>571</v>
      </c>
      <c r="C28" s="19" t="s">
        <v>40</v>
      </c>
      <c r="D28" s="43">
        <v>851038</v>
      </c>
      <c r="E28" s="43">
        <v>6287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857325</v>
      </c>
      <c r="O28" s="44">
        <f t="shared" si="1"/>
        <v>56.402960526315788</v>
      </c>
      <c r="P28" s="9"/>
    </row>
    <row r="29" spans="1:16">
      <c r="A29" s="12"/>
      <c r="B29" s="42">
        <v>572</v>
      </c>
      <c r="C29" s="19" t="s">
        <v>72</v>
      </c>
      <c r="D29" s="43">
        <v>1899539</v>
      </c>
      <c r="E29" s="43">
        <v>703277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2602816</v>
      </c>
      <c r="O29" s="44">
        <f t="shared" si="1"/>
        <v>171.23789473684209</v>
      </c>
      <c r="P29" s="9"/>
    </row>
    <row r="30" spans="1:16" ht="15.75">
      <c r="A30" s="26" t="s">
        <v>73</v>
      </c>
      <c r="B30" s="27"/>
      <c r="C30" s="28"/>
      <c r="D30" s="29">
        <f t="shared" ref="D30:M30" si="8">SUM(D31:D32)</f>
        <v>2327238</v>
      </c>
      <c r="E30" s="29">
        <f t="shared" si="8"/>
        <v>72013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5145442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7544693</v>
      </c>
      <c r="O30" s="41">
        <f t="shared" si="1"/>
        <v>496.36138157894737</v>
      </c>
      <c r="P30" s="9"/>
    </row>
    <row r="31" spans="1:16">
      <c r="A31" s="12"/>
      <c r="B31" s="42">
        <v>581</v>
      </c>
      <c r="C31" s="19" t="s">
        <v>74</v>
      </c>
      <c r="D31" s="43">
        <v>2327238</v>
      </c>
      <c r="E31" s="43">
        <v>72013</v>
      </c>
      <c r="F31" s="43">
        <v>0</v>
      </c>
      <c r="G31" s="43">
        <v>0</v>
      </c>
      <c r="H31" s="43">
        <v>0</v>
      </c>
      <c r="I31" s="43">
        <v>4444493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6843744</v>
      </c>
      <c r="O31" s="44">
        <f t="shared" si="1"/>
        <v>450.24631578947367</v>
      </c>
      <c r="P31" s="9"/>
    </row>
    <row r="32" spans="1:16" ht="15.75" thickBot="1">
      <c r="A32" s="12"/>
      <c r="B32" s="42">
        <v>590</v>
      </c>
      <c r="C32" s="19" t="s">
        <v>98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700949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700949</v>
      </c>
      <c r="O32" s="44">
        <f t="shared" si="1"/>
        <v>46.115065789473682</v>
      </c>
      <c r="P32" s="9"/>
    </row>
    <row r="33" spans="1:119" ht="16.5" thickBot="1">
      <c r="A33" s="13" t="s">
        <v>10</v>
      </c>
      <c r="B33" s="21"/>
      <c r="C33" s="20"/>
      <c r="D33" s="14">
        <f>SUM(D5,D14,D18,D24,D27,D30)</f>
        <v>20623394</v>
      </c>
      <c r="E33" s="14">
        <f t="shared" ref="E33:M33" si="9">SUM(E5,E14,E18,E24,E27,E30)</f>
        <v>7525843</v>
      </c>
      <c r="F33" s="14">
        <f t="shared" si="9"/>
        <v>493723</v>
      </c>
      <c r="G33" s="14">
        <f t="shared" si="9"/>
        <v>29524</v>
      </c>
      <c r="H33" s="14">
        <f t="shared" si="9"/>
        <v>0</v>
      </c>
      <c r="I33" s="14">
        <f t="shared" si="9"/>
        <v>26545982</v>
      </c>
      <c r="J33" s="14">
        <f t="shared" si="9"/>
        <v>3406393</v>
      </c>
      <c r="K33" s="14">
        <f t="shared" si="9"/>
        <v>2333784</v>
      </c>
      <c r="L33" s="14">
        <f t="shared" si="9"/>
        <v>0</v>
      </c>
      <c r="M33" s="14">
        <f t="shared" si="9"/>
        <v>0</v>
      </c>
      <c r="N33" s="14">
        <f t="shared" si="4"/>
        <v>60958643</v>
      </c>
      <c r="O33" s="35">
        <f t="shared" si="1"/>
        <v>4010.4370394736843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99</v>
      </c>
      <c r="M35" s="93"/>
      <c r="N35" s="93"/>
      <c r="O35" s="39">
        <v>15200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6258134</v>
      </c>
      <c r="E5" s="24">
        <f t="shared" si="0"/>
        <v>2662888</v>
      </c>
      <c r="F5" s="24">
        <f t="shared" si="0"/>
        <v>339867</v>
      </c>
      <c r="G5" s="24">
        <f t="shared" si="0"/>
        <v>73770</v>
      </c>
      <c r="H5" s="24">
        <f t="shared" si="0"/>
        <v>0</v>
      </c>
      <c r="I5" s="24">
        <f t="shared" si="0"/>
        <v>0</v>
      </c>
      <c r="J5" s="24">
        <f t="shared" si="0"/>
        <v>3342329</v>
      </c>
      <c r="K5" s="24">
        <f t="shared" si="0"/>
        <v>2226501</v>
      </c>
      <c r="L5" s="24">
        <f t="shared" si="0"/>
        <v>0</v>
      </c>
      <c r="M5" s="24">
        <f t="shared" si="0"/>
        <v>0</v>
      </c>
      <c r="N5" s="25">
        <f>SUM(D5:M5)</f>
        <v>14903489</v>
      </c>
      <c r="O5" s="30">
        <f t="shared" ref="O5:O34" si="1">(N5/O$36)</f>
        <v>998.35805198285107</v>
      </c>
      <c r="P5" s="6"/>
    </row>
    <row r="6" spans="1:133">
      <c r="A6" s="12"/>
      <c r="B6" s="42">
        <v>511</v>
      </c>
      <c r="C6" s="19" t="s">
        <v>19</v>
      </c>
      <c r="D6" s="43">
        <v>94533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94533</v>
      </c>
      <c r="O6" s="44">
        <f t="shared" si="1"/>
        <v>6.332596463022508</v>
      </c>
      <c r="P6" s="9"/>
    </row>
    <row r="7" spans="1:133">
      <c r="A7" s="12"/>
      <c r="B7" s="42">
        <v>512</v>
      </c>
      <c r="C7" s="19" t="s">
        <v>20</v>
      </c>
      <c r="D7" s="43">
        <v>1503934</v>
      </c>
      <c r="E7" s="43">
        <v>155054</v>
      </c>
      <c r="F7" s="43">
        <v>319465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1978453</v>
      </c>
      <c r="O7" s="44">
        <f t="shared" si="1"/>
        <v>132.53302518756698</v>
      </c>
      <c r="P7" s="9"/>
    </row>
    <row r="8" spans="1:133">
      <c r="A8" s="12"/>
      <c r="B8" s="42">
        <v>513</v>
      </c>
      <c r="C8" s="19" t="s">
        <v>21</v>
      </c>
      <c r="D8" s="43">
        <v>1812042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1812042</v>
      </c>
      <c r="O8" s="44">
        <f t="shared" si="1"/>
        <v>121.38545016077171</v>
      </c>
      <c r="P8" s="9"/>
    </row>
    <row r="9" spans="1:133">
      <c r="A9" s="12"/>
      <c r="B9" s="42">
        <v>514</v>
      </c>
      <c r="C9" s="19" t="s">
        <v>22</v>
      </c>
      <c r="D9" s="43">
        <v>384747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384747</v>
      </c>
      <c r="O9" s="44">
        <f t="shared" si="1"/>
        <v>25.773512861736336</v>
      </c>
      <c r="P9" s="9"/>
    </row>
    <row r="10" spans="1:133">
      <c r="A10" s="12"/>
      <c r="B10" s="42">
        <v>515</v>
      </c>
      <c r="C10" s="19" t="s">
        <v>23</v>
      </c>
      <c r="D10" s="43">
        <v>782863</v>
      </c>
      <c r="E10" s="43">
        <v>2349246</v>
      </c>
      <c r="F10" s="43">
        <v>20402</v>
      </c>
      <c r="G10" s="43">
        <v>73770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3226281</v>
      </c>
      <c r="O10" s="44">
        <f t="shared" si="1"/>
        <v>216.12278938906752</v>
      </c>
      <c r="P10" s="9"/>
    </row>
    <row r="11" spans="1:133">
      <c r="A11" s="12"/>
      <c r="B11" s="42">
        <v>516</v>
      </c>
      <c r="C11" s="19" t="s">
        <v>91</v>
      </c>
      <c r="D11" s="43">
        <v>638281</v>
      </c>
      <c r="E11" s="43">
        <v>126380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764661</v>
      </c>
      <c r="O11" s="44">
        <f t="shared" si="1"/>
        <v>51.223271704180064</v>
      </c>
      <c r="P11" s="9"/>
    </row>
    <row r="12" spans="1:133">
      <c r="A12" s="12"/>
      <c r="B12" s="42">
        <v>518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2226501</v>
      </c>
      <c r="L12" s="43">
        <v>0</v>
      </c>
      <c r="M12" s="43">
        <v>0</v>
      </c>
      <c r="N12" s="43">
        <f t="shared" si="2"/>
        <v>2226501</v>
      </c>
      <c r="O12" s="44">
        <f t="shared" si="1"/>
        <v>149.14931672025725</v>
      </c>
      <c r="P12" s="9"/>
    </row>
    <row r="13" spans="1:133">
      <c r="A13" s="12"/>
      <c r="B13" s="42">
        <v>519</v>
      </c>
      <c r="C13" s="19" t="s">
        <v>67</v>
      </c>
      <c r="D13" s="43">
        <v>1041734</v>
      </c>
      <c r="E13" s="43">
        <v>32208</v>
      </c>
      <c r="F13" s="43">
        <v>0</v>
      </c>
      <c r="G13" s="43">
        <v>0</v>
      </c>
      <c r="H13" s="43">
        <v>0</v>
      </c>
      <c r="I13" s="43">
        <v>0</v>
      </c>
      <c r="J13" s="43">
        <v>3342329</v>
      </c>
      <c r="K13" s="43">
        <v>0</v>
      </c>
      <c r="L13" s="43">
        <v>0</v>
      </c>
      <c r="M13" s="43">
        <v>0</v>
      </c>
      <c r="N13" s="43">
        <f t="shared" si="2"/>
        <v>4416271</v>
      </c>
      <c r="O13" s="44">
        <f t="shared" si="1"/>
        <v>295.83808949624864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8735708</v>
      </c>
      <c r="E14" s="29">
        <f t="shared" si="3"/>
        <v>3843427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4" si="4">SUM(D14:M14)</f>
        <v>12579135</v>
      </c>
      <c r="O14" s="41">
        <f t="shared" si="1"/>
        <v>842.65373794212223</v>
      </c>
      <c r="P14" s="10"/>
    </row>
    <row r="15" spans="1:133">
      <c r="A15" s="12"/>
      <c r="B15" s="42">
        <v>521</v>
      </c>
      <c r="C15" s="19" t="s">
        <v>27</v>
      </c>
      <c r="D15" s="43">
        <v>5567362</v>
      </c>
      <c r="E15" s="43">
        <v>374075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5941437</v>
      </c>
      <c r="O15" s="44">
        <f t="shared" si="1"/>
        <v>398.00622990353696</v>
      </c>
      <c r="P15" s="9"/>
    </row>
    <row r="16" spans="1:133">
      <c r="A16" s="12"/>
      <c r="B16" s="42">
        <v>522</v>
      </c>
      <c r="C16" s="19" t="s">
        <v>28</v>
      </c>
      <c r="D16" s="43">
        <v>3168346</v>
      </c>
      <c r="E16" s="43">
        <v>2737210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5905556</v>
      </c>
      <c r="O16" s="44">
        <f t="shared" si="1"/>
        <v>395.60262593783494</v>
      </c>
      <c r="P16" s="9"/>
    </row>
    <row r="17" spans="1:16">
      <c r="A17" s="12"/>
      <c r="B17" s="42">
        <v>524</v>
      </c>
      <c r="C17" s="19" t="s">
        <v>29</v>
      </c>
      <c r="D17" s="43">
        <v>0</v>
      </c>
      <c r="E17" s="43">
        <v>732142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732142</v>
      </c>
      <c r="O17" s="44">
        <f t="shared" si="1"/>
        <v>49.044882100750264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21371428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21371428</v>
      </c>
      <c r="O18" s="41">
        <f t="shared" si="1"/>
        <v>1431.6337084673098</v>
      </c>
      <c r="P18" s="10"/>
    </row>
    <row r="19" spans="1:16">
      <c r="A19" s="12"/>
      <c r="B19" s="42">
        <v>531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9082980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9082980</v>
      </c>
      <c r="O19" s="44">
        <f t="shared" si="1"/>
        <v>608.45257234726694</v>
      </c>
      <c r="P19" s="9"/>
    </row>
    <row r="20" spans="1:16">
      <c r="A20" s="12"/>
      <c r="B20" s="42">
        <v>534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2181117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2181117</v>
      </c>
      <c r="O20" s="44">
        <f t="shared" si="1"/>
        <v>146.10912379421222</v>
      </c>
      <c r="P20" s="9"/>
    </row>
    <row r="21" spans="1:16">
      <c r="A21" s="12"/>
      <c r="B21" s="42">
        <v>536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8880966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8880966</v>
      </c>
      <c r="O21" s="44">
        <f t="shared" si="1"/>
        <v>594.92001607717043</v>
      </c>
      <c r="P21" s="9"/>
    </row>
    <row r="22" spans="1:16">
      <c r="A22" s="12"/>
      <c r="B22" s="42">
        <v>537</v>
      </c>
      <c r="C22" s="19" t="s">
        <v>94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1090390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1090390</v>
      </c>
      <c r="O22" s="44">
        <f t="shared" si="1"/>
        <v>73.043274383708464</v>
      </c>
      <c r="P22" s="9"/>
    </row>
    <row r="23" spans="1:16">
      <c r="A23" s="12"/>
      <c r="B23" s="42">
        <v>539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135975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135975</v>
      </c>
      <c r="O23" s="44">
        <f t="shared" si="1"/>
        <v>9.1087218649517681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1499254</v>
      </c>
      <c r="E24" s="29">
        <f t="shared" si="6"/>
        <v>478130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1977384</v>
      </c>
      <c r="O24" s="41">
        <f t="shared" si="1"/>
        <v>132.4614147909968</v>
      </c>
      <c r="P24" s="10"/>
    </row>
    <row r="25" spans="1:16">
      <c r="A25" s="12"/>
      <c r="B25" s="42">
        <v>541</v>
      </c>
      <c r="C25" s="19" t="s">
        <v>71</v>
      </c>
      <c r="D25" s="43">
        <v>1388032</v>
      </c>
      <c r="E25" s="43">
        <v>478130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1866162</v>
      </c>
      <c r="O25" s="44">
        <f t="shared" si="1"/>
        <v>125.01085209003216</v>
      </c>
      <c r="P25" s="9"/>
    </row>
    <row r="26" spans="1:16">
      <c r="A26" s="12"/>
      <c r="B26" s="42">
        <v>549</v>
      </c>
      <c r="C26" s="19" t="s">
        <v>95</v>
      </c>
      <c r="D26" s="43">
        <v>111222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111222</v>
      </c>
      <c r="O26" s="44">
        <f t="shared" si="1"/>
        <v>7.45056270096463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SUM(D28:D30)</f>
        <v>2658795</v>
      </c>
      <c r="E27" s="29">
        <f t="shared" si="7"/>
        <v>540171</v>
      </c>
      <c r="F27" s="29">
        <f t="shared" si="7"/>
        <v>30602</v>
      </c>
      <c r="G27" s="29">
        <f t="shared" si="7"/>
        <v>117311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3346879</v>
      </c>
      <c r="O27" s="41">
        <f t="shared" si="1"/>
        <v>224.20143354769561</v>
      </c>
      <c r="P27" s="9"/>
    </row>
    <row r="28" spans="1:16">
      <c r="A28" s="12"/>
      <c r="B28" s="42">
        <v>571</v>
      </c>
      <c r="C28" s="19" t="s">
        <v>40</v>
      </c>
      <c r="D28" s="43">
        <v>845593</v>
      </c>
      <c r="E28" s="43">
        <v>9643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855236</v>
      </c>
      <c r="O28" s="44">
        <f t="shared" si="1"/>
        <v>57.290728831725616</v>
      </c>
      <c r="P28" s="9"/>
    </row>
    <row r="29" spans="1:16">
      <c r="A29" s="12"/>
      <c r="B29" s="42">
        <v>572</v>
      </c>
      <c r="C29" s="19" t="s">
        <v>72</v>
      </c>
      <c r="D29" s="43">
        <v>1813202</v>
      </c>
      <c r="E29" s="43">
        <v>296385</v>
      </c>
      <c r="F29" s="43">
        <v>30602</v>
      </c>
      <c r="G29" s="43">
        <v>117311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2257500</v>
      </c>
      <c r="O29" s="44">
        <f t="shared" si="1"/>
        <v>151.22588424437299</v>
      </c>
      <c r="P29" s="9"/>
    </row>
    <row r="30" spans="1:16">
      <c r="A30" s="12"/>
      <c r="B30" s="42">
        <v>574</v>
      </c>
      <c r="C30" s="19" t="s">
        <v>82</v>
      </c>
      <c r="D30" s="43">
        <v>0</v>
      </c>
      <c r="E30" s="43">
        <v>234143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234143</v>
      </c>
      <c r="O30" s="44">
        <f t="shared" si="1"/>
        <v>15.684820471596998</v>
      </c>
      <c r="P30" s="9"/>
    </row>
    <row r="31" spans="1:16" ht="15.75">
      <c r="A31" s="26" t="s">
        <v>73</v>
      </c>
      <c r="B31" s="27"/>
      <c r="C31" s="28"/>
      <c r="D31" s="29">
        <f t="shared" ref="D31:M31" si="8">SUM(D32:D33)</f>
        <v>1084518</v>
      </c>
      <c r="E31" s="29">
        <f t="shared" si="8"/>
        <v>20402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3511955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4616875</v>
      </c>
      <c r="O31" s="41">
        <f t="shared" si="1"/>
        <v>309.27619239013933</v>
      </c>
      <c r="P31" s="9"/>
    </row>
    <row r="32" spans="1:16">
      <c r="A32" s="12"/>
      <c r="B32" s="42">
        <v>581</v>
      </c>
      <c r="C32" s="19" t="s">
        <v>74</v>
      </c>
      <c r="D32" s="43">
        <v>1084518</v>
      </c>
      <c r="E32" s="43">
        <v>20402</v>
      </c>
      <c r="F32" s="43">
        <v>0</v>
      </c>
      <c r="G32" s="43">
        <v>0</v>
      </c>
      <c r="H32" s="43">
        <v>0</v>
      </c>
      <c r="I32" s="43">
        <v>2852300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3957220</v>
      </c>
      <c r="O32" s="44">
        <f t="shared" si="1"/>
        <v>265.08708467309754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659655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659655</v>
      </c>
      <c r="O33" s="44">
        <f t="shared" si="1"/>
        <v>44.1891077170418</v>
      </c>
      <c r="P33" s="9"/>
    </row>
    <row r="34" spans="1:119" ht="16.5" thickBot="1">
      <c r="A34" s="13" t="s">
        <v>10</v>
      </c>
      <c r="B34" s="21"/>
      <c r="C34" s="20"/>
      <c r="D34" s="14">
        <f>SUM(D5,D14,D18,D24,D27,D31)</f>
        <v>20236409</v>
      </c>
      <c r="E34" s="14">
        <f t="shared" ref="E34:M34" si="9">SUM(E5,E14,E18,E24,E27,E31)</f>
        <v>7545018</v>
      </c>
      <c r="F34" s="14">
        <f t="shared" si="9"/>
        <v>370469</v>
      </c>
      <c r="G34" s="14">
        <f t="shared" si="9"/>
        <v>191081</v>
      </c>
      <c r="H34" s="14">
        <f t="shared" si="9"/>
        <v>0</v>
      </c>
      <c r="I34" s="14">
        <f t="shared" si="9"/>
        <v>24883383</v>
      </c>
      <c r="J34" s="14">
        <f t="shared" si="9"/>
        <v>3342329</v>
      </c>
      <c r="K34" s="14">
        <f t="shared" si="9"/>
        <v>2226501</v>
      </c>
      <c r="L34" s="14">
        <f t="shared" si="9"/>
        <v>0</v>
      </c>
      <c r="M34" s="14">
        <f t="shared" si="9"/>
        <v>0</v>
      </c>
      <c r="N34" s="14">
        <f t="shared" si="4"/>
        <v>58795190</v>
      </c>
      <c r="O34" s="35">
        <f t="shared" si="1"/>
        <v>3938.5845391211146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96</v>
      </c>
      <c r="M36" s="93"/>
      <c r="N36" s="93"/>
      <c r="O36" s="39">
        <v>14928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5595193</v>
      </c>
      <c r="E5" s="24">
        <f t="shared" si="0"/>
        <v>939590</v>
      </c>
      <c r="F5" s="24">
        <f t="shared" si="0"/>
        <v>0</v>
      </c>
      <c r="G5" s="24">
        <f t="shared" si="0"/>
        <v>411786</v>
      </c>
      <c r="H5" s="24">
        <f t="shared" si="0"/>
        <v>0</v>
      </c>
      <c r="I5" s="24">
        <f t="shared" si="0"/>
        <v>0</v>
      </c>
      <c r="J5" s="24">
        <f t="shared" si="0"/>
        <v>320616</v>
      </c>
      <c r="K5" s="24">
        <f t="shared" si="0"/>
        <v>2544876</v>
      </c>
      <c r="L5" s="24">
        <f t="shared" si="0"/>
        <v>0</v>
      </c>
      <c r="M5" s="24">
        <f t="shared" si="0"/>
        <v>0</v>
      </c>
      <c r="N5" s="25">
        <f>SUM(D5:M5)</f>
        <v>9812061</v>
      </c>
      <c r="O5" s="30">
        <f t="shared" ref="O5:O38" si="1">(N5/O$40)</f>
        <v>675.01795542102366</v>
      </c>
      <c r="P5" s="6"/>
    </row>
    <row r="6" spans="1:133">
      <c r="A6" s="12"/>
      <c r="B6" s="42">
        <v>511</v>
      </c>
      <c r="C6" s="19" t="s">
        <v>19</v>
      </c>
      <c r="D6" s="43">
        <v>96644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96644</v>
      </c>
      <c r="O6" s="44">
        <f t="shared" si="1"/>
        <v>6.6485965877820581</v>
      </c>
      <c r="P6" s="9"/>
    </row>
    <row r="7" spans="1:133">
      <c r="A7" s="12"/>
      <c r="B7" s="42">
        <v>512</v>
      </c>
      <c r="C7" s="19" t="s">
        <v>20</v>
      </c>
      <c r="D7" s="43">
        <v>597815</v>
      </c>
      <c r="E7" s="43">
        <v>2247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600062</v>
      </c>
      <c r="O7" s="44">
        <f t="shared" si="1"/>
        <v>41.281095211887724</v>
      </c>
      <c r="P7" s="9"/>
    </row>
    <row r="8" spans="1:133">
      <c r="A8" s="12"/>
      <c r="B8" s="42">
        <v>513</v>
      </c>
      <c r="C8" s="19" t="s">
        <v>21</v>
      </c>
      <c r="D8" s="43">
        <v>1962734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1962734</v>
      </c>
      <c r="O8" s="44">
        <f t="shared" si="1"/>
        <v>135.0257292239956</v>
      </c>
      <c r="P8" s="9"/>
    </row>
    <row r="9" spans="1:133">
      <c r="A9" s="12"/>
      <c r="B9" s="42">
        <v>514</v>
      </c>
      <c r="C9" s="19" t="s">
        <v>22</v>
      </c>
      <c r="D9" s="43">
        <v>185669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185669</v>
      </c>
      <c r="O9" s="44">
        <f t="shared" si="1"/>
        <v>12.773046230049532</v>
      </c>
      <c r="P9" s="9"/>
    </row>
    <row r="10" spans="1:133">
      <c r="A10" s="12"/>
      <c r="B10" s="42">
        <v>515</v>
      </c>
      <c r="C10" s="19" t="s">
        <v>23</v>
      </c>
      <c r="D10" s="43">
        <v>455431</v>
      </c>
      <c r="E10" s="43">
        <v>937343</v>
      </c>
      <c r="F10" s="43">
        <v>0</v>
      </c>
      <c r="G10" s="43">
        <v>5272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1398046</v>
      </c>
      <c r="O10" s="44">
        <f t="shared" si="1"/>
        <v>96.178178315905342</v>
      </c>
      <c r="P10" s="9"/>
    </row>
    <row r="11" spans="1:133">
      <c r="A11" s="12"/>
      <c r="B11" s="42">
        <v>516</v>
      </c>
      <c r="C11" s="19" t="s">
        <v>91</v>
      </c>
      <c r="D11" s="43">
        <v>586481</v>
      </c>
      <c r="E11" s="43">
        <v>0</v>
      </c>
      <c r="F11" s="43">
        <v>0</v>
      </c>
      <c r="G11" s="43">
        <v>307972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894453</v>
      </c>
      <c r="O11" s="44">
        <f t="shared" si="1"/>
        <v>61.53364061640066</v>
      </c>
      <c r="P11" s="9"/>
    </row>
    <row r="12" spans="1:133">
      <c r="A12" s="12"/>
      <c r="B12" s="42">
        <v>518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2544876</v>
      </c>
      <c r="L12" s="43">
        <v>0</v>
      </c>
      <c r="M12" s="43">
        <v>0</v>
      </c>
      <c r="N12" s="43">
        <f t="shared" si="2"/>
        <v>2544876</v>
      </c>
      <c r="O12" s="44">
        <f t="shared" si="1"/>
        <v>175.07402311502477</v>
      </c>
      <c r="P12" s="9"/>
    </row>
    <row r="13" spans="1:133">
      <c r="A13" s="12"/>
      <c r="B13" s="42">
        <v>519</v>
      </c>
      <c r="C13" s="19" t="s">
        <v>67</v>
      </c>
      <c r="D13" s="43">
        <v>1710419</v>
      </c>
      <c r="E13" s="43">
        <v>0</v>
      </c>
      <c r="F13" s="43">
        <v>0</v>
      </c>
      <c r="G13" s="43">
        <v>98542</v>
      </c>
      <c r="H13" s="43">
        <v>0</v>
      </c>
      <c r="I13" s="43">
        <v>0</v>
      </c>
      <c r="J13" s="43">
        <v>320616</v>
      </c>
      <c r="K13" s="43">
        <v>0</v>
      </c>
      <c r="L13" s="43">
        <v>0</v>
      </c>
      <c r="M13" s="43">
        <v>0</v>
      </c>
      <c r="N13" s="43">
        <f t="shared" si="2"/>
        <v>2129577</v>
      </c>
      <c r="O13" s="44">
        <f t="shared" si="1"/>
        <v>146.50364611997799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7909002</v>
      </c>
      <c r="E14" s="29">
        <f t="shared" si="3"/>
        <v>571806</v>
      </c>
      <c r="F14" s="29">
        <f t="shared" si="3"/>
        <v>0</v>
      </c>
      <c r="G14" s="29">
        <f t="shared" si="3"/>
        <v>1192076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19" si="4">SUM(D14:M14)</f>
        <v>9672884</v>
      </c>
      <c r="O14" s="41">
        <f t="shared" si="1"/>
        <v>665.44331315354975</v>
      </c>
      <c r="P14" s="10"/>
    </row>
    <row r="15" spans="1:133">
      <c r="A15" s="12"/>
      <c r="B15" s="42">
        <v>521</v>
      </c>
      <c r="C15" s="19" t="s">
        <v>27</v>
      </c>
      <c r="D15" s="43">
        <v>4976514</v>
      </c>
      <c r="E15" s="43">
        <v>0</v>
      </c>
      <c r="F15" s="43">
        <v>0</v>
      </c>
      <c r="G15" s="43">
        <v>942519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5919033</v>
      </c>
      <c r="O15" s="44">
        <f t="shared" si="1"/>
        <v>407.198197578426</v>
      </c>
      <c r="P15" s="9"/>
    </row>
    <row r="16" spans="1:133">
      <c r="A16" s="12"/>
      <c r="B16" s="42">
        <v>522</v>
      </c>
      <c r="C16" s="19" t="s">
        <v>28</v>
      </c>
      <c r="D16" s="43">
        <v>2932488</v>
      </c>
      <c r="E16" s="43">
        <v>0</v>
      </c>
      <c r="F16" s="43">
        <v>0</v>
      </c>
      <c r="G16" s="43">
        <v>249557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3182045</v>
      </c>
      <c r="O16" s="44">
        <f t="shared" si="1"/>
        <v>218.90788387451843</v>
      </c>
      <c r="P16" s="9"/>
    </row>
    <row r="17" spans="1:16">
      <c r="A17" s="12"/>
      <c r="B17" s="42">
        <v>524</v>
      </c>
      <c r="C17" s="19" t="s">
        <v>29</v>
      </c>
      <c r="D17" s="43">
        <v>0</v>
      </c>
      <c r="E17" s="43">
        <v>571806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571806</v>
      </c>
      <c r="O17" s="44">
        <f t="shared" si="1"/>
        <v>39.337231700605393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SUM(D19:D25)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17822069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17822069</v>
      </c>
      <c r="O18" s="41">
        <f t="shared" si="1"/>
        <v>1226.0641854705559</v>
      </c>
      <c r="P18" s="10"/>
    </row>
    <row r="19" spans="1:16">
      <c r="A19" s="12"/>
      <c r="B19" s="42">
        <v>531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8581359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8581359</v>
      </c>
      <c r="O19" s="44">
        <f t="shared" si="1"/>
        <v>590.35216015410015</v>
      </c>
      <c r="P19" s="9"/>
    </row>
    <row r="20" spans="1:16">
      <c r="A20" s="12"/>
      <c r="B20" s="42">
        <v>533</v>
      </c>
      <c r="C20" s="19" t="s">
        <v>87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1396708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25" si="6">SUM(D20:M20)</f>
        <v>1396708</v>
      </c>
      <c r="O20" s="44">
        <f t="shared" si="1"/>
        <v>96.086130985140343</v>
      </c>
      <c r="P20" s="9"/>
    </row>
    <row r="21" spans="1:16">
      <c r="A21" s="12"/>
      <c r="B21" s="42">
        <v>534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1905087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1905087</v>
      </c>
      <c r="O21" s="44">
        <f t="shared" si="1"/>
        <v>131.05992019812879</v>
      </c>
      <c r="P21" s="9"/>
    </row>
    <row r="22" spans="1:16">
      <c r="A22" s="12"/>
      <c r="B22" s="42">
        <v>535</v>
      </c>
      <c r="C22" s="19" t="s">
        <v>54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2249768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2249768</v>
      </c>
      <c r="O22" s="44">
        <f t="shared" si="1"/>
        <v>154.77215189873417</v>
      </c>
      <c r="P22" s="9"/>
    </row>
    <row r="23" spans="1:16">
      <c r="A23" s="12"/>
      <c r="B23" s="42">
        <v>536</v>
      </c>
      <c r="C23" s="19" t="s">
        <v>69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2491331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2491331</v>
      </c>
      <c r="O23" s="44">
        <f t="shared" si="1"/>
        <v>171.39041001651074</v>
      </c>
      <c r="P23" s="9"/>
    </row>
    <row r="24" spans="1:16">
      <c r="A24" s="12"/>
      <c r="B24" s="42">
        <v>538</v>
      </c>
      <c r="C24" s="19" t="s">
        <v>70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1074116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1074116</v>
      </c>
      <c r="O24" s="44">
        <f t="shared" si="1"/>
        <v>73.893505778756193</v>
      </c>
      <c r="P24" s="9"/>
    </row>
    <row r="25" spans="1:16">
      <c r="A25" s="12"/>
      <c r="B25" s="42">
        <v>539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123700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123700</v>
      </c>
      <c r="O25" s="44">
        <f t="shared" si="1"/>
        <v>8.5099064391854711</v>
      </c>
      <c r="P25" s="9"/>
    </row>
    <row r="26" spans="1:16" ht="15.75">
      <c r="A26" s="26" t="s">
        <v>37</v>
      </c>
      <c r="B26" s="27"/>
      <c r="C26" s="28"/>
      <c r="D26" s="29">
        <f t="shared" ref="D26:M26" si="7">SUM(D27:D27)</f>
        <v>1519675</v>
      </c>
      <c r="E26" s="29">
        <f t="shared" si="7"/>
        <v>0</v>
      </c>
      <c r="F26" s="29">
        <f t="shared" si="7"/>
        <v>0</v>
      </c>
      <c r="G26" s="29">
        <f t="shared" si="7"/>
        <v>318429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ref="N26:N38" si="8">SUM(D26:M26)</f>
        <v>1838104</v>
      </c>
      <c r="O26" s="41">
        <f t="shared" si="1"/>
        <v>126.45184369840396</v>
      </c>
      <c r="P26" s="10"/>
    </row>
    <row r="27" spans="1:16">
      <c r="A27" s="12"/>
      <c r="B27" s="42">
        <v>541</v>
      </c>
      <c r="C27" s="19" t="s">
        <v>71</v>
      </c>
      <c r="D27" s="43">
        <v>1519675</v>
      </c>
      <c r="E27" s="43">
        <v>0</v>
      </c>
      <c r="F27" s="43">
        <v>0</v>
      </c>
      <c r="G27" s="43">
        <v>318429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1838104</v>
      </c>
      <c r="O27" s="44">
        <f t="shared" si="1"/>
        <v>126.45184369840396</v>
      </c>
      <c r="P27" s="9"/>
    </row>
    <row r="28" spans="1:16" ht="15.75">
      <c r="A28" s="26" t="s">
        <v>47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2915366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8"/>
        <v>2915366</v>
      </c>
      <c r="O28" s="41">
        <f t="shared" si="1"/>
        <v>200.56177765547605</v>
      </c>
      <c r="P28" s="10"/>
    </row>
    <row r="29" spans="1:16">
      <c r="A29" s="12"/>
      <c r="B29" s="42">
        <v>569</v>
      </c>
      <c r="C29" s="19" t="s">
        <v>48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2915366</v>
      </c>
      <c r="K29" s="43">
        <v>0</v>
      </c>
      <c r="L29" s="43">
        <v>0</v>
      </c>
      <c r="M29" s="43">
        <v>0</v>
      </c>
      <c r="N29" s="43">
        <f t="shared" si="8"/>
        <v>2915366</v>
      </c>
      <c r="O29" s="44">
        <f t="shared" si="1"/>
        <v>200.56177765547605</v>
      </c>
      <c r="P29" s="9"/>
    </row>
    <row r="30" spans="1:16" ht="15.75">
      <c r="A30" s="26" t="s">
        <v>39</v>
      </c>
      <c r="B30" s="27"/>
      <c r="C30" s="28"/>
      <c r="D30" s="29">
        <f t="shared" ref="D30:M30" si="10">SUM(D31:D33)</f>
        <v>2267384</v>
      </c>
      <c r="E30" s="29">
        <f t="shared" si="10"/>
        <v>470637</v>
      </c>
      <c r="F30" s="29">
        <f t="shared" si="10"/>
        <v>0</v>
      </c>
      <c r="G30" s="29">
        <f t="shared" si="10"/>
        <v>152013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8"/>
        <v>2890034</v>
      </c>
      <c r="O30" s="41">
        <f t="shared" si="1"/>
        <v>198.81906989543202</v>
      </c>
      <c r="P30" s="9"/>
    </row>
    <row r="31" spans="1:16">
      <c r="A31" s="12"/>
      <c r="B31" s="42">
        <v>571</v>
      </c>
      <c r="C31" s="19" t="s">
        <v>40</v>
      </c>
      <c r="D31" s="43">
        <v>868386</v>
      </c>
      <c r="E31" s="43">
        <v>0</v>
      </c>
      <c r="F31" s="43">
        <v>0</v>
      </c>
      <c r="G31" s="43">
        <v>269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868655</v>
      </c>
      <c r="O31" s="44">
        <f t="shared" si="1"/>
        <v>59.758874518436983</v>
      </c>
      <c r="P31" s="9"/>
    </row>
    <row r="32" spans="1:16">
      <c r="A32" s="12"/>
      <c r="B32" s="42">
        <v>572</v>
      </c>
      <c r="C32" s="19" t="s">
        <v>72</v>
      </c>
      <c r="D32" s="43">
        <v>1398998</v>
      </c>
      <c r="E32" s="43">
        <v>0</v>
      </c>
      <c r="F32" s="43">
        <v>0</v>
      </c>
      <c r="G32" s="43">
        <v>151744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1550742</v>
      </c>
      <c r="O32" s="44">
        <f t="shared" si="1"/>
        <v>106.68285635663182</v>
      </c>
      <c r="P32" s="9"/>
    </row>
    <row r="33" spans="1:119">
      <c r="A33" s="12"/>
      <c r="B33" s="42">
        <v>574</v>
      </c>
      <c r="C33" s="19" t="s">
        <v>82</v>
      </c>
      <c r="D33" s="43">
        <v>0</v>
      </c>
      <c r="E33" s="43">
        <v>470637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470637</v>
      </c>
      <c r="O33" s="44">
        <f t="shared" si="1"/>
        <v>32.377339020363237</v>
      </c>
      <c r="P33" s="9"/>
    </row>
    <row r="34" spans="1:119" ht="15.75">
      <c r="A34" s="26" t="s">
        <v>73</v>
      </c>
      <c r="B34" s="27"/>
      <c r="C34" s="28"/>
      <c r="D34" s="29">
        <f t="shared" ref="D34:M34" si="11">SUM(D35:D37)</f>
        <v>1068274</v>
      </c>
      <c r="E34" s="29">
        <f t="shared" si="11"/>
        <v>909148</v>
      </c>
      <c r="F34" s="29">
        <f t="shared" si="11"/>
        <v>319270</v>
      </c>
      <c r="G34" s="29">
        <f t="shared" si="11"/>
        <v>517397</v>
      </c>
      <c r="H34" s="29">
        <f t="shared" si="11"/>
        <v>0</v>
      </c>
      <c r="I34" s="29">
        <f t="shared" si="11"/>
        <v>5761751</v>
      </c>
      <c r="J34" s="29">
        <f t="shared" si="11"/>
        <v>36093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8"/>
        <v>8611933</v>
      </c>
      <c r="O34" s="41">
        <f t="shared" si="1"/>
        <v>592.45548981838192</v>
      </c>
      <c r="P34" s="9"/>
    </row>
    <row r="35" spans="1:119">
      <c r="A35" s="12"/>
      <c r="B35" s="42">
        <v>581</v>
      </c>
      <c r="C35" s="19" t="s">
        <v>74</v>
      </c>
      <c r="D35" s="43">
        <v>1068274</v>
      </c>
      <c r="E35" s="43">
        <v>909148</v>
      </c>
      <c r="F35" s="43">
        <v>0</v>
      </c>
      <c r="G35" s="43">
        <v>0</v>
      </c>
      <c r="H35" s="43">
        <v>0</v>
      </c>
      <c r="I35" s="43">
        <v>5544531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7521953</v>
      </c>
      <c r="O35" s="44">
        <f t="shared" si="1"/>
        <v>517.47062465602642</v>
      </c>
      <c r="P35" s="9"/>
    </row>
    <row r="36" spans="1:119">
      <c r="A36" s="12"/>
      <c r="B36" s="42">
        <v>584</v>
      </c>
      <c r="C36" s="19" t="s">
        <v>88</v>
      </c>
      <c r="D36" s="43">
        <v>0</v>
      </c>
      <c r="E36" s="43">
        <v>0</v>
      </c>
      <c r="F36" s="43">
        <v>319270</v>
      </c>
      <c r="G36" s="43">
        <v>517397</v>
      </c>
      <c r="H36" s="43">
        <v>0</v>
      </c>
      <c r="I36" s="43">
        <v>0</v>
      </c>
      <c r="J36" s="43">
        <v>36093</v>
      </c>
      <c r="K36" s="43">
        <v>0</v>
      </c>
      <c r="L36" s="43">
        <v>0</v>
      </c>
      <c r="M36" s="43">
        <v>0</v>
      </c>
      <c r="N36" s="43">
        <f t="shared" si="8"/>
        <v>872760</v>
      </c>
      <c r="O36" s="44">
        <f t="shared" si="1"/>
        <v>60.041276829939463</v>
      </c>
      <c r="P36" s="9"/>
    </row>
    <row r="37" spans="1:119" ht="15.75" thickBot="1">
      <c r="A37" s="12"/>
      <c r="B37" s="42">
        <v>591</v>
      </c>
      <c r="C37" s="19" t="s">
        <v>75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217220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217220</v>
      </c>
      <c r="O37" s="44">
        <f t="shared" si="1"/>
        <v>14.94358833241607</v>
      </c>
      <c r="P37" s="9"/>
    </row>
    <row r="38" spans="1:119" ht="16.5" thickBot="1">
      <c r="A38" s="13" t="s">
        <v>10</v>
      </c>
      <c r="B38" s="21"/>
      <c r="C38" s="20"/>
      <c r="D38" s="14">
        <f>SUM(D5,D14,D18,D26,D28,D30,D34)</f>
        <v>18359528</v>
      </c>
      <c r="E38" s="14">
        <f t="shared" ref="E38:M38" si="12">SUM(E5,E14,E18,E26,E28,E30,E34)</f>
        <v>2891181</v>
      </c>
      <c r="F38" s="14">
        <f t="shared" si="12"/>
        <v>319270</v>
      </c>
      <c r="G38" s="14">
        <f t="shared" si="12"/>
        <v>2591701</v>
      </c>
      <c r="H38" s="14">
        <f t="shared" si="12"/>
        <v>0</v>
      </c>
      <c r="I38" s="14">
        <f t="shared" si="12"/>
        <v>23583820</v>
      </c>
      <c r="J38" s="14">
        <f t="shared" si="12"/>
        <v>3272075</v>
      </c>
      <c r="K38" s="14">
        <f t="shared" si="12"/>
        <v>2544876</v>
      </c>
      <c r="L38" s="14">
        <f t="shared" si="12"/>
        <v>0</v>
      </c>
      <c r="M38" s="14">
        <f t="shared" si="12"/>
        <v>0</v>
      </c>
      <c r="N38" s="14">
        <f t="shared" si="8"/>
        <v>53562451</v>
      </c>
      <c r="O38" s="35">
        <f t="shared" si="1"/>
        <v>3684.8136351128232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92</v>
      </c>
      <c r="M40" s="93"/>
      <c r="N40" s="93"/>
      <c r="O40" s="39">
        <v>14536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5606960</v>
      </c>
      <c r="E5" s="24">
        <f t="shared" si="0"/>
        <v>669684</v>
      </c>
      <c r="F5" s="24">
        <f t="shared" si="0"/>
        <v>0</v>
      </c>
      <c r="G5" s="24">
        <f t="shared" si="0"/>
        <v>326580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2047863</v>
      </c>
      <c r="L5" s="24">
        <f t="shared" si="0"/>
        <v>0</v>
      </c>
      <c r="M5" s="24">
        <f t="shared" si="0"/>
        <v>0</v>
      </c>
      <c r="N5" s="25">
        <f>SUM(D5:M5)</f>
        <v>8651087</v>
      </c>
      <c r="O5" s="30">
        <f t="shared" ref="O5:O37" si="1">(N5/O$39)</f>
        <v>605.69117132255133</v>
      </c>
      <c r="P5" s="6"/>
    </row>
    <row r="6" spans="1:133">
      <c r="A6" s="12"/>
      <c r="B6" s="42">
        <v>511</v>
      </c>
      <c r="C6" s="19" t="s">
        <v>19</v>
      </c>
      <c r="D6" s="43">
        <v>72895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72895</v>
      </c>
      <c r="O6" s="44">
        <f t="shared" si="1"/>
        <v>5.1036196877406708</v>
      </c>
      <c r="P6" s="9"/>
    </row>
    <row r="7" spans="1:133">
      <c r="A7" s="12"/>
      <c r="B7" s="42">
        <v>512</v>
      </c>
      <c r="C7" s="19" t="s">
        <v>20</v>
      </c>
      <c r="D7" s="43">
        <v>488733</v>
      </c>
      <c r="E7" s="43">
        <v>1104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489837</v>
      </c>
      <c r="O7" s="44">
        <f t="shared" si="1"/>
        <v>34.295106070153331</v>
      </c>
      <c r="P7" s="9"/>
    </row>
    <row r="8" spans="1:133">
      <c r="A8" s="12"/>
      <c r="B8" s="42">
        <v>513</v>
      </c>
      <c r="C8" s="19" t="s">
        <v>21</v>
      </c>
      <c r="D8" s="43">
        <v>2231454</v>
      </c>
      <c r="E8" s="43">
        <v>0</v>
      </c>
      <c r="F8" s="43">
        <v>0</v>
      </c>
      <c r="G8" s="43">
        <v>82325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2313779</v>
      </c>
      <c r="O8" s="44">
        <f t="shared" si="1"/>
        <v>161.99530910873065</v>
      </c>
      <c r="P8" s="9"/>
    </row>
    <row r="9" spans="1:133">
      <c r="A9" s="12"/>
      <c r="B9" s="42">
        <v>514</v>
      </c>
      <c r="C9" s="19" t="s">
        <v>22</v>
      </c>
      <c r="D9" s="43">
        <v>109898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109898</v>
      </c>
      <c r="O9" s="44">
        <f t="shared" si="1"/>
        <v>7.6943219211650211</v>
      </c>
      <c r="P9" s="9"/>
    </row>
    <row r="10" spans="1:133">
      <c r="A10" s="12"/>
      <c r="B10" s="42">
        <v>515</v>
      </c>
      <c r="C10" s="19" t="s">
        <v>23</v>
      </c>
      <c r="D10" s="43">
        <v>319835</v>
      </c>
      <c r="E10" s="43">
        <v>668580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988415</v>
      </c>
      <c r="O10" s="44">
        <f t="shared" si="1"/>
        <v>69.202198417699364</v>
      </c>
      <c r="P10" s="9"/>
    </row>
    <row r="11" spans="1:133">
      <c r="A11" s="12"/>
      <c r="B11" s="42">
        <v>518</v>
      </c>
      <c r="C11" s="19" t="s">
        <v>60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2047863</v>
      </c>
      <c r="L11" s="43">
        <v>0</v>
      </c>
      <c r="M11" s="43">
        <v>0</v>
      </c>
      <c r="N11" s="43">
        <f t="shared" si="2"/>
        <v>2047863</v>
      </c>
      <c r="O11" s="44">
        <f t="shared" si="1"/>
        <v>143.37765175383322</v>
      </c>
      <c r="P11" s="9"/>
    </row>
    <row r="12" spans="1:133">
      <c r="A12" s="12"/>
      <c r="B12" s="42">
        <v>519</v>
      </c>
      <c r="C12" s="19" t="s">
        <v>67</v>
      </c>
      <c r="D12" s="43">
        <v>2384145</v>
      </c>
      <c r="E12" s="43">
        <v>0</v>
      </c>
      <c r="F12" s="43">
        <v>0</v>
      </c>
      <c r="G12" s="43">
        <v>244255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2628400</v>
      </c>
      <c r="O12" s="44">
        <f t="shared" si="1"/>
        <v>184.02296436322902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7607779</v>
      </c>
      <c r="E13" s="29">
        <f t="shared" si="3"/>
        <v>432043</v>
      </c>
      <c r="F13" s="29">
        <f t="shared" si="3"/>
        <v>0</v>
      </c>
      <c r="G13" s="29">
        <f t="shared" si="3"/>
        <v>1484276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9524098</v>
      </c>
      <c r="O13" s="41">
        <f t="shared" si="1"/>
        <v>666.81355457536927</v>
      </c>
      <c r="P13" s="10"/>
    </row>
    <row r="14" spans="1:133">
      <c r="A14" s="12"/>
      <c r="B14" s="42">
        <v>521</v>
      </c>
      <c r="C14" s="19" t="s">
        <v>27</v>
      </c>
      <c r="D14" s="43">
        <v>5034320</v>
      </c>
      <c r="E14" s="43">
        <v>0</v>
      </c>
      <c r="F14" s="43">
        <v>0</v>
      </c>
      <c r="G14" s="43">
        <v>497138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5531458</v>
      </c>
      <c r="O14" s="44">
        <f t="shared" si="1"/>
        <v>387.2756423720507</v>
      </c>
      <c r="P14" s="9"/>
    </row>
    <row r="15" spans="1:133">
      <c r="A15" s="12"/>
      <c r="B15" s="42">
        <v>522</v>
      </c>
      <c r="C15" s="19" t="s">
        <v>28</v>
      </c>
      <c r="D15" s="43">
        <v>2573459</v>
      </c>
      <c r="E15" s="43">
        <v>0</v>
      </c>
      <c r="F15" s="43">
        <v>0</v>
      </c>
      <c r="G15" s="43">
        <v>987138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3560597</v>
      </c>
      <c r="O15" s="44">
        <f t="shared" si="1"/>
        <v>249.2891549394385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432043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432043</v>
      </c>
      <c r="O16" s="44">
        <f t="shared" si="1"/>
        <v>30.248757263880137</v>
      </c>
      <c r="P16" s="9"/>
    </row>
    <row r="17" spans="1:16" ht="15.75">
      <c r="A17" s="26" t="s">
        <v>31</v>
      </c>
      <c r="B17" s="27"/>
      <c r="C17" s="28"/>
      <c r="D17" s="29">
        <f t="shared" ref="D17:M17" si="5">SUM(D18:D24)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14085310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14085310</v>
      </c>
      <c r="O17" s="41">
        <f t="shared" si="1"/>
        <v>986.15907022334238</v>
      </c>
      <c r="P17" s="10"/>
    </row>
    <row r="18" spans="1:16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7424587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7424587</v>
      </c>
      <c r="O18" s="44">
        <f t="shared" si="1"/>
        <v>519.81985577259684</v>
      </c>
      <c r="P18" s="9"/>
    </row>
    <row r="19" spans="1:16">
      <c r="A19" s="12"/>
      <c r="B19" s="42">
        <v>533</v>
      </c>
      <c r="C19" s="19" t="s">
        <v>87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1426696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6">SUM(D19:M19)</f>
        <v>1426696</v>
      </c>
      <c r="O19" s="44">
        <f t="shared" si="1"/>
        <v>99.887698662745919</v>
      </c>
      <c r="P19" s="9"/>
    </row>
    <row r="20" spans="1:16">
      <c r="A20" s="12"/>
      <c r="B20" s="42">
        <v>534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1881892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1881892</v>
      </c>
      <c r="O20" s="44">
        <f t="shared" si="1"/>
        <v>131.75747392004482</v>
      </c>
      <c r="P20" s="9"/>
    </row>
    <row r="21" spans="1:16">
      <c r="A21" s="12"/>
      <c r="B21" s="42">
        <v>535</v>
      </c>
      <c r="C21" s="19" t="s">
        <v>54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1958239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1958239</v>
      </c>
      <c r="O21" s="44">
        <f t="shared" si="1"/>
        <v>137.10277952811035</v>
      </c>
      <c r="P21" s="9"/>
    </row>
    <row r="22" spans="1:16">
      <c r="A22" s="12"/>
      <c r="B22" s="42">
        <v>536</v>
      </c>
      <c r="C22" s="19" t="s">
        <v>69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543236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543236</v>
      </c>
      <c r="O22" s="44">
        <f t="shared" si="1"/>
        <v>38.033746411818242</v>
      </c>
      <c r="P22" s="9"/>
    </row>
    <row r="23" spans="1:16">
      <c r="A23" s="12"/>
      <c r="B23" s="42">
        <v>538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730498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730498</v>
      </c>
      <c r="O23" s="44">
        <f t="shared" si="1"/>
        <v>51.144577469719245</v>
      </c>
      <c r="P23" s="9"/>
    </row>
    <row r="24" spans="1:16">
      <c r="A24" s="12"/>
      <c r="B24" s="42">
        <v>539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120162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120162</v>
      </c>
      <c r="O24" s="44">
        <f t="shared" si="1"/>
        <v>8.4129384583070781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SUM(D26:D26)</f>
        <v>935445</v>
      </c>
      <c r="E25" s="29">
        <f t="shared" si="7"/>
        <v>0</v>
      </c>
      <c r="F25" s="29">
        <f t="shared" si="7"/>
        <v>0</v>
      </c>
      <c r="G25" s="29">
        <f t="shared" si="7"/>
        <v>219922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7" si="8">SUM(D25:M25)</f>
        <v>1155367</v>
      </c>
      <c r="O25" s="41">
        <f t="shared" si="1"/>
        <v>80.891059301267248</v>
      </c>
      <c r="P25" s="10"/>
    </row>
    <row r="26" spans="1:16">
      <c r="A26" s="12"/>
      <c r="B26" s="42">
        <v>541</v>
      </c>
      <c r="C26" s="19" t="s">
        <v>71</v>
      </c>
      <c r="D26" s="43">
        <v>935445</v>
      </c>
      <c r="E26" s="43">
        <v>0</v>
      </c>
      <c r="F26" s="43">
        <v>0</v>
      </c>
      <c r="G26" s="43">
        <v>219922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1155367</v>
      </c>
      <c r="O26" s="44">
        <f t="shared" si="1"/>
        <v>80.891059301267248</v>
      </c>
      <c r="P26" s="9"/>
    </row>
    <row r="27" spans="1:16" ht="15.75">
      <c r="A27" s="26" t="s">
        <v>47</v>
      </c>
      <c r="B27" s="27"/>
      <c r="C27" s="28"/>
      <c r="D27" s="29">
        <f t="shared" ref="D27:M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3250837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3250837</v>
      </c>
      <c r="O27" s="41">
        <f t="shared" si="1"/>
        <v>227.60183434852621</v>
      </c>
      <c r="P27" s="10"/>
    </row>
    <row r="28" spans="1:16">
      <c r="A28" s="12"/>
      <c r="B28" s="42">
        <v>569</v>
      </c>
      <c r="C28" s="19" t="s">
        <v>48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3250837</v>
      </c>
      <c r="K28" s="43">
        <v>0</v>
      </c>
      <c r="L28" s="43">
        <v>0</v>
      </c>
      <c r="M28" s="43">
        <v>0</v>
      </c>
      <c r="N28" s="43">
        <f t="shared" si="8"/>
        <v>3250837</v>
      </c>
      <c r="O28" s="44">
        <f t="shared" si="1"/>
        <v>227.60183434852621</v>
      </c>
      <c r="P28" s="9"/>
    </row>
    <row r="29" spans="1:16" ht="15.75">
      <c r="A29" s="26" t="s">
        <v>39</v>
      </c>
      <c r="B29" s="27"/>
      <c r="C29" s="28"/>
      <c r="D29" s="29">
        <f t="shared" ref="D29:M29" si="10">SUM(D30:D32)</f>
        <v>1985158</v>
      </c>
      <c r="E29" s="29">
        <f t="shared" si="10"/>
        <v>448892</v>
      </c>
      <c r="F29" s="29">
        <f t="shared" si="10"/>
        <v>0</v>
      </c>
      <c r="G29" s="29">
        <f t="shared" si="10"/>
        <v>646778</v>
      </c>
      <c r="H29" s="29">
        <f t="shared" si="10"/>
        <v>0</v>
      </c>
      <c r="I29" s="29">
        <f t="shared" si="10"/>
        <v>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3080828</v>
      </c>
      <c r="O29" s="41">
        <f t="shared" si="1"/>
        <v>215.69894279913183</v>
      </c>
      <c r="P29" s="9"/>
    </row>
    <row r="30" spans="1:16">
      <c r="A30" s="12"/>
      <c r="B30" s="42">
        <v>571</v>
      </c>
      <c r="C30" s="19" t="s">
        <v>40</v>
      </c>
      <c r="D30" s="43">
        <v>802616</v>
      </c>
      <c r="E30" s="43">
        <v>0</v>
      </c>
      <c r="F30" s="43">
        <v>0</v>
      </c>
      <c r="G30" s="43">
        <v>16440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819056</v>
      </c>
      <c r="O30" s="44">
        <f t="shared" si="1"/>
        <v>57.34481551494784</v>
      </c>
      <c r="P30" s="9"/>
    </row>
    <row r="31" spans="1:16">
      <c r="A31" s="12"/>
      <c r="B31" s="42">
        <v>572</v>
      </c>
      <c r="C31" s="19" t="s">
        <v>72</v>
      </c>
      <c r="D31" s="43">
        <v>1182542</v>
      </c>
      <c r="E31" s="43">
        <v>0</v>
      </c>
      <c r="F31" s="43">
        <v>0</v>
      </c>
      <c r="G31" s="43">
        <v>630338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1812880</v>
      </c>
      <c r="O31" s="44">
        <f t="shared" si="1"/>
        <v>126.92571588601834</v>
      </c>
      <c r="P31" s="9"/>
    </row>
    <row r="32" spans="1:16">
      <c r="A32" s="12"/>
      <c r="B32" s="42">
        <v>574</v>
      </c>
      <c r="C32" s="19" t="s">
        <v>82</v>
      </c>
      <c r="D32" s="43">
        <v>0</v>
      </c>
      <c r="E32" s="43">
        <v>448892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448892</v>
      </c>
      <c r="O32" s="44">
        <f t="shared" si="1"/>
        <v>31.42841139816565</v>
      </c>
      <c r="P32" s="9"/>
    </row>
    <row r="33" spans="1:119" ht="15.75">
      <c r="A33" s="26" t="s">
        <v>73</v>
      </c>
      <c r="B33" s="27"/>
      <c r="C33" s="28"/>
      <c r="D33" s="29">
        <f t="shared" ref="D33:M33" si="11">SUM(D34:D36)</f>
        <v>355783</v>
      </c>
      <c r="E33" s="29">
        <f t="shared" si="11"/>
        <v>2193502</v>
      </c>
      <c r="F33" s="29">
        <f t="shared" si="11"/>
        <v>319371</v>
      </c>
      <c r="G33" s="29">
        <f t="shared" si="11"/>
        <v>469484</v>
      </c>
      <c r="H33" s="29">
        <f t="shared" si="11"/>
        <v>0</v>
      </c>
      <c r="I33" s="29">
        <f t="shared" si="11"/>
        <v>7875963</v>
      </c>
      <c r="J33" s="29">
        <f t="shared" si="11"/>
        <v>167691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8"/>
        <v>11381794</v>
      </c>
      <c r="O33" s="41">
        <f t="shared" si="1"/>
        <v>796.87698662745925</v>
      </c>
      <c r="P33" s="9"/>
    </row>
    <row r="34" spans="1:119">
      <c r="A34" s="12"/>
      <c r="B34" s="42">
        <v>581</v>
      </c>
      <c r="C34" s="19" t="s">
        <v>74</v>
      </c>
      <c r="D34" s="43">
        <v>355783</v>
      </c>
      <c r="E34" s="43">
        <v>2193502</v>
      </c>
      <c r="F34" s="43">
        <v>0</v>
      </c>
      <c r="G34" s="43">
        <v>0</v>
      </c>
      <c r="H34" s="43">
        <v>0</v>
      </c>
      <c r="I34" s="43">
        <v>5341450</v>
      </c>
      <c r="J34" s="43">
        <v>38250</v>
      </c>
      <c r="K34" s="43">
        <v>0</v>
      </c>
      <c r="L34" s="43">
        <v>0</v>
      </c>
      <c r="M34" s="43">
        <v>0</v>
      </c>
      <c r="N34" s="43">
        <f t="shared" si="8"/>
        <v>7928985</v>
      </c>
      <c r="O34" s="44">
        <f t="shared" si="1"/>
        <v>555.13442554085282</v>
      </c>
      <c r="P34" s="9"/>
    </row>
    <row r="35" spans="1:119">
      <c r="A35" s="12"/>
      <c r="B35" s="42">
        <v>584</v>
      </c>
      <c r="C35" s="19" t="s">
        <v>88</v>
      </c>
      <c r="D35" s="43">
        <v>0</v>
      </c>
      <c r="E35" s="43">
        <v>0</v>
      </c>
      <c r="F35" s="43">
        <v>0</v>
      </c>
      <c r="G35" s="43">
        <v>340111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340111</v>
      </c>
      <c r="O35" s="44">
        <f t="shared" si="1"/>
        <v>23.812294335923827</v>
      </c>
      <c r="P35" s="9"/>
    </row>
    <row r="36" spans="1:119" ht="15.75" thickBot="1">
      <c r="A36" s="12"/>
      <c r="B36" s="42">
        <v>591</v>
      </c>
      <c r="C36" s="19" t="s">
        <v>75</v>
      </c>
      <c r="D36" s="43">
        <v>0</v>
      </c>
      <c r="E36" s="43">
        <v>0</v>
      </c>
      <c r="F36" s="43">
        <v>319371</v>
      </c>
      <c r="G36" s="43">
        <v>129373</v>
      </c>
      <c r="H36" s="43">
        <v>0</v>
      </c>
      <c r="I36" s="43">
        <v>2534513</v>
      </c>
      <c r="J36" s="43">
        <v>129441</v>
      </c>
      <c r="K36" s="43">
        <v>0</v>
      </c>
      <c r="L36" s="43">
        <v>0</v>
      </c>
      <c r="M36" s="43">
        <v>0</v>
      </c>
      <c r="N36" s="43">
        <f t="shared" si="8"/>
        <v>3112698</v>
      </c>
      <c r="O36" s="44">
        <f t="shared" si="1"/>
        <v>217.93026675068262</v>
      </c>
      <c r="P36" s="9"/>
    </row>
    <row r="37" spans="1:119" ht="16.5" thickBot="1">
      <c r="A37" s="13" t="s">
        <v>10</v>
      </c>
      <c r="B37" s="21"/>
      <c r="C37" s="20"/>
      <c r="D37" s="14">
        <f>SUM(D5,D13,D17,D25,D27,D29,D33)</f>
        <v>16491125</v>
      </c>
      <c r="E37" s="14">
        <f t="shared" ref="E37:M37" si="12">SUM(E5,E13,E17,E25,E27,E29,E33)</f>
        <v>3744121</v>
      </c>
      <c r="F37" s="14">
        <f t="shared" si="12"/>
        <v>319371</v>
      </c>
      <c r="G37" s="14">
        <f t="shared" si="12"/>
        <v>3147040</v>
      </c>
      <c r="H37" s="14">
        <f t="shared" si="12"/>
        <v>0</v>
      </c>
      <c r="I37" s="14">
        <f t="shared" si="12"/>
        <v>21961273</v>
      </c>
      <c r="J37" s="14">
        <f t="shared" si="12"/>
        <v>3418528</v>
      </c>
      <c r="K37" s="14">
        <f t="shared" si="12"/>
        <v>2047863</v>
      </c>
      <c r="L37" s="14">
        <f t="shared" si="12"/>
        <v>0</v>
      </c>
      <c r="M37" s="14">
        <f t="shared" si="12"/>
        <v>0</v>
      </c>
      <c r="N37" s="14">
        <f t="shared" si="8"/>
        <v>51129321</v>
      </c>
      <c r="O37" s="35">
        <f t="shared" si="1"/>
        <v>3579.7326191976476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3" t="s">
        <v>89</v>
      </c>
      <c r="M39" s="93"/>
      <c r="N39" s="93"/>
      <c r="O39" s="39">
        <v>14283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1509575</v>
      </c>
      <c r="E5" s="24">
        <f t="shared" si="0"/>
        <v>4000</v>
      </c>
      <c r="F5" s="24">
        <f t="shared" si="0"/>
        <v>0</v>
      </c>
      <c r="G5" s="24">
        <f t="shared" si="0"/>
        <v>109593</v>
      </c>
      <c r="H5" s="24">
        <f t="shared" si="0"/>
        <v>0</v>
      </c>
      <c r="I5" s="24">
        <f t="shared" si="0"/>
        <v>0</v>
      </c>
      <c r="J5" s="24">
        <f t="shared" si="0"/>
        <v>143844</v>
      </c>
      <c r="K5" s="24">
        <f t="shared" si="0"/>
        <v>1952160</v>
      </c>
      <c r="L5" s="24">
        <f t="shared" si="0"/>
        <v>0</v>
      </c>
      <c r="M5" s="24">
        <f t="shared" si="0"/>
        <v>600801</v>
      </c>
      <c r="N5" s="25">
        <f>SUM(D5:M5)</f>
        <v>4319973</v>
      </c>
      <c r="O5" s="30">
        <f t="shared" ref="O5:O34" si="1">(N5/O$36)</f>
        <v>309.69768442182237</v>
      </c>
      <c r="P5" s="6"/>
    </row>
    <row r="6" spans="1:133">
      <c r="A6" s="12"/>
      <c r="B6" s="42">
        <v>511</v>
      </c>
      <c r="C6" s="19" t="s">
        <v>19</v>
      </c>
      <c r="D6" s="43">
        <v>62332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62332</v>
      </c>
      <c r="O6" s="44">
        <f t="shared" si="1"/>
        <v>4.4685640547709511</v>
      </c>
      <c r="P6" s="9"/>
    </row>
    <row r="7" spans="1:133">
      <c r="A7" s="12"/>
      <c r="B7" s="42">
        <v>512</v>
      </c>
      <c r="C7" s="19" t="s">
        <v>20</v>
      </c>
      <c r="D7" s="43">
        <v>278970</v>
      </c>
      <c r="E7" s="43">
        <v>4000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282970</v>
      </c>
      <c r="O7" s="44">
        <f t="shared" si="1"/>
        <v>20.286042010179941</v>
      </c>
      <c r="P7" s="9"/>
    </row>
    <row r="8" spans="1:133">
      <c r="A8" s="12"/>
      <c r="B8" s="42">
        <v>513</v>
      </c>
      <c r="C8" s="19" t="s">
        <v>21</v>
      </c>
      <c r="D8" s="43">
        <v>322955</v>
      </c>
      <c r="E8" s="43">
        <v>0</v>
      </c>
      <c r="F8" s="43">
        <v>0</v>
      </c>
      <c r="G8" s="43">
        <v>76437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399392</v>
      </c>
      <c r="O8" s="44">
        <f t="shared" si="1"/>
        <v>28.632303390924079</v>
      </c>
      <c r="P8" s="9"/>
    </row>
    <row r="9" spans="1:133">
      <c r="A9" s="12"/>
      <c r="B9" s="42">
        <v>514</v>
      </c>
      <c r="C9" s="19" t="s">
        <v>22</v>
      </c>
      <c r="D9" s="43">
        <v>55594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55594</v>
      </c>
      <c r="O9" s="44">
        <f t="shared" si="1"/>
        <v>3.9855186751738474</v>
      </c>
      <c r="P9" s="9"/>
    </row>
    <row r="10" spans="1:133">
      <c r="A10" s="12"/>
      <c r="B10" s="42">
        <v>515</v>
      </c>
      <c r="C10" s="19" t="s">
        <v>23</v>
      </c>
      <c r="D10" s="43">
        <v>365407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600801</v>
      </c>
      <c r="N10" s="43">
        <f t="shared" si="2"/>
        <v>966208</v>
      </c>
      <c r="O10" s="44">
        <f t="shared" si="1"/>
        <v>69.267187612015192</v>
      </c>
      <c r="P10" s="9"/>
    </row>
    <row r="11" spans="1:133">
      <c r="A11" s="12"/>
      <c r="B11" s="42">
        <v>518</v>
      </c>
      <c r="C11" s="19" t="s">
        <v>60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1952160</v>
      </c>
      <c r="L11" s="43">
        <v>0</v>
      </c>
      <c r="M11" s="43">
        <v>0</v>
      </c>
      <c r="N11" s="43">
        <f t="shared" si="2"/>
        <v>1952160</v>
      </c>
      <c r="O11" s="44">
        <f t="shared" si="1"/>
        <v>139.9498171911965</v>
      </c>
      <c r="P11" s="9"/>
    </row>
    <row r="12" spans="1:133">
      <c r="A12" s="12"/>
      <c r="B12" s="42">
        <v>519</v>
      </c>
      <c r="C12" s="19" t="s">
        <v>67</v>
      </c>
      <c r="D12" s="43">
        <v>424317</v>
      </c>
      <c r="E12" s="43">
        <v>0</v>
      </c>
      <c r="F12" s="43">
        <v>0</v>
      </c>
      <c r="G12" s="43">
        <v>33156</v>
      </c>
      <c r="H12" s="43">
        <v>0</v>
      </c>
      <c r="I12" s="43">
        <v>0</v>
      </c>
      <c r="J12" s="43">
        <v>143844</v>
      </c>
      <c r="K12" s="43">
        <v>0</v>
      </c>
      <c r="L12" s="43">
        <v>0</v>
      </c>
      <c r="M12" s="43">
        <v>0</v>
      </c>
      <c r="N12" s="43">
        <f t="shared" si="2"/>
        <v>601317</v>
      </c>
      <c r="O12" s="44">
        <f t="shared" si="1"/>
        <v>43.10825148756183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7572986</v>
      </c>
      <c r="E13" s="29">
        <f t="shared" si="3"/>
        <v>489956</v>
      </c>
      <c r="F13" s="29">
        <f t="shared" si="3"/>
        <v>0</v>
      </c>
      <c r="G13" s="29">
        <f t="shared" si="3"/>
        <v>217470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8280412</v>
      </c>
      <c r="O13" s="41">
        <f t="shared" si="1"/>
        <v>593.62047458599181</v>
      </c>
      <c r="P13" s="10"/>
    </row>
    <row r="14" spans="1:133">
      <c r="A14" s="12"/>
      <c r="B14" s="42">
        <v>521</v>
      </c>
      <c r="C14" s="19" t="s">
        <v>27</v>
      </c>
      <c r="D14" s="43">
        <v>5059040</v>
      </c>
      <c r="E14" s="43">
        <v>0</v>
      </c>
      <c r="F14" s="43">
        <v>0</v>
      </c>
      <c r="G14" s="43">
        <v>71067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5130107</v>
      </c>
      <c r="O14" s="44">
        <f t="shared" si="1"/>
        <v>367.77596960355584</v>
      </c>
      <c r="P14" s="9"/>
    </row>
    <row r="15" spans="1:133">
      <c r="A15" s="12"/>
      <c r="B15" s="42">
        <v>522</v>
      </c>
      <c r="C15" s="19" t="s">
        <v>28</v>
      </c>
      <c r="D15" s="43">
        <v>2513946</v>
      </c>
      <c r="E15" s="43">
        <v>0</v>
      </c>
      <c r="F15" s="43">
        <v>0</v>
      </c>
      <c r="G15" s="43">
        <v>146403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2660349</v>
      </c>
      <c r="O15" s="44">
        <f t="shared" si="1"/>
        <v>190.71969316796904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489956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489956</v>
      </c>
      <c r="O16" s="44">
        <f t="shared" si="1"/>
        <v>35.124811814466987</v>
      </c>
      <c r="P16" s="9"/>
    </row>
    <row r="17" spans="1:16" ht="15.75">
      <c r="A17" s="26" t="s">
        <v>31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16259566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16259566</v>
      </c>
      <c r="O17" s="41">
        <f t="shared" si="1"/>
        <v>1165.6438454369488</v>
      </c>
      <c r="P17" s="10"/>
    </row>
    <row r="18" spans="1:16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8208872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8208872</v>
      </c>
      <c r="O18" s="44">
        <f t="shared" si="1"/>
        <v>588.49179152627426</v>
      </c>
      <c r="P18" s="9"/>
    </row>
    <row r="19" spans="1:16">
      <c r="A19" s="12"/>
      <c r="B19" s="42">
        <v>534</v>
      </c>
      <c r="C19" s="19" t="s">
        <v>68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2310105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2310105</v>
      </c>
      <c r="O19" s="44">
        <f t="shared" si="1"/>
        <v>165.61079647286545</v>
      </c>
      <c r="P19" s="9"/>
    </row>
    <row r="20" spans="1:16">
      <c r="A20" s="12"/>
      <c r="B20" s="42">
        <v>536</v>
      </c>
      <c r="C20" s="19" t="s">
        <v>69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4785461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4785461</v>
      </c>
      <c r="O20" s="44">
        <f t="shared" si="1"/>
        <v>343.06839199942647</v>
      </c>
      <c r="P20" s="9"/>
    </row>
    <row r="21" spans="1:16">
      <c r="A21" s="12"/>
      <c r="B21" s="42">
        <v>538</v>
      </c>
      <c r="C21" s="19" t="s">
        <v>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813456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813456</v>
      </c>
      <c r="O21" s="44">
        <f t="shared" si="1"/>
        <v>58.316438454369489</v>
      </c>
      <c r="P21" s="9"/>
    </row>
    <row r="22" spans="1:16">
      <c r="A22" s="12"/>
      <c r="B22" s="42">
        <v>539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141672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141672</v>
      </c>
      <c r="O22" s="44">
        <f t="shared" si="1"/>
        <v>10.156426984013191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SUM(D24:D24)</f>
        <v>968052</v>
      </c>
      <c r="E23" s="29">
        <f t="shared" si="6"/>
        <v>0</v>
      </c>
      <c r="F23" s="29">
        <f t="shared" si="6"/>
        <v>0</v>
      </c>
      <c r="G23" s="29">
        <f t="shared" si="6"/>
        <v>31992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18394</v>
      </c>
      <c r="N23" s="29">
        <f t="shared" si="4"/>
        <v>1018438</v>
      </c>
      <c r="O23" s="41">
        <f t="shared" si="1"/>
        <v>73.0115420460248</v>
      </c>
      <c r="P23" s="10"/>
    </row>
    <row r="24" spans="1:16">
      <c r="A24" s="12"/>
      <c r="B24" s="42">
        <v>541</v>
      </c>
      <c r="C24" s="19" t="s">
        <v>71</v>
      </c>
      <c r="D24" s="43">
        <v>968052</v>
      </c>
      <c r="E24" s="43">
        <v>0</v>
      </c>
      <c r="F24" s="43">
        <v>0</v>
      </c>
      <c r="G24" s="43">
        <v>31992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18394</v>
      </c>
      <c r="N24" s="43">
        <f t="shared" si="4"/>
        <v>1018438</v>
      </c>
      <c r="O24" s="44">
        <f t="shared" si="1"/>
        <v>73.0115420460248</v>
      </c>
      <c r="P24" s="9"/>
    </row>
    <row r="25" spans="1:16" ht="15.75">
      <c r="A25" s="26" t="s">
        <v>47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2754997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2754997</v>
      </c>
      <c r="O25" s="41">
        <f t="shared" si="1"/>
        <v>197.50498243601692</v>
      </c>
      <c r="P25" s="10"/>
    </row>
    <row r="26" spans="1:16">
      <c r="A26" s="12"/>
      <c r="B26" s="42">
        <v>569</v>
      </c>
      <c r="C26" s="19" t="s">
        <v>48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2754997</v>
      </c>
      <c r="K26" s="43">
        <v>0</v>
      </c>
      <c r="L26" s="43">
        <v>0</v>
      </c>
      <c r="M26" s="43">
        <v>0</v>
      </c>
      <c r="N26" s="43">
        <f t="shared" si="4"/>
        <v>2754997</v>
      </c>
      <c r="O26" s="44">
        <f t="shared" si="1"/>
        <v>197.50498243601692</v>
      </c>
      <c r="P26" s="9"/>
    </row>
    <row r="27" spans="1:16" ht="15.75">
      <c r="A27" s="26" t="s">
        <v>39</v>
      </c>
      <c r="B27" s="27"/>
      <c r="C27" s="28"/>
      <c r="D27" s="29">
        <f t="shared" ref="D27:M27" si="8">SUM(D28:D30)</f>
        <v>2238852</v>
      </c>
      <c r="E27" s="29">
        <f t="shared" si="8"/>
        <v>410175</v>
      </c>
      <c r="F27" s="29">
        <f t="shared" si="8"/>
        <v>0</v>
      </c>
      <c r="G27" s="29">
        <f t="shared" si="8"/>
        <v>305472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82141</v>
      </c>
      <c r="N27" s="29">
        <f t="shared" si="4"/>
        <v>3036640</v>
      </c>
      <c r="O27" s="41">
        <f t="shared" si="1"/>
        <v>217.69589217865081</v>
      </c>
      <c r="P27" s="9"/>
    </row>
    <row r="28" spans="1:16">
      <c r="A28" s="12"/>
      <c r="B28" s="42">
        <v>571</v>
      </c>
      <c r="C28" s="19" t="s">
        <v>40</v>
      </c>
      <c r="D28" s="43">
        <v>896966</v>
      </c>
      <c r="E28" s="43">
        <v>0</v>
      </c>
      <c r="F28" s="43">
        <v>0</v>
      </c>
      <c r="G28" s="43">
        <v>42663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939629</v>
      </c>
      <c r="O28" s="44">
        <f t="shared" si="1"/>
        <v>67.361746361746356</v>
      </c>
      <c r="P28" s="9"/>
    </row>
    <row r="29" spans="1:16">
      <c r="A29" s="12"/>
      <c r="B29" s="42">
        <v>572</v>
      </c>
      <c r="C29" s="19" t="s">
        <v>72</v>
      </c>
      <c r="D29" s="43">
        <v>1341886</v>
      </c>
      <c r="E29" s="43">
        <v>0</v>
      </c>
      <c r="F29" s="43">
        <v>0</v>
      </c>
      <c r="G29" s="43">
        <v>262809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82141</v>
      </c>
      <c r="N29" s="43">
        <f t="shared" si="4"/>
        <v>1686836</v>
      </c>
      <c r="O29" s="44">
        <f t="shared" si="1"/>
        <v>120.9288121012259</v>
      </c>
      <c r="P29" s="9"/>
    </row>
    <row r="30" spans="1:16">
      <c r="A30" s="12"/>
      <c r="B30" s="42">
        <v>574</v>
      </c>
      <c r="C30" s="19" t="s">
        <v>82</v>
      </c>
      <c r="D30" s="43">
        <v>0</v>
      </c>
      <c r="E30" s="43">
        <v>410175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410175</v>
      </c>
      <c r="O30" s="44">
        <f t="shared" si="1"/>
        <v>29.405333715678545</v>
      </c>
      <c r="P30" s="9"/>
    </row>
    <row r="31" spans="1:16" ht="15.75">
      <c r="A31" s="26" t="s">
        <v>73</v>
      </c>
      <c r="B31" s="27"/>
      <c r="C31" s="28"/>
      <c r="D31" s="29">
        <f t="shared" ref="D31:M31" si="9">SUM(D32:D33)</f>
        <v>812000</v>
      </c>
      <c r="E31" s="29">
        <f t="shared" si="9"/>
        <v>1875000</v>
      </c>
      <c r="F31" s="29">
        <f t="shared" si="9"/>
        <v>319437</v>
      </c>
      <c r="G31" s="29">
        <f t="shared" si="9"/>
        <v>143403</v>
      </c>
      <c r="H31" s="29">
        <f t="shared" si="9"/>
        <v>0</v>
      </c>
      <c r="I31" s="29">
        <f t="shared" si="9"/>
        <v>5818835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198421</v>
      </c>
      <c r="N31" s="29">
        <f t="shared" si="4"/>
        <v>9167096</v>
      </c>
      <c r="O31" s="41">
        <f t="shared" si="1"/>
        <v>657.1866083590221</v>
      </c>
      <c r="P31" s="9"/>
    </row>
    <row r="32" spans="1:16">
      <c r="A32" s="12"/>
      <c r="B32" s="42">
        <v>581</v>
      </c>
      <c r="C32" s="19" t="s">
        <v>74</v>
      </c>
      <c r="D32" s="43">
        <v>812000</v>
      </c>
      <c r="E32" s="43">
        <v>1875000</v>
      </c>
      <c r="F32" s="43">
        <v>0</v>
      </c>
      <c r="G32" s="43">
        <v>0</v>
      </c>
      <c r="H32" s="43">
        <v>0</v>
      </c>
      <c r="I32" s="43">
        <v>3107250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5794250</v>
      </c>
      <c r="O32" s="44">
        <f t="shared" si="1"/>
        <v>415.38819987095849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319437</v>
      </c>
      <c r="G33" s="43">
        <v>143403</v>
      </c>
      <c r="H33" s="43">
        <v>0</v>
      </c>
      <c r="I33" s="43">
        <v>2711585</v>
      </c>
      <c r="J33" s="43">
        <v>0</v>
      </c>
      <c r="K33" s="43">
        <v>0</v>
      </c>
      <c r="L33" s="43">
        <v>0</v>
      </c>
      <c r="M33" s="43">
        <v>198421</v>
      </c>
      <c r="N33" s="43">
        <f t="shared" si="4"/>
        <v>3372846</v>
      </c>
      <c r="O33" s="44">
        <f t="shared" si="1"/>
        <v>241.79840848806367</v>
      </c>
      <c r="P33" s="9"/>
    </row>
    <row r="34" spans="1:119" ht="16.5" thickBot="1">
      <c r="A34" s="13" t="s">
        <v>10</v>
      </c>
      <c r="B34" s="21"/>
      <c r="C34" s="20"/>
      <c r="D34" s="14">
        <f>SUM(D5,D13,D17,D23,D25,D27,D31)</f>
        <v>13101465</v>
      </c>
      <c r="E34" s="14">
        <f t="shared" ref="E34:M34" si="10">SUM(E5,E13,E17,E23,E25,E27,E31)</f>
        <v>2779131</v>
      </c>
      <c r="F34" s="14">
        <f t="shared" si="10"/>
        <v>319437</v>
      </c>
      <c r="G34" s="14">
        <f t="shared" si="10"/>
        <v>807930</v>
      </c>
      <c r="H34" s="14">
        <f t="shared" si="10"/>
        <v>0</v>
      </c>
      <c r="I34" s="14">
        <f t="shared" si="10"/>
        <v>22078401</v>
      </c>
      <c r="J34" s="14">
        <f t="shared" si="10"/>
        <v>2898841</v>
      </c>
      <c r="K34" s="14">
        <f t="shared" si="10"/>
        <v>1952160</v>
      </c>
      <c r="L34" s="14">
        <f t="shared" si="10"/>
        <v>0</v>
      </c>
      <c r="M34" s="14">
        <f t="shared" si="10"/>
        <v>899757</v>
      </c>
      <c r="N34" s="14">
        <f t="shared" si="4"/>
        <v>44837122</v>
      </c>
      <c r="O34" s="35">
        <f t="shared" si="1"/>
        <v>3214.3610294644777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85</v>
      </c>
      <c r="M36" s="93"/>
      <c r="N36" s="93"/>
      <c r="O36" s="39">
        <v>13949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1389581</v>
      </c>
      <c r="E5" s="24">
        <f t="shared" si="0"/>
        <v>0</v>
      </c>
      <c r="F5" s="24">
        <f t="shared" si="0"/>
        <v>0</v>
      </c>
      <c r="G5" s="24">
        <f t="shared" si="0"/>
        <v>401258</v>
      </c>
      <c r="H5" s="24">
        <f t="shared" si="0"/>
        <v>0</v>
      </c>
      <c r="I5" s="24">
        <f t="shared" si="0"/>
        <v>0</v>
      </c>
      <c r="J5" s="24">
        <f t="shared" si="0"/>
        <v>297546</v>
      </c>
      <c r="K5" s="24">
        <f t="shared" si="0"/>
        <v>2038965</v>
      </c>
      <c r="L5" s="24">
        <f t="shared" si="0"/>
        <v>0</v>
      </c>
      <c r="M5" s="24">
        <f t="shared" si="0"/>
        <v>794984</v>
      </c>
      <c r="N5" s="25">
        <f>SUM(D5:M5)</f>
        <v>4922334</v>
      </c>
      <c r="O5" s="30">
        <f t="shared" ref="O5:O34" si="1">(N5/O$36)</f>
        <v>373.83868762816132</v>
      </c>
      <c r="P5" s="6"/>
    </row>
    <row r="6" spans="1:133">
      <c r="A6" s="12"/>
      <c r="B6" s="42">
        <v>511</v>
      </c>
      <c r="C6" s="19" t="s">
        <v>19</v>
      </c>
      <c r="D6" s="43">
        <v>62941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62941</v>
      </c>
      <c r="O6" s="44">
        <f t="shared" si="1"/>
        <v>4.7802080959975699</v>
      </c>
      <c r="P6" s="9"/>
    </row>
    <row r="7" spans="1:133">
      <c r="A7" s="12"/>
      <c r="B7" s="42">
        <v>512</v>
      </c>
      <c r="C7" s="19" t="s">
        <v>20</v>
      </c>
      <c r="D7" s="43">
        <v>213983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213983</v>
      </c>
      <c r="O7" s="44">
        <f t="shared" si="1"/>
        <v>16.251461988304094</v>
      </c>
      <c r="P7" s="9"/>
    </row>
    <row r="8" spans="1:133">
      <c r="A8" s="12"/>
      <c r="B8" s="42">
        <v>513</v>
      </c>
      <c r="C8" s="19" t="s">
        <v>21</v>
      </c>
      <c r="D8" s="43">
        <v>290791</v>
      </c>
      <c r="E8" s="43">
        <v>0</v>
      </c>
      <c r="F8" s="43">
        <v>0</v>
      </c>
      <c r="G8" s="43">
        <v>255899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546690</v>
      </c>
      <c r="O8" s="44">
        <f t="shared" si="1"/>
        <v>41.519708361813628</v>
      </c>
      <c r="P8" s="9"/>
    </row>
    <row r="9" spans="1:133">
      <c r="A9" s="12"/>
      <c r="B9" s="42">
        <v>514</v>
      </c>
      <c r="C9" s="19" t="s">
        <v>22</v>
      </c>
      <c r="D9" s="43">
        <v>64602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64602</v>
      </c>
      <c r="O9" s="44">
        <f t="shared" si="1"/>
        <v>4.9063568010936436</v>
      </c>
      <c r="P9" s="9"/>
    </row>
    <row r="10" spans="1:133">
      <c r="A10" s="12"/>
      <c r="B10" s="42">
        <v>515</v>
      </c>
      <c r="C10" s="19" t="s">
        <v>23</v>
      </c>
      <c r="D10" s="43">
        <v>399007</v>
      </c>
      <c r="E10" s="43">
        <v>0</v>
      </c>
      <c r="F10" s="43">
        <v>0</v>
      </c>
      <c r="G10" s="43">
        <v>466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794984</v>
      </c>
      <c r="N10" s="43">
        <f t="shared" si="2"/>
        <v>1194457</v>
      </c>
      <c r="O10" s="44">
        <f t="shared" si="1"/>
        <v>90.715956558061819</v>
      </c>
      <c r="P10" s="9"/>
    </row>
    <row r="11" spans="1:133">
      <c r="A11" s="12"/>
      <c r="B11" s="42">
        <v>518</v>
      </c>
      <c r="C11" s="19" t="s">
        <v>60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2038965</v>
      </c>
      <c r="L11" s="43">
        <v>0</v>
      </c>
      <c r="M11" s="43">
        <v>0</v>
      </c>
      <c r="N11" s="43">
        <f t="shared" si="2"/>
        <v>2038965</v>
      </c>
      <c r="O11" s="44">
        <f t="shared" si="1"/>
        <v>154.85418090681247</v>
      </c>
      <c r="P11" s="9"/>
    </row>
    <row r="12" spans="1:133">
      <c r="A12" s="12"/>
      <c r="B12" s="42">
        <v>519</v>
      </c>
      <c r="C12" s="19" t="s">
        <v>67</v>
      </c>
      <c r="D12" s="43">
        <v>358257</v>
      </c>
      <c r="E12" s="43">
        <v>0</v>
      </c>
      <c r="F12" s="43">
        <v>0</v>
      </c>
      <c r="G12" s="43">
        <v>144893</v>
      </c>
      <c r="H12" s="43">
        <v>0</v>
      </c>
      <c r="I12" s="43">
        <v>0</v>
      </c>
      <c r="J12" s="43">
        <v>297546</v>
      </c>
      <c r="K12" s="43">
        <v>0</v>
      </c>
      <c r="L12" s="43">
        <v>0</v>
      </c>
      <c r="M12" s="43">
        <v>0</v>
      </c>
      <c r="N12" s="43">
        <f t="shared" si="2"/>
        <v>800696</v>
      </c>
      <c r="O12" s="44">
        <f t="shared" si="1"/>
        <v>60.810814916078073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7258939</v>
      </c>
      <c r="E13" s="29">
        <f t="shared" si="3"/>
        <v>432452</v>
      </c>
      <c r="F13" s="29">
        <f t="shared" si="3"/>
        <v>0</v>
      </c>
      <c r="G13" s="29">
        <f t="shared" si="3"/>
        <v>792767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8484158</v>
      </c>
      <c r="O13" s="41">
        <f t="shared" si="1"/>
        <v>644.35011771853874</v>
      </c>
      <c r="P13" s="10"/>
    </row>
    <row r="14" spans="1:133">
      <c r="A14" s="12"/>
      <c r="B14" s="42">
        <v>521</v>
      </c>
      <c r="C14" s="19" t="s">
        <v>27</v>
      </c>
      <c r="D14" s="43">
        <v>4828031</v>
      </c>
      <c r="E14" s="43">
        <v>0</v>
      </c>
      <c r="F14" s="43">
        <v>0</v>
      </c>
      <c r="G14" s="43">
        <v>608200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5436231</v>
      </c>
      <c r="O14" s="44">
        <f t="shared" si="1"/>
        <v>412.8678514467988</v>
      </c>
      <c r="P14" s="9"/>
    </row>
    <row r="15" spans="1:133">
      <c r="A15" s="12"/>
      <c r="B15" s="42">
        <v>522</v>
      </c>
      <c r="C15" s="19" t="s">
        <v>28</v>
      </c>
      <c r="D15" s="43">
        <v>2430908</v>
      </c>
      <c r="E15" s="43">
        <v>0</v>
      </c>
      <c r="F15" s="43">
        <v>0</v>
      </c>
      <c r="G15" s="43">
        <v>184567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2615475</v>
      </c>
      <c r="O15" s="44">
        <f t="shared" si="1"/>
        <v>198.63864205969469</v>
      </c>
      <c r="P15" s="9"/>
    </row>
    <row r="16" spans="1:133">
      <c r="A16" s="12"/>
      <c r="B16" s="42">
        <v>524</v>
      </c>
      <c r="C16" s="19" t="s">
        <v>29</v>
      </c>
      <c r="D16" s="43">
        <v>0</v>
      </c>
      <c r="E16" s="43">
        <v>432452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432452</v>
      </c>
      <c r="O16" s="44">
        <f t="shared" si="1"/>
        <v>32.843624212045263</v>
      </c>
      <c r="P16" s="9"/>
    </row>
    <row r="17" spans="1:16" ht="15.75">
      <c r="A17" s="26" t="s">
        <v>31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18564237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18564237</v>
      </c>
      <c r="O17" s="41">
        <f t="shared" si="1"/>
        <v>1409.9063568010936</v>
      </c>
      <c r="P17" s="10"/>
    </row>
    <row r="18" spans="1:16">
      <c r="A18" s="12"/>
      <c r="B18" s="42">
        <v>531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8839187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8839187</v>
      </c>
      <c r="O18" s="44">
        <f t="shared" si="1"/>
        <v>671.31366294524184</v>
      </c>
      <c r="P18" s="9"/>
    </row>
    <row r="19" spans="1:16">
      <c r="A19" s="12"/>
      <c r="B19" s="42">
        <v>534</v>
      </c>
      <c r="C19" s="19" t="s">
        <v>68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2222232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2222232</v>
      </c>
      <c r="O19" s="44">
        <f t="shared" si="1"/>
        <v>168.77284119389384</v>
      </c>
      <c r="P19" s="9"/>
    </row>
    <row r="20" spans="1:16">
      <c r="A20" s="12"/>
      <c r="B20" s="42">
        <v>536</v>
      </c>
      <c r="C20" s="19" t="s">
        <v>69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6550597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6550597</v>
      </c>
      <c r="O20" s="44">
        <f t="shared" si="1"/>
        <v>497.50110123794332</v>
      </c>
      <c r="P20" s="9"/>
    </row>
    <row r="21" spans="1:16">
      <c r="A21" s="12"/>
      <c r="B21" s="42">
        <v>538</v>
      </c>
      <c r="C21" s="19" t="s">
        <v>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807683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807683</v>
      </c>
      <c r="O21" s="44">
        <f t="shared" si="1"/>
        <v>61.341459709880759</v>
      </c>
      <c r="P21" s="9"/>
    </row>
    <row r="22" spans="1:16">
      <c r="A22" s="12"/>
      <c r="B22" s="42">
        <v>539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144538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144538</v>
      </c>
      <c r="O22" s="44">
        <f t="shared" si="1"/>
        <v>10.97729171413382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SUM(D24:D24)</f>
        <v>959620</v>
      </c>
      <c r="E23" s="29">
        <f t="shared" si="6"/>
        <v>0</v>
      </c>
      <c r="F23" s="29">
        <f t="shared" si="6"/>
        <v>0</v>
      </c>
      <c r="G23" s="29">
        <f t="shared" si="6"/>
        <v>886148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722466</v>
      </c>
      <c r="N23" s="29">
        <f t="shared" si="4"/>
        <v>2568234</v>
      </c>
      <c r="O23" s="41">
        <f t="shared" si="1"/>
        <v>195.05080884028251</v>
      </c>
      <c r="P23" s="10"/>
    </row>
    <row r="24" spans="1:16">
      <c r="A24" s="12"/>
      <c r="B24" s="42">
        <v>541</v>
      </c>
      <c r="C24" s="19" t="s">
        <v>71</v>
      </c>
      <c r="D24" s="43">
        <v>959620</v>
      </c>
      <c r="E24" s="43">
        <v>0</v>
      </c>
      <c r="F24" s="43">
        <v>0</v>
      </c>
      <c r="G24" s="43">
        <v>886148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722466</v>
      </c>
      <c r="N24" s="43">
        <f t="shared" si="4"/>
        <v>2568234</v>
      </c>
      <c r="O24" s="44">
        <f t="shared" si="1"/>
        <v>195.05080884028251</v>
      </c>
      <c r="P24" s="9"/>
    </row>
    <row r="25" spans="1:16" ht="15.75">
      <c r="A25" s="26" t="s">
        <v>47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2576429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2576429</v>
      </c>
      <c r="O25" s="41">
        <f t="shared" si="1"/>
        <v>195.67319814688236</v>
      </c>
      <c r="P25" s="10"/>
    </row>
    <row r="26" spans="1:16">
      <c r="A26" s="12"/>
      <c r="B26" s="42">
        <v>569</v>
      </c>
      <c r="C26" s="19" t="s">
        <v>48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2576429</v>
      </c>
      <c r="K26" s="43">
        <v>0</v>
      </c>
      <c r="L26" s="43">
        <v>0</v>
      </c>
      <c r="M26" s="43">
        <v>0</v>
      </c>
      <c r="N26" s="43">
        <f t="shared" si="4"/>
        <v>2576429</v>
      </c>
      <c r="O26" s="44">
        <f t="shared" si="1"/>
        <v>195.67319814688236</v>
      </c>
      <c r="P26" s="9"/>
    </row>
    <row r="27" spans="1:16" ht="15.75">
      <c r="A27" s="26" t="s">
        <v>39</v>
      </c>
      <c r="B27" s="27"/>
      <c r="C27" s="28"/>
      <c r="D27" s="29">
        <f t="shared" ref="D27:M27" si="8">SUM(D28:D30)</f>
        <v>2307992</v>
      </c>
      <c r="E27" s="29">
        <f t="shared" si="8"/>
        <v>394682</v>
      </c>
      <c r="F27" s="29">
        <f t="shared" si="8"/>
        <v>0</v>
      </c>
      <c r="G27" s="29">
        <f t="shared" si="8"/>
        <v>69480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44895</v>
      </c>
      <c r="N27" s="29">
        <f t="shared" si="4"/>
        <v>2817049</v>
      </c>
      <c r="O27" s="41">
        <f t="shared" si="1"/>
        <v>213.94767221083009</v>
      </c>
      <c r="P27" s="9"/>
    </row>
    <row r="28" spans="1:16">
      <c r="A28" s="12"/>
      <c r="B28" s="42">
        <v>571</v>
      </c>
      <c r="C28" s="19" t="s">
        <v>40</v>
      </c>
      <c r="D28" s="43">
        <v>900890</v>
      </c>
      <c r="E28" s="43">
        <v>0</v>
      </c>
      <c r="F28" s="43">
        <v>0</v>
      </c>
      <c r="G28" s="43">
        <v>37657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938547</v>
      </c>
      <c r="O28" s="44">
        <f t="shared" si="1"/>
        <v>71.280246069719752</v>
      </c>
      <c r="P28" s="9"/>
    </row>
    <row r="29" spans="1:16">
      <c r="A29" s="12"/>
      <c r="B29" s="42">
        <v>572</v>
      </c>
      <c r="C29" s="19" t="s">
        <v>72</v>
      </c>
      <c r="D29" s="43">
        <v>1407102</v>
      </c>
      <c r="E29" s="43">
        <v>0</v>
      </c>
      <c r="F29" s="43">
        <v>0</v>
      </c>
      <c r="G29" s="43">
        <v>31823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44895</v>
      </c>
      <c r="N29" s="43">
        <f t="shared" si="4"/>
        <v>1483820</v>
      </c>
      <c r="O29" s="44">
        <f t="shared" si="1"/>
        <v>112.69233690286322</v>
      </c>
      <c r="P29" s="9"/>
    </row>
    <row r="30" spans="1:16">
      <c r="A30" s="12"/>
      <c r="B30" s="42">
        <v>574</v>
      </c>
      <c r="C30" s="19" t="s">
        <v>82</v>
      </c>
      <c r="D30" s="43">
        <v>0</v>
      </c>
      <c r="E30" s="43">
        <v>394682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394682</v>
      </c>
      <c r="O30" s="44">
        <f t="shared" si="1"/>
        <v>29.975089238247133</v>
      </c>
      <c r="P30" s="9"/>
    </row>
    <row r="31" spans="1:16" ht="15.75">
      <c r="A31" s="26" t="s">
        <v>73</v>
      </c>
      <c r="B31" s="27"/>
      <c r="C31" s="28"/>
      <c r="D31" s="29">
        <f t="shared" ref="D31:M31" si="9">SUM(D32:D33)</f>
        <v>314350</v>
      </c>
      <c r="E31" s="29">
        <f t="shared" si="9"/>
        <v>1854500</v>
      </c>
      <c r="F31" s="29">
        <f t="shared" si="9"/>
        <v>319330</v>
      </c>
      <c r="G31" s="29">
        <f t="shared" si="9"/>
        <v>14436</v>
      </c>
      <c r="H31" s="29">
        <f t="shared" si="9"/>
        <v>0</v>
      </c>
      <c r="I31" s="29">
        <f t="shared" si="9"/>
        <v>3347439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197767</v>
      </c>
      <c r="N31" s="29">
        <f t="shared" si="4"/>
        <v>6047822</v>
      </c>
      <c r="O31" s="41">
        <f t="shared" si="1"/>
        <v>459.31662489557226</v>
      </c>
      <c r="P31" s="9"/>
    </row>
    <row r="32" spans="1:16">
      <c r="A32" s="12"/>
      <c r="B32" s="42">
        <v>581</v>
      </c>
      <c r="C32" s="19" t="s">
        <v>74</v>
      </c>
      <c r="D32" s="43">
        <v>314350</v>
      </c>
      <c r="E32" s="43">
        <v>1854500</v>
      </c>
      <c r="F32" s="43">
        <v>0</v>
      </c>
      <c r="G32" s="43">
        <v>0</v>
      </c>
      <c r="H32" s="43">
        <v>0</v>
      </c>
      <c r="I32" s="43">
        <v>2936550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5105400</v>
      </c>
      <c r="O32" s="44">
        <f t="shared" si="1"/>
        <v>387.7420824789246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319330</v>
      </c>
      <c r="G33" s="43">
        <v>14436</v>
      </c>
      <c r="H33" s="43">
        <v>0</v>
      </c>
      <c r="I33" s="43">
        <v>410889</v>
      </c>
      <c r="J33" s="43">
        <v>0</v>
      </c>
      <c r="K33" s="43">
        <v>0</v>
      </c>
      <c r="L33" s="43">
        <v>0</v>
      </c>
      <c r="M33" s="43">
        <v>197767</v>
      </c>
      <c r="N33" s="43">
        <f t="shared" si="4"/>
        <v>942422</v>
      </c>
      <c r="O33" s="44">
        <f t="shared" si="1"/>
        <v>71.574542416647674</v>
      </c>
      <c r="P33" s="9"/>
    </row>
    <row r="34" spans="1:119" ht="16.5" thickBot="1">
      <c r="A34" s="13" t="s">
        <v>10</v>
      </c>
      <c r="B34" s="21"/>
      <c r="C34" s="20"/>
      <c r="D34" s="14">
        <f>SUM(D5,D13,D17,D23,D25,D27,D31)</f>
        <v>12230482</v>
      </c>
      <c r="E34" s="14">
        <f t="shared" ref="E34:M34" si="10">SUM(E5,E13,E17,E23,E25,E27,E31)</f>
        <v>2681634</v>
      </c>
      <c r="F34" s="14">
        <f t="shared" si="10"/>
        <v>319330</v>
      </c>
      <c r="G34" s="14">
        <f t="shared" si="10"/>
        <v>2164089</v>
      </c>
      <c r="H34" s="14">
        <f t="shared" si="10"/>
        <v>0</v>
      </c>
      <c r="I34" s="14">
        <f t="shared" si="10"/>
        <v>21911676</v>
      </c>
      <c r="J34" s="14">
        <f t="shared" si="10"/>
        <v>2873975</v>
      </c>
      <c r="K34" s="14">
        <f t="shared" si="10"/>
        <v>2038965</v>
      </c>
      <c r="L34" s="14">
        <f t="shared" si="10"/>
        <v>0</v>
      </c>
      <c r="M34" s="14">
        <f t="shared" si="10"/>
        <v>1760112</v>
      </c>
      <c r="N34" s="14">
        <f t="shared" si="4"/>
        <v>45980263</v>
      </c>
      <c r="O34" s="35">
        <f t="shared" si="1"/>
        <v>3492.0834662413608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83</v>
      </c>
      <c r="M36" s="93"/>
      <c r="N36" s="93"/>
      <c r="O36" s="39">
        <v>13167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1374472</v>
      </c>
      <c r="E5" s="59">
        <f t="shared" si="0"/>
        <v>0</v>
      </c>
      <c r="F5" s="59">
        <f t="shared" si="0"/>
        <v>0</v>
      </c>
      <c r="G5" s="59">
        <f t="shared" si="0"/>
        <v>202206</v>
      </c>
      <c r="H5" s="59">
        <f t="shared" si="0"/>
        <v>0</v>
      </c>
      <c r="I5" s="59">
        <f t="shared" si="0"/>
        <v>0</v>
      </c>
      <c r="J5" s="59">
        <f t="shared" si="0"/>
        <v>297687</v>
      </c>
      <c r="K5" s="59">
        <f t="shared" si="0"/>
        <v>1775854</v>
      </c>
      <c r="L5" s="59">
        <f t="shared" si="0"/>
        <v>0</v>
      </c>
      <c r="M5" s="59">
        <f t="shared" si="0"/>
        <v>722727</v>
      </c>
      <c r="N5" s="60">
        <f>SUM(D5:M5)</f>
        <v>4372946</v>
      </c>
      <c r="O5" s="61">
        <f t="shared" ref="O5:O33" si="1">(N5/O$35)</f>
        <v>337.70530542899064</v>
      </c>
      <c r="P5" s="62"/>
    </row>
    <row r="6" spans="1:133">
      <c r="A6" s="64"/>
      <c r="B6" s="65">
        <v>511</v>
      </c>
      <c r="C6" s="66" t="s">
        <v>19</v>
      </c>
      <c r="D6" s="67">
        <v>54904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54904</v>
      </c>
      <c r="O6" s="68">
        <f t="shared" si="1"/>
        <v>4.2400185342497494</v>
      </c>
      <c r="P6" s="69"/>
    </row>
    <row r="7" spans="1:133">
      <c r="A7" s="64"/>
      <c r="B7" s="65">
        <v>512</v>
      </c>
      <c r="C7" s="66" t="s">
        <v>20</v>
      </c>
      <c r="D7" s="67">
        <v>158825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158825</v>
      </c>
      <c r="O7" s="68">
        <f t="shared" si="1"/>
        <v>12.265425901614025</v>
      </c>
      <c r="P7" s="69"/>
    </row>
    <row r="8" spans="1:133">
      <c r="A8" s="64"/>
      <c r="B8" s="65">
        <v>513</v>
      </c>
      <c r="C8" s="66" t="s">
        <v>21</v>
      </c>
      <c r="D8" s="67">
        <v>287498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287498</v>
      </c>
      <c r="O8" s="68">
        <f t="shared" si="1"/>
        <v>22.202332226426751</v>
      </c>
      <c r="P8" s="69"/>
    </row>
    <row r="9" spans="1:133">
      <c r="A9" s="64"/>
      <c r="B9" s="65">
        <v>514</v>
      </c>
      <c r="C9" s="66" t="s">
        <v>22</v>
      </c>
      <c r="D9" s="67">
        <v>49443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49443</v>
      </c>
      <c r="O9" s="68">
        <f t="shared" si="1"/>
        <v>3.8182871264190283</v>
      </c>
      <c r="P9" s="69"/>
    </row>
    <row r="10" spans="1:133">
      <c r="A10" s="64"/>
      <c r="B10" s="65">
        <v>515</v>
      </c>
      <c r="C10" s="66" t="s">
        <v>23</v>
      </c>
      <c r="D10" s="67">
        <v>358929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722727</v>
      </c>
      <c r="N10" s="67">
        <f t="shared" si="2"/>
        <v>1081656</v>
      </c>
      <c r="O10" s="68">
        <f t="shared" si="1"/>
        <v>83.532010193837365</v>
      </c>
      <c r="P10" s="69"/>
    </row>
    <row r="11" spans="1:133">
      <c r="A11" s="64"/>
      <c r="B11" s="65">
        <v>518</v>
      </c>
      <c r="C11" s="66" t="s">
        <v>60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1775854</v>
      </c>
      <c r="L11" s="67">
        <v>0</v>
      </c>
      <c r="M11" s="67">
        <v>0</v>
      </c>
      <c r="N11" s="67">
        <f t="shared" si="2"/>
        <v>1775854</v>
      </c>
      <c r="O11" s="68">
        <f t="shared" si="1"/>
        <v>137.14217314078309</v>
      </c>
      <c r="P11" s="69"/>
    </row>
    <row r="12" spans="1:133">
      <c r="A12" s="64"/>
      <c r="B12" s="65">
        <v>519</v>
      </c>
      <c r="C12" s="66" t="s">
        <v>67</v>
      </c>
      <c r="D12" s="67">
        <v>464873</v>
      </c>
      <c r="E12" s="67">
        <v>0</v>
      </c>
      <c r="F12" s="67">
        <v>0</v>
      </c>
      <c r="G12" s="67">
        <v>202206</v>
      </c>
      <c r="H12" s="67">
        <v>0</v>
      </c>
      <c r="I12" s="67">
        <v>0</v>
      </c>
      <c r="J12" s="67">
        <v>297687</v>
      </c>
      <c r="K12" s="67">
        <v>0</v>
      </c>
      <c r="L12" s="67">
        <v>0</v>
      </c>
      <c r="M12" s="67">
        <v>0</v>
      </c>
      <c r="N12" s="67">
        <f t="shared" si="2"/>
        <v>964766</v>
      </c>
      <c r="O12" s="68">
        <f t="shared" si="1"/>
        <v>74.505058305660668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7170573</v>
      </c>
      <c r="E13" s="73">
        <f t="shared" si="3"/>
        <v>421522</v>
      </c>
      <c r="F13" s="73">
        <f t="shared" si="3"/>
        <v>0</v>
      </c>
      <c r="G13" s="73">
        <f t="shared" si="3"/>
        <v>7000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3" si="4">SUM(D13:M13)</f>
        <v>7599095</v>
      </c>
      <c r="O13" s="75">
        <f t="shared" si="1"/>
        <v>586.8480191520581</v>
      </c>
      <c r="P13" s="76"/>
    </row>
    <row r="14" spans="1:133">
      <c r="A14" s="64"/>
      <c r="B14" s="65">
        <v>521</v>
      </c>
      <c r="C14" s="66" t="s">
        <v>27</v>
      </c>
      <c r="D14" s="67">
        <v>4764476</v>
      </c>
      <c r="E14" s="67">
        <v>0</v>
      </c>
      <c r="F14" s="67">
        <v>0</v>
      </c>
      <c r="G14" s="67">
        <v>7000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4771476</v>
      </c>
      <c r="O14" s="68">
        <f t="shared" si="1"/>
        <v>368.48219939763686</v>
      </c>
      <c r="P14" s="69"/>
    </row>
    <row r="15" spans="1:133">
      <c r="A15" s="64"/>
      <c r="B15" s="65">
        <v>522</v>
      </c>
      <c r="C15" s="66" t="s">
        <v>28</v>
      </c>
      <c r="D15" s="67">
        <v>2406097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2406097</v>
      </c>
      <c r="O15" s="68">
        <f t="shared" si="1"/>
        <v>185.81334465981928</v>
      </c>
      <c r="P15" s="69"/>
    </row>
    <row r="16" spans="1:133">
      <c r="A16" s="64"/>
      <c r="B16" s="65">
        <v>524</v>
      </c>
      <c r="C16" s="66" t="s">
        <v>29</v>
      </c>
      <c r="D16" s="67">
        <v>0</v>
      </c>
      <c r="E16" s="67">
        <v>421522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421522</v>
      </c>
      <c r="O16" s="68">
        <f t="shared" si="1"/>
        <v>32.552475094601903</v>
      </c>
      <c r="P16" s="69"/>
    </row>
    <row r="17" spans="1:16" ht="15.75">
      <c r="A17" s="70" t="s">
        <v>31</v>
      </c>
      <c r="B17" s="71"/>
      <c r="C17" s="72"/>
      <c r="D17" s="73">
        <f t="shared" ref="D17:M17" si="5">SUM(D18:D22)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18840317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18840317</v>
      </c>
      <c r="O17" s="75">
        <f t="shared" si="1"/>
        <v>1454.9630859525832</v>
      </c>
      <c r="P17" s="76"/>
    </row>
    <row r="18" spans="1:16">
      <c r="A18" s="64"/>
      <c r="B18" s="65">
        <v>531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9201878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9201878</v>
      </c>
      <c r="O18" s="68">
        <f t="shared" si="1"/>
        <v>710.6246042165418</v>
      </c>
      <c r="P18" s="69"/>
    </row>
    <row r="19" spans="1:16">
      <c r="A19" s="64"/>
      <c r="B19" s="65">
        <v>534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2167724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2167724</v>
      </c>
      <c r="O19" s="68">
        <f t="shared" si="1"/>
        <v>167.40474167889411</v>
      </c>
      <c r="P19" s="69"/>
    </row>
    <row r="20" spans="1:16">
      <c r="A20" s="64"/>
      <c r="B20" s="65">
        <v>536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6444726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6444726</v>
      </c>
      <c r="O20" s="68">
        <f t="shared" si="1"/>
        <v>497.70067186655342</v>
      </c>
      <c r="P20" s="69"/>
    </row>
    <row r="21" spans="1:16">
      <c r="A21" s="64"/>
      <c r="B21" s="65">
        <v>538</v>
      </c>
      <c r="C21" s="66" t="s">
        <v>70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878731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878731</v>
      </c>
      <c r="O21" s="68">
        <f t="shared" si="1"/>
        <v>67.860915900841761</v>
      </c>
      <c r="P21" s="69"/>
    </row>
    <row r="22" spans="1:16">
      <c r="A22" s="64"/>
      <c r="B22" s="65">
        <v>539</v>
      </c>
      <c r="C22" s="66" t="s">
        <v>36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147258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147258</v>
      </c>
      <c r="O22" s="68">
        <f t="shared" si="1"/>
        <v>11.372152289752105</v>
      </c>
      <c r="P22" s="69"/>
    </row>
    <row r="23" spans="1:16" ht="15.75">
      <c r="A23" s="70" t="s">
        <v>37</v>
      </c>
      <c r="B23" s="71"/>
      <c r="C23" s="72"/>
      <c r="D23" s="73">
        <f t="shared" ref="D23:M23" si="6">SUM(D24:D24)</f>
        <v>974578</v>
      </c>
      <c r="E23" s="73">
        <f t="shared" si="6"/>
        <v>0</v>
      </c>
      <c r="F23" s="73">
        <f t="shared" si="6"/>
        <v>0</v>
      </c>
      <c r="G23" s="73">
        <f t="shared" si="6"/>
        <v>623972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861917</v>
      </c>
      <c r="N23" s="73">
        <f t="shared" si="4"/>
        <v>2460467</v>
      </c>
      <c r="O23" s="75">
        <f t="shared" si="1"/>
        <v>190.01212448837748</v>
      </c>
      <c r="P23" s="76"/>
    </row>
    <row r="24" spans="1:16">
      <c r="A24" s="64"/>
      <c r="B24" s="65">
        <v>541</v>
      </c>
      <c r="C24" s="66" t="s">
        <v>71</v>
      </c>
      <c r="D24" s="67">
        <v>974578</v>
      </c>
      <c r="E24" s="67">
        <v>0</v>
      </c>
      <c r="F24" s="67">
        <v>0</v>
      </c>
      <c r="G24" s="67">
        <v>623972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861917</v>
      </c>
      <c r="N24" s="67">
        <f t="shared" si="4"/>
        <v>2460467</v>
      </c>
      <c r="O24" s="68">
        <f t="shared" si="1"/>
        <v>190.01212448837748</v>
      </c>
      <c r="P24" s="69"/>
    </row>
    <row r="25" spans="1:16" ht="15.75">
      <c r="A25" s="70" t="s">
        <v>47</v>
      </c>
      <c r="B25" s="71"/>
      <c r="C25" s="72"/>
      <c r="D25" s="73">
        <f t="shared" ref="D25:M25" si="7">SUM(D26:D26)</f>
        <v>0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2274775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2274775</v>
      </c>
      <c r="O25" s="75">
        <f t="shared" si="1"/>
        <v>175.6718665534018</v>
      </c>
      <c r="P25" s="76"/>
    </row>
    <row r="26" spans="1:16">
      <c r="A26" s="64"/>
      <c r="B26" s="65">
        <v>569</v>
      </c>
      <c r="C26" s="66" t="s">
        <v>48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2274775</v>
      </c>
      <c r="K26" s="67">
        <v>0</v>
      </c>
      <c r="L26" s="67">
        <v>0</v>
      </c>
      <c r="M26" s="67">
        <v>0</v>
      </c>
      <c r="N26" s="67">
        <f t="shared" si="4"/>
        <v>2274775</v>
      </c>
      <c r="O26" s="68">
        <f t="shared" si="1"/>
        <v>175.6718665534018</v>
      </c>
      <c r="P26" s="69"/>
    </row>
    <row r="27" spans="1:16" ht="15.75">
      <c r="A27" s="70" t="s">
        <v>39</v>
      </c>
      <c r="B27" s="71"/>
      <c r="C27" s="72"/>
      <c r="D27" s="73">
        <f t="shared" ref="D27:M27" si="8">SUM(D28:D29)</f>
        <v>2337825</v>
      </c>
      <c r="E27" s="73">
        <f t="shared" si="8"/>
        <v>0</v>
      </c>
      <c r="F27" s="73">
        <f t="shared" si="8"/>
        <v>0</v>
      </c>
      <c r="G27" s="73">
        <f t="shared" si="8"/>
        <v>628908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326090</v>
      </c>
      <c r="N27" s="73">
        <f t="shared" si="4"/>
        <v>3292823</v>
      </c>
      <c r="O27" s="75">
        <f t="shared" si="1"/>
        <v>254.29168275542514</v>
      </c>
      <c r="P27" s="69"/>
    </row>
    <row r="28" spans="1:16">
      <c r="A28" s="64"/>
      <c r="B28" s="65">
        <v>571</v>
      </c>
      <c r="C28" s="66" t="s">
        <v>40</v>
      </c>
      <c r="D28" s="67">
        <v>831912</v>
      </c>
      <c r="E28" s="67">
        <v>0</v>
      </c>
      <c r="F28" s="67">
        <v>0</v>
      </c>
      <c r="G28" s="67">
        <v>40413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872325</v>
      </c>
      <c r="O28" s="68">
        <f t="shared" si="1"/>
        <v>67.366205884624293</v>
      </c>
      <c r="P28" s="69"/>
    </row>
    <row r="29" spans="1:16">
      <c r="A29" s="64"/>
      <c r="B29" s="65">
        <v>572</v>
      </c>
      <c r="C29" s="66" t="s">
        <v>72</v>
      </c>
      <c r="D29" s="67">
        <v>1505913</v>
      </c>
      <c r="E29" s="67">
        <v>0</v>
      </c>
      <c r="F29" s="67">
        <v>0</v>
      </c>
      <c r="G29" s="67">
        <v>588495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326090</v>
      </c>
      <c r="N29" s="67">
        <f t="shared" si="4"/>
        <v>2420498</v>
      </c>
      <c r="O29" s="68">
        <f t="shared" si="1"/>
        <v>186.92547687080082</v>
      </c>
      <c r="P29" s="69"/>
    </row>
    <row r="30" spans="1:16" ht="15.75">
      <c r="A30" s="70" t="s">
        <v>73</v>
      </c>
      <c r="B30" s="71"/>
      <c r="C30" s="72"/>
      <c r="D30" s="73">
        <f t="shared" ref="D30:M30" si="9">SUM(D31:D32)</f>
        <v>87500</v>
      </c>
      <c r="E30" s="73">
        <f t="shared" si="9"/>
        <v>1845000</v>
      </c>
      <c r="F30" s="73">
        <f t="shared" si="9"/>
        <v>319395</v>
      </c>
      <c r="G30" s="73">
        <f t="shared" si="9"/>
        <v>15998</v>
      </c>
      <c r="H30" s="73">
        <f t="shared" si="9"/>
        <v>0</v>
      </c>
      <c r="I30" s="73">
        <f t="shared" si="9"/>
        <v>3028762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196324</v>
      </c>
      <c r="N30" s="73">
        <f t="shared" si="4"/>
        <v>5492979</v>
      </c>
      <c r="O30" s="75">
        <f t="shared" si="1"/>
        <v>424.2010193837362</v>
      </c>
      <c r="P30" s="69"/>
    </row>
    <row r="31" spans="1:16">
      <c r="A31" s="64"/>
      <c r="B31" s="65">
        <v>581</v>
      </c>
      <c r="C31" s="66" t="s">
        <v>74</v>
      </c>
      <c r="D31" s="67">
        <v>87500</v>
      </c>
      <c r="E31" s="67">
        <v>1845000</v>
      </c>
      <c r="F31" s="67">
        <v>0</v>
      </c>
      <c r="G31" s="67">
        <v>0</v>
      </c>
      <c r="H31" s="67">
        <v>0</v>
      </c>
      <c r="I31" s="67">
        <v>2839550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4772050</v>
      </c>
      <c r="O31" s="68">
        <f t="shared" si="1"/>
        <v>368.52652714495326</v>
      </c>
      <c r="P31" s="69"/>
    </row>
    <row r="32" spans="1:16" ht="15.75" thickBot="1">
      <c r="A32" s="64"/>
      <c r="B32" s="65">
        <v>591</v>
      </c>
      <c r="C32" s="66" t="s">
        <v>75</v>
      </c>
      <c r="D32" s="67">
        <v>0</v>
      </c>
      <c r="E32" s="67">
        <v>0</v>
      </c>
      <c r="F32" s="67">
        <v>319395</v>
      </c>
      <c r="G32" s="67">
        <v>15998</v>
      </c>
      <c r="H32" s="67">
        <v>0</v>
      </c>
      <c r="I32" s="67">
        <v>189212</v>
      </c>
      <c r="J32" s="67">
        <v>0</v>
      </c>
      <c r="K32" s="67">
        <v>0</v>
      </c>
      <c r="L32" s="67">
        <v>0</v>
      </c>
      <c r="M32" s="67">
        <v>196324</v>
      </c>
      <c r="N32" s="67">
        <f t="shared" si="4"/>
        <v>720929</v>
      </c>
      <c r="O32" s="68">
        <f t="shared" si="1"/>
        <v>55.674492238782918</v>
      </c>
      <c r="P32" s="69"/>
    </row>
    <row r="33" spans="1:119" ht="16.5" thickBot="1">
      <c r="A33" s="77" t="s">
        <v>10</v>
      </c>
      <c r="B33" s="78"/>
      <c r="C33" s="79"/>
      <c r="D33" s="80">
        <f>SUM(D5,D13,D17,D23,D25,D27,D30)</f>
        <v>11944948</v>
      </c>
      <c r="E33" s="80">
        <f t="shared" ref="E33:M33" si="10">SUM(E5,E13,E17,E23,E25,E27,E30)</f>
        <v>2266522</v>
      </c>
      <c r="F33" s="80">
        <f t="shared" si="10"/>
        <v>319395</v>
      </c>
      <c r="G33" s="80">
        <f t="shared" si="10"/>
        <v>1478084</v>
      </c>
      <c r="H33" s="80">
        <f t="shared" si="10"/>
        <v>0</v>
      </c>
      <c r="I33" s="80">
        <f t="shared" si="10"/>
        <v>21869079</v>
      </c>
      <c r="J33" s="80">
        <f t="shared" si="10"/>
        <v>2572462</v>
      </c>
      <c r="K33" s="80">
        <f t="shared" si="10"/>
        <v>1775854</v>
      </c>
      <c r="L33" s="80">
        <f t="shared" si="10"/>
        <v>0</v>
      </c>
      <c r="M33" s="80">
        <f t="shared" si="10"/>
        <v>2107058</v>
      </c>
      <c r="N33" s="80">
        <f t="shared" si="4"/>
        <v>44333402</v>
      </c>
      <c r="O33" s="81">
        <f t="shared" si="1"/>
        <v>3423.6931037145728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76</v>
      </c>
      <c r="M35" s="117"/>
      <c r="N35" s="117"/>
      <c r="O35" s="91">
        <v>12949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2023-11-20T22:49:39Z</cp:lastPrinted>
  <dcterms:created xsi:type="dcterms:W3CDTF">2000-08-31T21:26:31Z</dcterms:created>
  <dcterms:modified xsi:type="dcterms:W3CDTF">2023-11-20T22:49:50Z</dcterms:modified>
</cp:coreProperties>
</file>