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5480" windowHeight="6090" tabRatio="786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</sheets>
  <definedNames>
    <definedName name="_xlnm.Print_Area" localSheetId="14">'2007'!$A$1:$O$35</definedName>
    <definedName name="_xlnm.Print_Area" localSheetId="13">'2008'!$A$1:$O$32</definedName>
    <definedName name="_xlnm.Print_Area" localSheetId="12">'2009'!$A$1:$O$34</definedName>
    <definedName name="_xlnm.Print_Area" localSheetId="11">'2010'!$A$1:$O$33</definedName>
    <definedName name="_xlnm.Print_Area" localSheetId="10">'2011'!$A$1:$O$31</definedName>
    <definedName name="_xlnm.Print_Area" localSheetId="9">'2012'!$A$1:$O$31</definedName>
    <definedName name="_xlnm.Print_Area" localSheetId="8">'2013'!$A$1:$O$31</definedName>
    <definedName name="_xlnm.Print_Area" localSheetId="7">'2014'!$A$1:$O$31</definedName>
    <definedName name="_xlnm.Print_Area" localSheetId="6">'2015'!$A$1:$O$34</definedName>
    <definedName name="_xlnm.Print_Area" localSheetId="5">'2016'!$A$1:$O$35</definedName>
    <definedName name="_xlnm.Print_Area" localSheetId="4">'2017'!$A$1:$O$34</definedName>
    <definedName name="_xlnm.Print_Area" localSheetId="3">'2018'!$A$1:$O$33</definedName>
    <definedName name="_xlnm.Print_Area" localSheetId="2">'2019'!$A$1:$O$34</definedName>
    <definedName name="_xlnm.Print_Area" localSheetId="1">'2020'!$A$1:$O$31</definedName>
    <definedName name="_xlnm.Print_Area" localSheetId="0">'2021'!$A$1:$P$32</definedName>
    <definedName name="_xlnm.Print_Titles" localSheetId="14">'2007'!$1:$4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fullCalcOnLoad="1"/>
</workbook>
</file>

<file path=xl/sharedStrings.xml><?xml version="1.0" encoding="utf-8"?>
<sst xmlns="http://schemas.openxmlformats.org/spreadsheetml/2006/main" count="672" uniqueCount="93">
  <si>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</si>
  <si>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</si>
  <si>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</si>
  <si>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</si>
  <si>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</si>
  <si>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</si>
  <si>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</si>
  <si>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</si>
  <si>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</si>
  <si>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</si>
  <si>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</si>
  <si>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</si>
  <si>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</si>
  <si>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</si>
  <si>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</si>
  <si>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</si>
  <si>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</si>
  <si>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</si>
  <si>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</si>
  <si>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</si>
  <si>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</si>
  <si>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</si>
  <si>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</si>
  <si>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</si>
  <si>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Pension Benefits</t>
  </si>
  <si>
    <t>Other General Government Services</t>
  </si>
  <si>
    <t>Public Safety</t>
  </si>
  <si>
    <t>Law Enforcement</t>
  </si>
  <si>
    <t>Fire Control</t>
  </si>
  <si>
    <t>Other Public Safety</t>
  </si>
  <si>
    <t>Physical Environment</t>
  </si>
  <si>
    <t>Water Utility Services</t>
  </si>
  <si>
    <t>Garbage / Solid Waste Control Services</t>
  </si>
  <si>
    <t>Sewer / Wastewater Services</t>
  </si>
  <si>
    <t>Other Physical Environment</t>
  </si>
  <si>
    <t>Transportation</t>
  </si>
  <si>
    <t>Road and Street Facilities</t>
  </si>
  <si>
    <t>Economic Environment</t>
  </si>
  <si>
    <t>Industry Development</t>
  </si>
  <si>
    <t>Culture / Recreation</t>
  </si>
  <si>
    <t>Parks and Recreation</t>
  </si>
  <si>
    <t>Inter-Fund Group Transfers Out</t>
  </si>
  <si>
    <t>Other Uses and Non-Operating</t>
  </si>
  <si>
    <t>2009 Municipal Population:</t>
  </si>
  <si>
    <t>Monticello Expenditures Reported by Account Code and Fund Type</t>
  </si>
  <si>
    <t>Local Fiscal Year Ended September 30, 2010</t>
  </si>
  <si>
    <t>Proprietary - Other Non-Operating Disbursements</t>
  </si>
  <si>
    <t>Proprietary - Non-Operating Interest Expense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</si>
  <si>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</si>
  <si>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</si>
  <si>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</si>
  <si>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</si>
  <si>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</si>
  <si>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</si>
  <si>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2013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</si>
  <si>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</si>
  <si>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</si>
  <si>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</si>
  <si>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</si>
  <si>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</si>
  <si>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Garbage / Solid Waste</t>
  </si>
  <si>
    <t>Road / Street Facilities</t>
  </si>
  <si>
    <t>Parks / Recreation</t>
  </si>
  <si>
    <t>Other Uses</t>
  </si>
  <si>
    <t>Interfund Transfers Out</t>
  </si>
  <si>
    <t>Non-Operating Interest Expense</t>
  </si>
  <si>
    <t>2014 Municipal Population:</t>
  </si>
  <si>
    <t>Local Fiscal Year Ended September 30, 2015</t>
  </si>
  <si>
    <t>Other Transportation</t>
  </si>
  <si>
    <t>Other Economic Environment</t>
  </si>
  <si>
    <t>2015 Municipal Population:</t>
  </si>
  <si>
    <t>Local Fiscal Year Ended September 30, 2007</t>
  </si>
  <si>
    <t>Mass Transit Systems</t>
  </si>
  <si>
    <t>2007 Municipal Population:</t>
  </si>
  <si>
    <t>Local Fiscal Year Ended September 30, 2016</t>
  </si>
  <si>
    <t>Debt Service Payments</t>
  </si>
  <si>
    <t>2016 Municipal Population:</t>
  </si>
  <si>
    <t>Local Fiscal Year Ended September 30, 2017</t>
  </si>
  <si>
    <t>2017 Municipal Population:</t>
  </si>
  <si>
    <t>Local Fiscal Year Ended September 30, 2018</t>
  </si>
  <si>
    <t>2018 Municipal Population:</t>
  </si>
  <si>
    <t>Local Fiscal Year Ended September 30, 2019</t>
  </si>
  <si>
    <t>Water / Sewer Services</t>
  </si>
  <si>
    <t>Water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</si>
  <si>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</si>
  <si>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</si>
  <si>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</si>
  <si>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</si>
  <si>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</si>
  <si>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</si>
  <si>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</si>
  <si>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</si>
  <si>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2021 Municipal Population: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</si>
</sst>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_(* #,##0.0_);_(* \(#,##0.0\);_(* &quot;-&quot;?_);_(@_)"/>
    <numFmt numFmtId="166" formatCode="dd\-mmm\-yyyy"/>
    <numFmt numFmtId="167" formatCode="0.0%"/>
    <numFmt numFmtId="168" formatCode="0.000"/>
  </numFmts>
  <fonts count="52">
    <font>
      <sz val="12"/>
      <name val="Arial MT"/>
      <family val="0"/>
    </font>
    <font>
      <sz val="12"/>
      <name val="Arial"/>
      <family val="0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 val="single"/>
      <sz val="10"/>
      <name val="Arial MT"/>
      <family val="0"/>
    </font>
    <font>
      <b/>
      <sz val="18"/>
      <name val="Arial MT"/>
      <family val="0"/>
    </font>
    <font>
      <u val="single"/>
      <sz val="12"/>
      <color indexed="12"/>
      <name val="Arial MT"/>
      <family val="0"/>
    </font>
    <font>
      <u val="single"/>
      <sz val="12"/>
      <color indexed="36"/>
      <name val="Arial MT"/>
      <family val="0"/>
    </font>
    <font>
      <b/>
      <sz val="14"/>
      <name val="Arial MT"/>
      <family val="2"/>
    </font>
    <font>
      <b/>
      <sz val="22"/>
      <name val="Arial MT"/>
      <family val="0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41">
    <xf numFmtId="0" fontId="0" fillId="0" borderId="0" xfId="0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44" fontId="3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right"/>
      <protection/>
    </xf>
    <xf numFmtId="43" fontId="4" fillId="0" borderId="0" xfId="0" applyNumberFormat="1" applyFont="1" applyAlignment="1" applyProtection="1">
      <alignment/>
      <protection/>
    </xf>
    <xf numFmtId="43" fontId="3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2" fontId="2" fillId="33" borderId="12" xfId="0" applyNumberFormat="1" applyFont="1" applyFill="1" applyBorder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2" fillId="33" borderId="16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2" fillId="33" borderId="13" xfId="0" applyFont="1" applyFill="1" applyBorder="1" applyAlignment="1" applyProtection="1">
      <alignment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42" fontId="2" fillId="33" borderId="18" xfId="0" applyNumberFormat="1" applyFont="1" applyFill="1" applyBorder="1" applyAlignment="1" applyProtection="1">
      <alignment vertical="center"/>
      <protection/>
    </xf>
    <xf numFmtId="42" fontId="2" fillId="33" borderId="19" xfId="0" applyNumberFormat="1" applyFont="1" applyFill="1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2" fillId="33" borderId="2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42" fontId="2" fillId="33" borderId="20" xfId="0" applyNumberFormat="1" applyFont="1" applyFill="1" applyBorder="1" applyAlignment="1" applyProtection="1">
      <alignment vertical="center"/>
      <protection/>
    </xf>
    <xf numFmtId="44" fontId="2" fillId="33" borderId="14" xfId="0" applyNumberFormat="1" applyFont="1" applyFill="1" applyBorder="1" applyAlignment="1" applyProtection="1">
      <alignment vertical="center"/>
      <protection/>
    </xf>
    <xf numFmtId="37" fontId="2" fillId="33" borderId="21" xfId="0" applyNumberFormat="1" applyFont="1" applyFill="1" applyBorder="1" applyAlignment="1" applyProtection="1">
      <alignment horizontal="center" vertical="center" wrapText="1"/>
      <protection/>
    </xf>
    <xf numFmtId="37" fontId="2" fillId="33" borderId="22" xfId="0" applyNumberFormat="1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44" fontId="2" fillId="33" borderId="25" xfId="0" applyNumberFormat="1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37" fontId="4" fillId="0" borderId="27" xfId="0" applyNumberFormat="1" applyFont="1" applyBorder="1" applyAlignment="1" applyProtection="1">
      <alignment vertical="center"/>
      <protection/>
    </xf>
    <xf numFmtId="41" fontId="4" fillId="0" borderId="28" xfId="0" applyNumberFormat="1" applyFont="1" applyBorder="1" applyAlignment="1" applyProtection="1">
      <alignment vertical="center"/>
      <protection/>
    </xf>
    <xf numFmtId="42" fontId="2" fillId="33" borderId="29" xfId="0" applyNumberFormat="1" applyFont="1" applyFill="1" applyBorder="1" applyAlignment="1" applyProtection="1">
      <alignment vertical="center"/>
      <protection/>
    </xf>
    <xf numFmtId="44" fontId="2" fillId="33" borderId="30" xfId="0" applyNumberFormat="1" applyFont="1" applyFill="1" applyBorder="1" applyAlignment="1" applyProtection="1">
      <alignment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1" fontId="4" fillId="0" borderId="29" xfId="0" applyNumberFormat="1" applyFont="1" applyBorder="1" applyAlignment="1" applyProtection="1">
      <alignment horizontal="center" vertical="center"/>
      <protection/>
    </xf>
    <xf numFmtId="42" fontId="4" fillId="0" borderId="20" xfId="0" applyNumberFormat="1" applyFont="1" applyBorder="1" applyAlignment="1" applyProtection="1">
      <alignment vertical="center"/>
      <protection/>
    </xf>
    <xf numFmtId="44" fontId="4" fillId="0" borderId="30" xfId="0" applyNumberFormat="1" applyFont="1" applyBorder="1" applyAlignment="1" applyProtection="1">
      <alignment vertical="center"/>
      <protection/>
    </xf>
    <xf numFmtId="0" fontId="12" fillId="0" borderId="0" xfId="0" applyFont="1" applyAlignment="1" applyProtection="1">
      <alignment horizontal="center"/>
      <protection/>
    </xf>
    <xf numFmtId="0" fontId="1" fillId="0" borderId="0" xfId="0" applyFont="1" applyAlignment="1">
      <alignment/>
    </xf>
    <xf numFmtId="0" fontId="14" fillId="33" borderId="23" xfId="0" applyFont="1" applyFill="1" applyBorder="1" applyAlignment="1" applyProtection="1">
      <alignment horizontal="center" vertical="center"/>
      <protection/>
    </xf>
    <xf numFmtId="0" fontId="14" fillId="33" borderId="24" xfId="0" applyFont="1" applyFill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/>
      <protection/>
    </xf>
    <xf numFmtId="37" fontId="13" fillId="33" borderId="21" xfId="0" applyNumberFormat="1" applyFont="1" applyFill="1" applyBorder="1" applyAlignment="1" applyProtection="1">
      <alignment horizontal="center" vertical="center" wrapText="1"/>
      <protection/>
    </xf>
    <xf numFmtId="37" fontId="13" fillId="33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 horizontal="right"/>
      <protection/>
    </xf>
    <xf numFmtId="0" fontId="16" fillId="0" borderId="0" xfId="0" applyFont="1" applyAlignment="1" applyProtection="1">
      <alignment horizontal="center"/>
      <protection/>
    </xf>
    <xf numFmtId="0" fontId="13" fillId="33" borderId="13" xfId="0" applyFont="1" applyFill="1" applyBorder="1" applyAlignment="1" applyProtection="1">
      <alignment vertical="center"/>
      <protection/>
    </xf>
    <xf numFmtId="0" fontId="13" fillId="33" borderId="17" xfId="0" applyFont="1" applyFill="1" applyBorder="1" applyAlignment="1" applyProtection="1">
      <alignment vertical="center"/>
      <protection/>
    </xf>
    <xf numFmtId="42" fontId="13" fillId="33" borderId="18" xfId="0" applyNumberFormat="1" applyFont="1" applyFill="1" applyBorder="1" applyAlignment="1" applyProtection="1">
      <alignment vertical="center"/>
      <protection/>
    </xf>
    <xf numFmtId="42" fontId="13" fillId="33" borderId="19" xfId="0" applyNumberFormat="1" applyFont="1" applyFill="1" applyBorder="1" applyAlignment="1" applyProtection="1">
      <alignment vertical="center"/>
      <protection/>
    </xf>
    <xf numFmtId="44" fontId="13" fillId="33" borderId="14" xfId="0" applyNumberFormat="1" applyFont="1" applyFill="1" applyBorder="1" applyAlignment="1" applyProtection="1">
      <alignment vertical="center"/>
      <protection/>
    </xf>
    <xf numFmtId="44" fontId="16" fillId="0" borderId="0" xfId="0" applyNumberFormat="1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10" xfId="0" applyFont="1" applyBorder="1" applyAlignment="1" applyProtection="1">
      <alignment vertical="center"/>
      <protection/>
    </xf>
    <xf numFmtId="1" fontId="17" fillId="0" borderId="29" xfId="0" applyNumberFormat="1" applyFont="1" applyBorder="1" applyAlignment="1" applyProtection="1">
      <alignment horizontal="center" vertical="center"/>
      <protection/>
    </xf>
    <xf numFmtId="0" fontId="17" fillId="0" borderId="15" xfId="0" applyFont="1" applyBorder="1" applyAlignment="1" applyProtection="1">
      <alignment vertical="center"/>
      <protection/>
    </xf>
    <xf numFmtId="42" fontId="17" fillId="0" borderId="20" xfId="0" applyNumberFormat="1" applyFont="1" applyBorder="1" applyAlignment="1" applyProtection="1">
      <alignment vertical="center"/>
      <protection/>
    </xf>
    <xf numFmtId="44" fontId="17" fillId="0" borderId="30" xfId="0" applyNumberFormat="1" applyFont="1" applyBorder="1" applyAlignment="1" applyProtection="1">
      <alignment vertical="center"/>
      <protection/>
    </xf>
    <xf numFmtId="43" fontId="17" fillId="0" borderId="0" xfId="0" applyNumberFormat="1" applyFont="1" applyAlignment="1" applyProtection="1">
      <alignment/>
      <protection/>
    </xf>
    <xf numFmtId="0" fontId="13" fillId="33" borderId="10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vertical="center"/>
      <protection/>
    </xf>
    <xf numFmtId="0" fontId="13" fillId="33" borderId="15" xfId="0" applyFont="1" applyFill="1" applyBorder="1" applyAlignment="1" applyProtection="1">
      <alignment vertical="center"/>
      <protection/>
    </xf>
    <xf numFmtId="42" fontId="13" fillId="33" borderId="20" xfId="0" applyNumberFormat="1" applyFont="1" applyFill="1" applyBorder="1" applyAlignment="1" applyProtection="1">
      <alignment vertical="center"/>
      <protection/>
    </xf>
    <xf numFmtId="42" fontId="13" fillId="33" borderId="29" xfId="0" applyNumberFormat="1" applyFont="1" applyFill="1" applyBorder="1" applyAlignment="1" applyProtection="1">
      <alignment vertical="center"/>
      <protection/>
    </xf>
    <xf numFmtId="44" fontId="13" fillId="33" borderId="30" xfId="0" applyNumberFormat="1" applyFont="1" applyFill="1" applyBorder="1" applyAlignment="1" applyProtection="1">
      <alignment vertical="center"/>
      <protection/>
    </xf>
    <xf numFmtId="43" fontId="16" fillId="0" borderId="0" xfId="0" applyNumberFormat="1" applyFont="1" applyAlignment="1" applyProtection="1">
      <alignment/>
      <protection/>
    </xf>
    <xf numFmtId="0" fontId="13" fillId="33" borderId="11" xfId="0" applyFont="1" applyFill="1" applyBorder="1" applyAlignment="1" applyProtection="1">
      <alignment vertical="center"/>
      <protection/>
    </xf>
    <xf numFmtId="0" fontId="13" fillId="33" borderId="12" xfId="0" applyFont="1" applyFill="1" applyBorder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vertical="center"/>
      <protection/>
    </xf>
    <xf numFmtId="42" fontId="13" fillId="33" borderId="12" xfId="0" applyNumberFormat="1" applyFont="1" applyFill="1" applyBorder="1" applyAlignment="1" applyProtection="1">
      <alignment vertical="center"/>
      <protection/>
    </xf>
    <xf numFmtId="44" fontId="13" fillId="33" borderId="25" xfId="0" applyNumberFormat="1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7" fillId="0" borderId="13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37" fontId="17" fillId="0" borderId="0" xfId="0" applyNumberFormat="1" applyFont="1" applyBorder="1" applyAlignment="1" applyProtection="1">
      <alignment vertical="center"/>
      <protection/>
    </xf>
    <xf numFmtId="0" fontId="17" fillId="0" borderId="14" xfId="0" applyFont="1" applyBorder="1" applyAlignment="1" applyProtection="1">
      <alignment vertical="center"/>
      <protection/>
    </xf>
    <xf numFmtId="0" fontId="17" fillId="0" borderId="26" xfId="0" applyFont="1" applyBorder="1" applyAlignment="1" applyProtection="1">
      <alignment vertical="center"/>
      <protection/>
    </xf>
    <xf numFmtId="0" fontId="17" fillId="0" borderId="27" xfId="0" applyFont="1" applyBorder="1" applyAlignment="1" applyProtection="1">
      <alignment vertical="center"/>
      <protection/>
    </xf>
    <xf numFmtId="37" fontId="17" fillId="0" borderId="27" xfId="0" applyNumberFormat="1" applyFont="1" applyBorder="1" applyAlignment="1" applyProtection="1">
      <alignment vertical="center"/>
      <protection/>
    </xf>
    <xf numFmtId="41" fontId="17" fillId="0" borderId="28" xfId="0" applyNumberFormat="1" applyFont="1" applyBorder="1" applyAlignment="1" applyProtection="1">
      <alignment vertical="center"/>
      <protection/>
    </xf>
    <xf numFmtId="37" fontId="17" fillId="0" borderId="0" xfId="0" applyNumberFormat="1" applyFont="1" applyAlignment="1" applyProtection="1">
      <alignment/>
      <protection/>
    </xf>
    <xf numFmtId="37" fontId="4" fillId="0" borderId="27" xfId="0" applyNumberFormat="1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 wrapText="1"/>
      <protection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4" fillId="0" borderId="34" xfId="0" applyFont="1" applyBorder="1" applyAlignment="1" applyProtection="1">
      <alignment horizontal="left" vertical="center" wrapText="1"/>
      <protection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10" fillId="0" borderId="37" xfId="0" applyFont="1" applyBorder="1" applyAlignment="1" applyProtection="1">
      <alignment horizontal="center" vertical="center"/>
      <protection/>
    </xf>
    <xf numFmtId="0" fontId="10" fillId="0" borderId="23" xfId="0" applyFont="1" applyBorder="1" applyAlignment="1" applyProtection="1">
      <alignment horizontal="center" vertical="center"/>
      <protection/>
    </xf>
    <xf numFmtId="0" fontId="10" fillId="0" borderId="38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2" fillId="33" borderId="37" xfId="0" applyFont="1" applyFill="1" applyBorder="1" applyAlignment="1" applyProtection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9" fillId="33" borderId="40" xfId="0" applyFont="1" applyFill="1" applyBorder="1" applyAlignment="1" applyProtection="1">
      <alignment horizontal="center" vertical="center"/>
      <protection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41" xfId="0" applyFont="1" applyFill="1" applyBorder="1" applyAlignment="1" applyProtection="1">
      <alignment horizontal="center" vertical="center"/>
      <protection/>
    </xf>
    <xf numFmtId="37" fontId="2" fillId="33" borderId="42" xfId="0" applyNumberFormat="1" applyFont="1" applyFill="1" applyBorder="1" applyAlignment="1" applyProtection="1">
      <alignment horizontal="center" vertical="center" wrapText="1"/>
      <protection/>
    </xf>
    <xf numFmtId="0" fontId="0" fillId="0" borderId="43" xfId="0" applyBorder="1" applyAlignment="1">
      <alignment horizontal="center" vertical="center" wrapText="1"/>
    </xf>
    <xf numFmtId="37" fontId="17" fillId="0" borderId="27" xfId="0" applyNumberFormat="1" applyFont="1" applyBorder="1" applyAlignment="1" applyProtection="1">
      <alignment horizontal="right" vertical="center"/>
      <protection/>
    </xf>
    <xf numFmtId="0" fontId="17" fillId="0" borderId="31" xfId="0" applyFont="1" applyBorder="1" applyAlignment="1" applyProtection="1">
      <alignment vertical="center" wrapText="1"/>
      <protection/>
    </xf>
    <xf numFmtId="0" fontId="1" fillId="0" borderId="32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7" fillId="0" borderId="34" xfId="0" applyFont="1" applyBorder="1" applyAlignment="1" applyProtection="1">
      <alignment horizontal="left" vertical="center" wrapText="1"/>
      <protection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1" fillId="0" borderId="37" xfId="0" applyFont="1" applyBorder="1" applyAlignment="1" applyProtection="1">
      <alignment horizontal="center" vertical="center"/>
      <protection/>
    </xf>
    <xf numFmtId="0" fontId="11" fillId="0" borderId="23" xfId="0" applyFont="1" applyBorder="1" applyAlignment="1" applyProtection="1">
      <alignment horizontal="center" vertical="center"/>
      <protection/>
    </xf>
    <xf numFmtId="0" fontId="11" fillId="0" borderId="38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horizontal="center" vertical="center"/>
      <protection/>
    </xf>
    <xf numFmtId="0" fontId="13" fillId="33" borderId="37" xfId="0" applyFont="1" applyFill="1" applyBorder="1" applyAlignment="1" applyProtection="1">
      <alignment horizontal="left" vertical="center" wrapText="1"/>
      <protection/>
    </xf>
    <xf numFmtId="0" fontId="1" fillId="0" borderId="23" xfId="0" applyFont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3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4" fillId="33" borderId="40" xfId="0" applyFont="1" applyFill="1" applyBorder="1" applyAlignment="1" applyProtection="1">
      <alignment horizontal="center" vertical="center"/>
      <protection/>
    </xf>
    <xf numFmtId="0" fontId="14" fillId="33" borderId="17" xfId="0" applyFont="1" applyFill="1" applyBorder="1" applyAlignment="1" applyProtection="1">
      <alignment horizontal="center" vertical="center"/>
      <protection/>
    </xf>
    <xf numFmtId="0" fontId="14" fillId="33" borderId="41" xfId="0" applyFont="1" applyFill="1" applyBorder="1" applyAlignment="1" applyProtection="1">
      <alignment horizontal="center" vertical="center"/>
      <protection/>
    </xf>
    <xf numFmtId="37" fontId="13" fillId="33" borderId="42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32"/>
  <sheetViews>
    <sheetView tabSelected="1" zoomScalePageLayoutView="0" workbookViewId="0" topLeftCell="A1">
      <selection activeCell="A1"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8" width="9.77734375" style="3" customWidth="1"/>
  </cols>
  <sheetData>
    <row r="1" spans="1:18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8" ht="24" thickBot="1">
      <c r="A2" s="103" t="s">
        <v>87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8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88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89</v>
      </c>
      <c r="N4" s="34" t="s">
        <v>5</v>
      </c>
      <c r="O4" s="34" t="s">
        <v>90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7" ht="15.75">
      <c r="A5" s="24" t="s">
        <v>18</v>
      </c>
      <c r="B5" s="25"/>
      <c r="C5" s="25"/>
      <c r="D5" s="26">
        <f>SUM(D6:D11)</f>
        <v>510241</v>
      </c>
      <c r="E5" s="26">
        <f>SUM(E6:E11)</f>
        <v>0</v>
      </c>
      <c r="F5" s="26">
        <f>SUM(F6:F11)</f>
        <v>0</v>
      </c>
      <c r="G5" s="26">
        <f>SUM(G6:G11)</f>
        <v>0</v>
      </c>
      <c r="H5" s="26">
        <f>SUM(H6:H11)</f>
        <v>0</v>
      </c>
      <c r="I5" s="26">
        <f>SUM(I6:I11)</f>
        <v>0</v>
      </c>
      <c r="J5" s="26">
        <f>SUM(J6:J11)</f>
        <v>0</v>
      </c>
      <c r="K5" s="26">
        <f>SUM(K6:K11)</f>
        <v>177822</v>
      </c>
      <c r="L5" s="26">
        <f>SUM(L6:L11)</f>
        <v>0</v>
      </c>
      <c r="M5" s="26">
        <f>SUM(M6:M11)</f>
        <v>0</v>
      </c>
      <c r="N5" s="26">
        <f>SUM(N6:N11)</f>
        <v>0</v>
      </c>
      <c r="O5" s="27">
        <f>SUM(D5:N5)</f>
        <v>688063</v>
      </c>
      <c r="P5" s="32">
        <f>(O5/P$30)</f>
        <v>262.31910026687</v>
      </c>
      <c r="Q5" s="6"/>
    </row>
    <row r="6" spans="1:17" ht="15">
      <c r="A6" s="12"/>
      <c r="B6" s="44">
        <v>511</v>
      </c>
      <c r="C6" s="20" t="s">
        <v>19</v>
      </c>
      <c r="D6" s="46">
        <v>35677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35677</v>
      </c>
      <c r="P6" s="47">
        <f>(O6/P$30)</f>
        <v>13.601601219977125</v>
      </c>
      <c r="Q6" s="9"/>
    </row>
    <row r="7" spans="1:17" ht="15">
      <c r="A7" s="12"/>
      <c r="B7" s="44">
        <v>512</v>
      </c>
      <c r="C7" s="20" t="s">
        <v>20</v>
      </c>
      <c r="D7" s="46">
        <v>281675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16534</v>
      </c>
      <c r="L7" s="46">
        <v>0</v>
      </c>
      <c r="M7" s="46">
        <v>0</v>
      </c>
      <c r="N7" s="46">
        <v>0</v>
      </c>
      <c r="O7" s="46">
        <f>SUM(D7:N7)</f>
        <v>298209</v>
      </c>
      <c r="P7" s="47">
        <f>(O7/P$30)</f>
        <v>113.69004956157072</v>
      </c>
      <c r="Q7" s="9"/>
    </row>
    <row r="8" spans="1:17" ht="15">
      <c r="A8" s="12"/>
      <c r="B8" s="44">
        <v>513</v>
      </c>
      <c r="C8" s="20" t="s">
        <v>21</v>
      </c>
      <c r="D8" s="46">
        <v>21461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>SUM(D8:N8)</f>
        <v>21461</v>
      </c>
      <c r="P8" s="47">
        <f>(O8/P$30)</f>
        <v>8.181852840259245</v>
      </c>
      <c r="Q8" s="9"/>
    </row>
    <row r="9" spans="1:17" ht="15">
      <c r="A9" s="12"/>
      <c r="B9" s="44">
        <v>514</v>
      </c>
      <c r="C9" s="20" t="s">
        <v>22</v>
      </c>
      <c r="D9" s="46">
        <v>19800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>SUM(D9:N9)</f>
        <v>19800</v>
      </c>
      <c r="P9" s="47">
        <f>(O9/P$30)</f>
        <v>7.548608463591307</v>
      </c>
      <c r="Q9" s="9"/>
    </row>
    <row r="10" spans="1:17" ht="15">
      <c r="A10" s="12"/>
      <c r="B10" s="44">
        <v>518</v>
      </c>
      <c r="C10" s="20" t="s">
        <v>24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161288</v>
      </c>
      <c r="L10" s="46">
        <v>0</v>
      </c>
      <c r="M10" s="46">
        <v>0</v>
      </c>
      <c r="N10" s="46">
        <v>0</v>
      </c>
      <c r="O10" s="46">
        <f>SUM(D10:N10)</f>
        <v>161288</v>
      </c>
      <c r="P10" s="47">
        <f>(O10/P$30)</f>
        <v>61.48989706443004</v>
      </c>
      <c r="Q10" s="9"/>
    </row>
    <row r="11" spans="1:17" ht="15">
      <c r="A11" s="12"/>
      <c r="B11" s="44">
        <v>519</v>
      </c>
      <c r="C11" s="20" t="s">
        <v>25</v>
      </c>
      <c r="D11" s="46">
        <v>151628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>SUM(D11:N11)</f>
        <v>151628</v>
      </c>
      <c r="P11" s="47">
        <f>(O11/P$30)</f>
        <v>57.80709111704156</v>
      </c>
      <c r="Q11" s="9"/>
    </row>
    <row r="12" spans="1:17" ht="15.75">
      <c r="A12" s="28" t="s">
        <v>26</v>
      </c>
      <c r="B12" s="29"/>
      <c r="C12" s="30"/>
      <c r="D12" s="31">
        <f>SUM(D13:D14)</f>
        <v>960892</v>
      </c>
      <c r="E12" s="31">
        <f>SUM(E13:E14)</f>
        <v>0</v>
      </c>
      <c r="F12" s="31">
        <f>SUM(F13:F14)</f>
        <v>0</v>
      </c>
      <c r="G12" s="31">
        <f>SUM(G13:G14)</f>
        <v>0</v>
      </c>
      <c r="H12" s="31">
        <f>SUM(H13:H14)</f>
        <v>0</v>
      </c>
      <c r="I12" s="31">
        <f>SUM(I13:I14)</f>
        <v>0</v>
      </c>
      <c r="J12" s="31">
        <f>SUM(J13:J14)</f>
        <v>0</v>
      </c>
      <c r="K12" s="31">
        <f>SUM(K13:K14)</f>
        <v>0</v>
      </c>
      <c r="L12" s="31">
        <f>SUM(L13:L14)</f>
        <v>0</v>
      </c>
      <c r="M12" s="31">
        <f>SUM(M13:M14)</f>
        <v>0</v>
      </c>
      <c r="N12" s="31">
        <f>SUM(N13:N14)</f>
        <v>0</v>
      </c>
      <c r="O12" s="42">
        <f>SUM(D12:N12)</f>
        <v>960892</v>
      </c>
      <c r="P12" s="43">
        <f>(O12/P$30)</f>
        <v>366.33320625238275</v>
      </c>
      <c r="Q12" s="10"/>
    </row>
    <row r="13" spans="1:17" ht="15">
      <c r="A13" s="12"/>
      <c r="B13" s="44">
        <v>521</v>
      </c>
      <c r="C13" s="20" t="s">
        <v>27</v>
      </c>
      <c r="D13" s="46">
        <v>919462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>SUM(D13:N13)</f>
        <v>919462</v>
      </c>
      <c r="P13" s="47">
        <f>(O13/P$30)</f>
        <v>350.5383149065955</v>
      </c>
      <c r="Q13" s="9"/>
    </row>
    <row r="14" spans="1:17" ht="15">
      <c r="A14" s="12"/>
      <c r="B14" s="44">
        <v>522</v>
      </c>
      <c r="C14" s="20" t="s">
        <v>28</v>
      </c>
      <c r="D14" s="46">
        <v>41430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41430</v>
      </c>
      <c r="P14" s="47">
        <f>(O14/P$30)</f>
        <v>15.794891345787267</v>
      </c>
      <c r="Q14" s="9"/>
    </row>
    <row r="15" spans="1:17" ht="15.75">
      <c r="A15" s="28" t="s">
        <v>30</v>
      </c>
      <c r="B15" s="29"/>
      <c r="C15" s="30"/>
      <c r="D15" s="31">
        <f>SUM(D16:D19)</f>
        <v>252254</v>
      </c>
      <c r="E15" s="31">
        <f>SUM(E16:E19)</f>
        <v>0</v>
      </c>
      <c r="F15" s="31">
        <f>SUM(F16:F19)</f>
        <v>0</v>
      </c>
      <c r="G15" s="31">
        <f>SUM(G16:G19)</f>
        <v>0</v>
      </c>
      <c r="H15" s="31">
        <f>SUM(H16:H19)</f>
        <v>0</v>
      </c>
      <c r="I15" s="31">
        <f>SUM(I16:I19)</f>
        <v>1504469</v>
      </c>
      <c r="J15" s="31">
        <f>SUM(J16:J19)</f>
        <v>0</v>
      </c>
      <c r="K15" s="31">
        <f>SUM(K16:K19)</f>
        <v>0</v>
      </c>
      <c r="L15" s="31">
        <f>SUM(L16:L19)</f>
        <v>0</v>
      </c>
      <c r="M15" s="31">
        <f>SUM(M16:M19)</f>
        <v>0</v>
      </c>
      <c r="N15" s="31">
        <f>SUM(N16:N19)</f>
        <v>0</v>
      </c>
      <c r="O15" s="42">
        <f>SUM(D15:N15)</f>
        <v>1756723</v>
      </c>
      <c r="P15" s="43">
        <f>(O15/P$30)</f>
        <v>669.7380861608844</v>
      </c>
      <c r="Q15" s="10"/>
    </row>
    <row r="16" spans="1:17" ht="15">
      <c r="A16" s="12"/>
      <c r="B16" s="44">
        <v>533</v>
      </c>
      <c r="C16" s="20" t="s">
        <v>31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456151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>SUM(D16:N16)</f>
        <v>456151</v>
      </c>
      <c r="P16" s="47">
        <f>(O16/P$30)</f>
        <v>173.90430804422417</v>
      </c>
      <c r="Q16" s="9"/>
    </row>
    <row r="17" spans="1:17" ht="15">
      <c r="A17" s="12"/>
      <c r="B17" s="44">
        <v>534</v>
      </c>
      <c r="C17" s="20" t="s">
        <v>32</v>
      </c>
      <c r="D17" s="46">
        <v>252254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>SUM(D17:N17)</f>
        <v>252254</v>
      </c>
      <c r="P17" s="47">
        <f>(O17/P$30)</f>
        <v>96.17003431185665</v>
      </c>
      <c r="Q17" s="9"/>
    </row>
    <row r="18" spans="1:17" ht="15">
      <c r="A18" s="12"/>
      <c r="B18" s="44">
        <v>535</v>
      </c>
      <c r="C18" s="20" t="s">
        <v>33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875450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875450</v>
      </c>
      <c r="P18" s="47">
        <f>(O18/P$30)</f>
        <v>333.7590545177278</v>
      </c>
      <c r="Q18" s="9"/>
    </row>
    <row r="19" spans="1:17" ht="15">
      <c r="A19" s="12"/>
      <c r="B19" s="44">
        <v>539</v>
      </c>
      <c r="C19" s="20" t="s">
        <v>34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172868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>SUM(D19:N19)</f>
        <v>172868</v>
      </c>
      <c r="P19" s="47">
        <f>(O19/P$30)</f>
        <v>65.90468928707587</v>
      </c>
      <c r="Q19" s="9"/>
    </row>
    <row r="20" spans="1:17" ht="15.75">
      <c r="A20" s="28" t="s">
        <v>35</v>
      </c>
      <c r="B20" s="29"/>
      <c r="C20" s="30"/>
      <c r="D20" s="31">
        <f>SUM(D21:D21)</f>
        <v>699187</v>
      </c>
      <c r="E20" s="31">
        <f>SUM(E21:E21)</f>
        <v>0</v>
      </c>
      <c r="F20" s="31">
        <f>SUM(F21:F21)</f>
        <v>0</v>
      </c>
      <c r="G20" s="31">
        <f>SUM(G21:G21)</f>
        <v>0</v>
      </c>
      <c r="H20" s="31">
        <f>SUM(H21:H21)</f>
        <v>0</v>
      </c>
      <c r="I20" s="31">
        <f>SUM(I21:I21)</f>
        <v>0</v>
      </c>
      <c r="J20" s="31">
        <f>SUM(J21:J21)</f>
        <v>0</v>
      </c>
      <c r="K20" s="31">
        <f>SUM(K21:K21)</f>
        <v>0</v>
      </c>
      <c r="L20" s="31">
        <f>SUM(L21:L21)</f>
        <v>0</v>
      </c>
      <c r="M20" s="31">
        <f>SUM(M21:M21)</f>
        <v>0</v>
      </c>
      <c r="N20" s="31">
        <f>SUM(N21:N21)</f>
        <v>0</v>
      </c>
      <c r="O20" s="31">
        <f>SUM(D20:N20)</f>
        <v>699187</v>
      </c>
      <c r="P20" s="43">
        <f>(O20/P$30)</f>
        <v>266.5600457491422</v>
      </c>
      <c r="Q20" s="10"/>
    </row>
    <row r="21" spans="1:17" ht="15">
      <c r="A21" s="12"/>
      <c r="B21" s="44">
        <v>541</v>
      </c>
      <c r="C21" s="20" t="s">
        <v>36</v>
      </c>
      <c r="D21" s="46">
        <v>699187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>SUM(D21:N21)</f>
        <v>699187</v>
      </c>
      <c r="P21" s="47">
        <f>(O21/P$30)</f>
        <v>266.5600457491422</v>
      </c>
      <c r="Q21" s="9"/>
    </row>
    <row r="22" spans="1:17" ht="15.75">
      <c r="A22" s="28" t="s">
        <v>37</v>
      </c>
      <c r="B22" s="29"/>
      <c r="C22" s="30"/>
      <c r="D22" s="31">
        <f>SUM(D23:D23)</f>
        <v>640230</v>
      </c>
      <c r="E22" s="31">
        <f>SUM(E23:E23)</f>
        <v>0</v>
      </c>
      <c r="F22" s="31">
        <f>SUM(F23:F23)</f>
        <v>0</v>
      </c>
      <c r="G22" s="31">
        <f>SUM(G23:G23)</f>
        <v>0</v>
      </c>
      <c r="H22" s="31">
        <f>SUM(H23:H23)</f>
        <v>0</v>
      </c>
      <c r="I22" s="31">
        <f>SUM(I23:I23)</f>
        <v>0</v>
      </c>
      <c r="J22" s="31">
        <f>SUM(J23:J23)</f>
        <v>0</v>
      </c>
      <c r="K22" s="31">
        <f>SUM(K23:K23)</f>
        <v>0</v>
      </c>
      <c r="L22" s="31">
        <f>SUM(L23:L23)</f>
        <v>0</v>
      </c>
      <c r="M22" s="31">
        <f>SUM(M23:M23)</f>
        <v>0</v>
      </c>
      <c r="N22" s="31">
        <f>SUM(N23:N23)</f>
        <v>0</v>
      </c>
      <c r="O22" s="31">
        <f>SUM(D22:N22)</f>
        <v>640230</v>
      </c>
      <c r="P22" s="43">
        <f>(O22/P$30)</f>
        <v>244.08311094166984</v>
      </c>
      <c r="Q22" s="10"/>
    </row>
    <row r="23" spans="1:17" ht="15">
      <c r="A23" s="13"/>
      <c r="B23" s="45">
        <v>559</v>
      </c>
      <c r="C23" s="21" t="s">
        <v>69</v>
      </c>
      <c r="D23" s="46">
        <v>640230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640230</v>
      </c>
      <c r="P23" s="47">
        <f>(O23/P$30)</f>
        <v>244.08311094166984</v>
      </c>
      <c r="Q23" s="9"/>
    </row>
    <row r="24" spans="1:17" ht="15.75">
      <c r="A24" s="28" t="s">
        <v>39</v>
      </c>
      <c r="B24" s="29"/>
      <c r="C24" s="30"/>
      <c r="D24" s="31">
        <f>SUM(D25:D25)</f>
        <v>632</v>
      </c>
      <c r="E24" s="31">
        <f>SUM(E25:E25)</f>
        <v>0</v>
      </c>
      <c r="F24" s="31">
        <f>SUM(F25:F25)</f>
        <v>0</v>
      </c>
      <c r="G24" s="31">
        <f>SUM(G25:G25)</f>
        <v>0</v>
      </c>
      <c r="H24" s="31">
        <f>SUM(H25:H25)</f>
        <v>0</v>
      </c>
      <c r="I24" s="31">
        <f>SUM(I25:I25)</f>
        <v>0</v>
      </c>
      <c r="J24" s="31">
        <f>SUM(J25:J25)</f>
        <v>0</v>
      </c>
      <c r="K24" s="31">
        <f>SUM(K25:K25)</f>
        <v>0</v>
      </c>
      <c r="L24" s="31">
        <f>SUM(L25:L25)</f>
        <v>0</v>
      </c>
      <c r="M24" s="31">
        <f>SUM(M25:M25)</f>
        <v>0</v>
      </c>
      <c r="N24" s="31">
        <f>SUM(N25:N25)</f>
        <v>0</v>
      </c>
      <c r="O24" s="31">
        <f>SUM(D24:N24)</f>
        <v>632</v>
      </c>
      <c r="P24" s="43">
        <f>(O24/P$30)</f>
        <v>0.24094548227220738</v>
      </c>
      <c r="Q24" s="9"/>
    </row>
    <row r="25" spans="1:17" ht="15">
      <c r="A25" s="12"/>
      <c r="B25" s="44">
        <v>572</v>
      </c>
      <c r="C25" s="20" t="s">
        <v>40</v>
      </c>
      <c r="D25" s="46">
        <v>632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632</v>
      </c>
      <c r="P25" s="47">
        <f>(O25/P$30)</f>
        <v>0.24094548227220738</v>
      </c>
      <c r="Q25" s="9"/>
    </row>
    <row r="26" spans="1:17" ht="15.75">
      <c r="A26" s="28" t="s">
        <v>42</v>
      </c>
      <c r="B26" s="29"/>
      <c r="C26" s="30"/>
      <c r="D26" s="31">
        <f>SUM(D27:D27)</f>
        <v>0</v>
      </c>
      <c r="E26" s="31">
        <f>SUM(E27:E27)</f>
        <v>0</v>
      </c>
      <c r="F26" s="31">
        <f>SUM(F27:F27)</f>
        <v>0</v>
      </c>
      <c r="G26" s="31">
        <f>SUM(G27:G27)</f>
        <v>0</v>
      </c>
      <c r="H26" s="31">
        <f>SUM(H27:H27)</f>
        <v>0</v>
      </c>
      <c r="I26" s="31">
        <f>SUM(I27:I27)</f>
        <v>19519</v>
      </c>
      <c r="J26" s="31">
        <f>SUM(J27:J27)</f>
        <v>0</v>
      </c>
      <c r="K26" s="31">
        <f>SUM(K27:K27)</f>
        <v>0</v>
      </c>
      <c r="L26" s="31">
        <f>SUM(L27:L27)</f>
        <v>0</v>
      </c>
      <c r="M26" s="31">
        <f>SUM(M27:M27)</f>
        <v>0</v>
      </c>
      <c r="N26" s="31">
        <f>SUM(N27:N27)</f>
        <v>0</v>
      </c>
      <c r="O26" s="31">
        <f>SUM(D26:N26)</f>
        <v>19519</v>
      </c>
      <c r="P26" s="43">
        <f>(O26/P$30)</f>
        <v>7.441479222264583</v>
      </c>
      <c r="Q26" s="9"/>
    </row>
    <row r="27" spans="1:17" ht="15.75" thickBot="1">
      <c r="A27" s="12"/>
      <c r="B27" s="44">
        <v>581</v>
      </c>
      <c r="C27" s="20" t="s">
        <v>91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19519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>SUM(D27:N27)</f>
        <v>19519</v>
      </c>
      <c r="P27" s="47">
        <f>(O27/P$30)</f>
        <v>7.441479222264583</v>
      </c>
      <c r="Q27" s="9"/>
    </row>
    <row r="28" spans="1:120" ht="16.5" thickBot="1">
      <c r="A28" s="14" t="s">
        <v>10</v>
      </c>
      <c r="B28" s="23"/>
      <c r="C28" s="22"/>
      <c r="D28" s="15">
        <f>SUM(D5,D12,D15,D20,D22,D24,D26)</f>
        <v>3063436</v>
      </c>
      <c r="E28" s="15">
        <f aca="true" t="shared" si="0" ref="E28:N28">SUM(E5,E12,E15,E20,E22,E24,E26)</f>
        <v>0</v>
      </c>
      <c r="F28" s="15">
        <f t="shared" si="0"/>
        <v>0</v>
      </c>
      <c r="G28" s="15">
        <f t="shared" si="0"/>
        <v>0</v>
      </c>
      <c r="H28" s="15">
        <f t="shared" si="0"/>
        <v>0</v>
      </c>
      <c r="I28" s="15">
        <f t="shared" si="0"/>
        <v>1523988</v>
      </c>
      <c r="J28" s="15">
        <f t="shared" si="0"/>
        <v>0</v>
      </c>
      <c r="K28" s="15">
        <f t="shared" si="0"/>
        <v>177822</v>
      </c>
      <c r="L28" s="15">
        <f t="shared" si="0"/>
        <v>0</v>
      </c>
      <c r="M28" s="15">
        <f t="shared" si="0"/>
        <v>0</v>
      </c>
      <c r="N28" s="15">
        <f t="shared" si="0"/>
        <v>0</v>
      </c>
      <c r="O28" s="15">
        <f>SUM(D28:N28)</f>
        <v>4765246</v>
      </c>
      <c r="P28" s="37">
        <f>(O28/P$30)</f>
        <v>1816.715974075486</v>
      </c>
      <c r="Q28" s="6"/>
      <c r="R28" s="2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</row>
    <row r="29" spans="1:16" ht="15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9"/>
    </row>
    <row r="30" spans="1:16" ht="15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40"/>
      <c r="M30" s="93" t="s">
        <v>92</v>
      </c>
      <c r="N30" s="93"/>
      <c r="O30" s="93"/>
      <c r="P30" s="41">
        <v>2623</v>
      </c>
    </row>
    <row r="31" spans="1:16" ht="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6"/>
    </row>
    <row r="32" spans="1:16" ht="15.75" customHeight="1" thickBot="1">
      <c r="A32" s="97" t="s">
        <v>49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9"/>
    </row>
  </sheetData>
  <sheetProtection/>
  <mergeCells count="10">
    <mergeCell ref="M30:O30"/>
    <mergeCell ref="A31:P31"/>
    <mergeCell ref="A32:P3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fitToHeight="0" fitToWidth="1" horizontalDpi="600" verticalDpi="600" orientation="landscape" paperSize="5" scale="53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368486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115695</v>
      </c>
      <c r="L5" s="26">
        <f t="shared" si="0"/>
        <v>0</v>
      </c>
      <c r="M5" s="26">
        <f t="shared" si="0"/>
        <v>0</v>
      </c>
      <c r="N5" s="27">
        <f>SUM(D5:M5)</f>
        <v>484181</v>
      </c>
      <c r="O5" s="32">
        <f aca="true" t="shared" si="1" ref="O5:O27">(N5/O$29)</f>
        <v>198.11006546644845</v>
      </c>
      <c r="P5" s="6"/>
    </row>
    <row r="6" spans="1:16" ht="15">
      <c r="A6" s="12"/>
      <c r="B6" s="44">
        <v>511</v>
      </c>
      <c r="C6" s="20" t="s">
        <v>19</v>
      </c>
      <c r="D6" s="46">
        <v>30669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30669</v>
      </c>
      <c r="O6" s="47">
        <f t="shared" si="1"/>
        <v>12.548690671031096</v>
      </c>
      <c r="P6" s="9"/>
    </row>
    <row r="7" spans="1:16" ht="15">
      <c r="A7" s="12"/>
      <c r="B7" s="44">
        <v>512</v>
      </c>
      <c r="C7" s="20" t="s">
        <v>20</v>
      </c>
      <c r="D7" s="46">
        <v>206407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206407</v>
      </c>
      <c r="O7" s="47">
        <f t="shared" si="1"/>
        <v>84.45458265139116</v>
      </c>
      <c r="P7" s="9"/>
    </row>
    <row r="8" spans="1:16" ht="15">
      <c r="A8" s="12"/>
      <c r="B8" s="44">
        <v>513</v>
      </c>
      <c r="C8" s="20" t="s">
        <v>21</v>
      </c>
      <c r="D8" s="46">
        <v>19356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27095</v>
      </c>
      <c r="L8" s="46">
        <v>0</v>
      </c>
      <c r="M8" s="46">
        <v>0</v>
      </c>
      <c r="N8" s="46">
        <f t="shared" si="2"/>
        <v>46451</v>
      </c>
      <c r="O8" s="47">
        <f t="shared" si="1"/>
        <v>19.006137479541735</v>
      </c>
      <c r="P8" s="9"/>
    </row>
    <row r="9" spans="1:16" ht="15">
      <c r="A9" s="12"/>
      <c r="B9" s="44">
        <v>514</v>
      </c>
      <c r="C9" s="20" t="s">
        <v>22</v>
      </c>
      <c r="D9" s="46">
        <v>19996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19996</v>
      </c>
      <c r="O9" s="47">
        <f t="shared" si="1"/>
        <v>8.181669394435351</v>
      </c>
      <c r="P9" s="9"/>
    </row>
    <row r="10" spans="1:16" ht="15">
      <c r="A10" s="12"/>
      <c r="B10" s="44">
        <v>515</v>
      </c>
      <c r="C10" s="20" t="s">
        <v>23</v>
      </c>
      <c r="D10" s="46">
        <v>2000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2000</v>
      </c>
      <c r="O10" s="47">
        <f t="shared" si="1"/>
        <v>0.8183306055646481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88600</v>
      </c>
      <c r="L11" s="46">
        <v>0</v>
      </c>
      <c r="M11" s="46">
        <v>0</v>
      </c>
      <c r="N11" s="46">
        <f t="shared" si="2"/>
        <v>88600</v>
      </c>
      <c r="O11" s="47">
        <f t="shared" si="1"/>
        <v>36.252045826513914</v>
      </c>
      <c r="P11" s="9"/>
    </row>
    <row r="12" spans="1:16" ht="15">
      <c r="A12" s="12"/>
      <c r="B12" s="44">
        <v>519</v>
      </c>
      <c r="C12" s="20" t="s">
        <v>25</v>
      </c>
      <c r="D12" s="46">
        <v>90058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90058</v>
      </c>
      <c r="O12" s="47">
        <f t="shared" si="1"/>
        <v>36.84860883797054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SUM(D14:D15)</f>
        <v>663434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7">SUM(D13:M13)</f>
        <v>663434</v>
      </c>
      <c r="O13" s="43">
        <f t="shared" si="1"/>
        <v>271.4541734860884</v>
      </c>
      <c r="P13" s="10"/>
    </row>
    <row r="14" spans="1:16" ht="15">
      <c r="A14" s="12"/>
      <c r="B14" s="44">
        <v>521</v>
      </c>
      <c r="C14" s="20" t="s">
        <v>27</v>
      </c>
      <c r="D14" s="46">
        <v>646328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646328</v>
      </c>
      <c r="O14" s="47">
        <f t="shared" si="1"/>
        <v>264.45499181669396</v>
      </c>
      <c r="P14" s="9"/>
    </row>
    <row r="15" spans="1:16" ht="15">
      <c r="A15" s="12"/>
      <c r="B15" s="44">
        <v>522</v>
      </c>
      <c r="C15" s="20" t="s">
        <v>28</v>
      </c>
      <c r="D15" s="46">
        <v>17106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17106</v>
      </c>
      <c r="O15" s="47">
        <f t="shared" si="1"/>
        <v>6.999181669394435</v>
      </c>
      <c r="P15" s="9"/>
    </row>
    <row r="16" spans="1:16" ht="15.75">
      <c r="A16" s="28" t="s">
        <v>30</v>
      </c>
      <c r="B16" s="29"/>
      <c r="C16" s="30"/>
      <c r="D16" s="31">
        <f aca="true" t="shared" si="5" ref="D16:M16">SUM(D17:D20)</f>
        <v>276936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1053318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1330254</v>
      </c>
      <c r="O16" s="43">
        <f t="shared" si="1"/>
        <v>544.2937806873977</v>
      </c>
      <c r="P16" s="10"/>
    </row>
    <row r="17" spans="1:16" ht="15">
      <c r="A17" s="12"/>
      <c r="B17" s="44">
        <v>533</v>
      </c>
      <c r="C17" s="20" t="s">
        <v>31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441480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441480</v>
      </c>
      <c r="O17" s="47">
        <f t="shared" si="1"/>
        <v>180.63829787234042</v>
      </c>
      <c r="P17" s="9"/>
    </row>
    <row r="18" spans="1:16" ht="15">
      <c r="A18" s="12"/>
      <c r="B18" s="44">
        <v>534</v>
      </c>
      <c r="C18" s="20" t="s">
        <v>32</v>
      </c>
      <c r="D18" s="46">
        <v>269333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269333</v>
      </c>
      <c r="O18" s="47">
        <f t="shared" si="1"/>
        <v>110.20171849427169</v>
      </c>
      <c r="P18" s="9"/>
    </row>
    <row r="19" spans="1:16" ht="15">
      <c r="A19" s="12"/>
      <c r="B19" s="44">
        <v>535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611838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611838</v>
      </c>
      <c r="O19" s="47">
        <f t="shared" si="1"/>
        <v>250.3428805237316</v>
      </c>
      <c r="P19" s="9"/>
    </row>
    <row r="20" spans="1:16" ht="15">
      <c r="A20" s="12"/>
      <c r="B20" s="44">
        <v>539</v>
      </c>
      <c r="C20" s="20" t="s">
        <v>34</v>
      </c>
      <c r="D20" s="46">
        <v>7603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7603</v>
      </c>
      <c r="O20" s="47">
        <f t="shared" si="1"/>
        <v>3.1108837970540097</v>
      </c>
      <c r="P20" s="9"/>
    </row>
    <row r="21" spans="1:16" ht="15.75">
      <c r="A21" s="28" t="s">
        <v>35</v>
      </c>
      <c r="B21" s="29"/>
      <c r="C21" s="30"/>
      <c r="D21" s="31">
        <f aca="true" t="shared" si="6" ref="D21:M21">SUM(D22:D22)</f>
        <v>472831</v>
      </c>
      <c r="E21" s="31">
        <f t="shared" si="6"/>
        <v>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4"/>
        <v>472831</v>
      </c>
      <c r="O21" s="43">
        <f t="shared" si="1"/>
        <v>193.46603927986908</v>
      </c>
      <c r="P21" s="10"/>
    </row>
    <row r="22" spans="1:16" ht="15">
      <c r="A22" s="12"/>
      <c r="B22" s="44">
        <v>541</v>
      </c>
      <c r="C22" s="20" t="s">
        <v>36</v>
      </c>
      <c r="D22" s="46">
        <v>472831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472831</v>
      </c>
      <c r="O22" s="47">
        <f t="shared" si="1"/>
        <v>193.46603927986908</v>
      </c>
      <c r="P22" s="9"/>
    </row>
    <row r="23" spans="1:16" ht="15.75">
      <c r="A23" s="28" t="s">
        <v>37</v>
      </c>
      <c r="B23" s="29"/>
      <c r="C23" s="30"/>
      <c r="D23" s="31">
        <f aca="true" t="shared" si="7" ref="D23:M23">SUM(D24:D24)</f>
        <v>16000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4"/>
        <v>16000</v>
      </c>
      <c r="O23" s="43">
        <f t="shared" si="1"/>
        <v>6.546644844517185</v>
      </c>
      <c r="P23" s="10"/>
    </row>
    <row r="24" spans="1:16" ht="15">
      <c r="A24" s="13"/>
      <c r="B24" s="45">
        <v>552</v>
      </c>
      <c r="C24" s="21" t="s">
        <v>38</v>
      </c>
      <c r="D24" s="46">
        <v>16000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16000</v>
      </c>
      <c r="O24" s="47">
        <f t="shared" si="1"/>
        <v>6.546644844517185</v>
      </c>
      <c r="P24" s="9"/>
    </row>
    <row r="25" spans="1:16" ht="15.75">
      <c r="A25" s="28" t="s">
        <v>42</v>
      </c>
      <c r="B25" s="29"/>
      <c r="C25" s="30"/>
      <c r="D25" s="31">
        <f aca="true" t="shared" si="8" ref="D25:M25">SUM(D26:D26)</f>
        <v>0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89612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4"/>
        <v>89612</v>
      </c>
      <c r="O25" s="43">
        <f t="shared" si="1"/>
        <v>36.66612111292962</v>
      </c>
      <c r="P25" s="9"/>
    </row>
    <row r="26" spans="1:16" ht="15.75" thickBot="1">
      <c r="A26" s="12"/>
      <c r="B26" s="44">
        <v>591</v>
      </c>
      <c r="C26" s="20" t="s">
        <v>47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89612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89612</v>
      </c>
      <c r="O26" s="47">
        <f t="shared" si="1"/>
        <v>36.66612111292962</v>
      </c>
      <c r="P26" s="9"/>
    </row>
    <row r="27" spans="1:119" ht="16.5" thickBot="1">
      <c r="A27" s="14" t="s">
        <v>10</v>
      </c>
      <c r="B27" s="23"/>
      <c r="C27" s="22"/>
      <c r="D27" s="15">
        <f>SUM(D5,D13,D16,D21,D23,D25)</f>
        <v>1797687</v>
      </c>
      <c r="E27" s="15">
        <f aca="true" t="shared" si="9" ref="E27:M27">SUM(E5,E13,E16,E21,E23,E25)</f>
        <v>0</v>
      </c>
      <c r="F27" s="15">
        <f t="shared" si="9"/>
        <v>0</v>
      </c>
      <c r="G27" s="15">
        <f t="shared" si="9"/>
        <v>0</v>
      </c>
      <c r="H27" s="15">
        <f t="shared" si="9"/>
        <v>0</v>
      </c>
      <c r="I27" s="15">
        <f t="shared" si="9"/>
        <v>1142930</v>
      </c>
      <c r="J27" s="15">
        <f t="shared" si="9"/>
        <v>0</v>
      </c>
      <c r="K27" s="15">
        <f t="shared" si="9"/>
        <v>115695</v>
      </c>
      <c r="L27" s="15">
        <f t="shared" si="9"/>
        <v>0</v>
      </c>
      <c r="M27" s="15">
        <f t="shared" si="9"/>
        <v>0</v>
      </c>
      <c r="N27" s="15">
        <f t="shared" si="4"/>
        <v>3056312</v>
      </c>
      <c r="O27" s="37">
        <f t="shared" si="1"/>
        <v>1250.5368248772504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5" ht="15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53</v>
      </c>
      <c r="M29" s="93"/>
      <c r="N29" s="93"/>
      <c r="O29" s="41">
        <v>2444</v>
      </c>
    </row>
    <row r="30" spans="1:15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5" ht="15.75" customHeight="1" thickBot="1">
      <c r="A31" s="97" t="s">
        <v>49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462139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133023</v>
      </c>
      <c r="L5" s="26">
        <f t="shared" si="0"/>
        <v>0</v>
      </c>
      <c r="M5" s="26">
        <f t="shared" si="0"/>
        <v>0</v>
      </c>
      <c r="N5" s="27">
        <f>SUM(D5:M5)</f>
        <v>595162</v>
      </c>
      <c r="O5" s="32">
        <f aca="true" t="shared" si="1" ref="O5:O27">(N5/O$29)</f>
        <v>242.32980456026058</v>
      </c>
      <c r="P5" s="6"/>
    </row>
    <row r="6" spans="1:16" ht="15">
      <c r="A6" s="12"/>
      <c r="B6" s="44">
        <v>511</v>
      </c>
      <c r="C6" s="20" t="s">
        <v>19</v>
      </c>
      <c r="D6" s="46">
        <v>30377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30377</v>
      </c>
      <c r="O6" s="47">
        <f t="shared" si="1"/>
        <v>12.368485342019545</v>
      </c>
      <c r="P6" s="9"/>
    </row>
    <row r="7" spans="1:16" ht="15">
      <c r="A7" s="12"/>
      <c r="B7" s="44">
        <v>512</v>
      </c>
      <c r="C7" s="20" t="s">
        <v>20</v>
      </c>
      <c r="D7" s="46">
        <v>228533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228533</v>
      </c>
      <c r="O7" s="47">
        <f t="shared" si="1"/>
        <v>93.05089576547232</v>
      </c>
      <c r="P7" s="9"/>
    </row>
    <row r="8" spans="1:16" ht="15">
      <c r="A8" s="12"/>
      <c r="B8" s="44">
        <v>513</v>
      </c>
      <c r="C8" s="20" t="s">
        <v>21</v>
      </c>
      <c r="D8" s="46">
        <v>30712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26082</v>
      </c>
      <c r="L8" s="46">
        <v>0</v>
      </c>
      <c r="M8" s="46">
        <v>0</v>
      </c>
      <c r="N8" s="46">
        <f t="shared" si="2"/>
        <v>56794</v>
      </c>
      <c r="O8" s="47">
        <f t="shared" si="1"/>
        <v>23.12459283387622</v>
      </c>
      <c r="P8" s="9"/>
    </row>
    <row r="9" spans="1:16" ht="15">
      <c r="A9" s="12"/>
      <c r="B9" s="44">
        <v>514</v>
      </c>
      <c r="C9" s="20" t="s">
        <v>22</v>
      </c>
      <c r="D9" s="46">
        <v>19000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19000</v>
      </c>
      <c r="O9" s="47">
        <f t="shared" si="1"/>
        <v>7.736156351791531</v>
      </c>
      <c r="P9" s="9"/>
    </row>
    <row r="10" spans="1:16" ht="15">
      <c r="A10" s="12"/>
      <c r="B10" s="44">
        <v>515</v>
      </c>
      <c r="C10" s="20" t="s">
        <v>23</v>
      </c>
      <c r="D10" s="46">
        <v>8701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8701</v>
      </c>
      <c r="O10" s="47">
        <f t="shared" si="1"/>
        <v>3.5427524429967425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106941</v>
      </c>
      <c r="L11" s="46">
        <v>0</v>
      </c>
      <c r="M11" s="46">
        <v>0</v>
      </c>
      <c r="N11" s="46">
        <f t="shared" si="2"/>
        <v>106941</v>
      </c>
      <c r="O11" s="47">
        <f t="shared" si="1"/>
        <v>43.54275244299674</v>
      </c>
      <c r="P11" s="9"/>
    </row>
    <row r="12" spans="1:16" ht="15">
      <c r="A12" s="12"/>
      <c r="B12" s="44">
        <v>519</v>
      </c>
      <c r="C12" s="20" t="s">
        <v>25</v>
      </c>
      <c r="D12" s="46">
        <v>144816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144816</v>
      </c>
      <c r="O12" s="47">
        <f t="shared" si="1"/>
        <v>58.96416938110749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SUM(D14:D15)</f>
        <v>674770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7">SUM(D13:M13)</f>
        <v>674770</v>
      </c>
      <c r="O13" s="43">
        <f t="shared" si="1"/>
        <v>274.74348534201954</v>
      </c>
      <c r="P13" s="10"/>
    </row>
    <row r="14" spans="1:16" ht="15">
      <c r="A14" s="12"/>
      <c r="B14" s="44">
        <v>521</v>
      </c>
      <c r="C14" s="20" t="s">
        <v>27</v>
      </c>
      <c r="D14" s="46">
        <v>617797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617797</v>
      </c>
      <c r="O14" s="47">
        <f t="shared" si="1"/>
        <v>251.54600977198697</v>
      </c>
      <c r="P14" s="9"/>
    </row>
    <row r="15" spans="1:16" ht="15">
      <c r="A15" s="12"/>
      <c r="B15" s="44">
        <v>522</v>
      </c>
      <c r="C15" s="20" t="s">
        <v>28</v>
      </c>
      <c r="D15" s="46">
        <v>56973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56973</v>
      </c>
      <c r="O15" s="47">
        <f t="shared" si="1"/>
        <v>23.197475570032573</v>
      </c>
      <c r="P15" s="9"/>
    </row>
    <row r="16" spans="1:16" ht="15.75">
      <c r="A16" s="28" t="s">
        <v>30</v>
      </c>
      <c r="B16" s="29"/>
      <c r="C16" s="30"/>
      <c r="D16" s="31">
        <f aca="true" t="shared" si="5" ref="D16:M16">SUM(D17:D20)</f>
        <v>275739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908662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1184401</v>
      </c>
      <c r="O16" s="43">
        <f t="shared" si="1"/>
        <v>482.24796416938113</v>
      </c>
      <c r="P16" s="10"/>
    </row>
    <row r="17" spans="1:16" ht="15">
      <c r="A17" s="12"/>
      <c r="B17" s="44">
        <v>533</v>
      </c>
      <c r="C17" s="20" t="s">
        <v>31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347880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347880</v>
      </c>
      <c r="O17" s="47">
        <f t="shared" si="1"/>
        <v>141.64495114006516</v>
      </c>
      <c r="P17" s="9"/>
    </row>
    <row r="18" spans="1:16" ht="15">
      <c r="A18" s="12"/>
      <c r="B18" s="44">
        <v>534</v>
      </c>
      <c r="C18" s="20" t="s">
        <v>32</v>
      </c>
      <c r="D18" s="46">
        <v>253995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253995</v>
      </c>
      <c r="O18" s="47">
        <f t="shared" si="1"/>
        <v>103.41815960912052</v>
      </c>
      <c r="P18" s="9"/>
    </row>
    <row r="19" spans="1:16" ht="15">
      <c r="A19" s="12"/>
      <c r="B19" s="44">
        <v>535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560782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560782</v>
      </c>
      <c r="O19" s="47">
        <f t="shared" si="1"/>
        <v>228.3314332247557</v>
      </c>
      <c r="P19" s="9"/>
    </row>
    <row r="20" spans="1:16" ht="15">
      <c r="A20" s="12"/>
      <c r="B20" s="44">
        <v>539</v>
      </c>
      <c r="C20" s="20" t="s">
        <v>34</v>
      </c>
      <c r="D20" s="46">
        <v>21744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21744</v>
      </c>
      <c r="O20" s="47">
        <f t="shared" si="1"/>
        <v>8.853420195439739</v>
      </c>
      <c r="P20" s="9"/>
    </row>
    <row r="21" spans="1:16" ht="15.75">
      <c r="A21" s="28" t="s">
        <v>35</v>
      </c>
      <c r="B21" s="29"/>
      <c r="C21" s="30"/>
      <c r="D21" s="31">
        <f aca="true" t="shared" si="6" ref="D21:M21">SUM(D22:D22)</f>
        <v>727248</v>
      </c>
      <c r="E21" s="31">
        <f t="shared" si="6"/>
        <v>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4"/>
        <v>727248</v>
      </c>
      <c r="O21" s="43">
        <f t="shared" si="1"/>
        <v>296.11074918566777</v>
      </c>
      <c r="P21" s="10"/>
    </row>
    <row r="22" spans="1:16" ht="15">
      <c r="A22" s="12"/>
      <c r="B22" s="44">
        <v>541</v>
      </c>
      <c r="C22" s="20" t="s">
        <v>36</v>
      </c>
      <c r="D22" s="46">
        <v>727248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727248</v>
      </c>
      <c r="O22" s="47">
        <f t="shared" si="1"/>
        <v>296.11074918566777</v>
      </c>
      <c r="P22" s="9"/>
    </row>
    <row r="23" spans="1:16" ht="15.75">
      <c r="A23" s="28" t="s">
        <v>37</v>
      </c>
      <c r="B23" s="29"/>
      <c r="C23" s="30"/>
      <c r="D23" s="31">
        <f aca="true" t="shared" si="7" ref="D23:M23">SUM(D24:D24)</f>
        <v>15500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4"/>
        <v>15500</v>
      </c>
      <c r="O23" s="43">
        <f t="shared" si="1"/>
        <v>6.311074918566775</v>
      </c>
      <c r="P23" s="10"/>
    </row>
    <row r="24" spans="1:16" ht="15">
      <c r="A24" s="13"/>
      <c r="B24" s="45">
        <v>552</v>
      </c>
      <c r="C24" s="21" t="s">
        <v>38</v>
      </c>
      <c r="D24" s="46">
        <v>15500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15500</v>
      </c>
      <c r="O24" s="47">
        <f t="shared" si="1"/>
        <v>6.311074918566775</v>
      </c>
      <c r="P24" s="9"/>
    </row>
    <row r="25" spans="1:16" ht="15.75">
      <c r="A25" s="28" t="s">
        <v>42</v>
      </c>
      <c r="B25" s="29"/>
      <c r="C25" s="30"/>
      <c r="D25" s="31">
        <f aca="true" t="shared" si="8" ref="D25:M25">SUM(D26:D26)</f>
        <v>0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95392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4"/>
        <v>95392</v>
      </c>
      <c r="O25" s="43">
        <f t="shared" si="1"/>
        <v>38.840390879478825</v>
      </c>
      <c r="P25" s="9"/>
    </row>
    <row r="26" spans="1:16" ht="15.75" thickBot="1">
      <c r="A26" s="12"/>
      <c r="B26" s="44">
        <v>591</v>
      </c>
      <c r="C26" s="20" t="s">
        <v>47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95392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95392</v>
      </c>
      <c r="O26" s="47">
        <f t="shared" si="1"/>
        <v>38.840390879478825</v>
      </c>
      <c r="P26" s="9"/>
    </row>
    <row r="27" spans="1:119" ht="16.5" thickBot="1">
      <c r="A27" s="14" t="s">
        <v>10</v>
      </c>
      <c r="B27" s="23"/>
      <c r="C27" s="22"/>
      <c r="D27" s="15">
        <f>SUM(D5,D13,D16,D21,D23,D25)</f>
        <v>2155396</v>
      </c>
      <c r="E27" s="15">
        <f aca="true" t="shared" si="9" ref="E27:M27">SUM(E5,E13,E16,E21,E23,E25)</f>
        <v>0</v>
      </c>
      <c r="F27" s="15">
        <f t="shared" si="9"/>
        <v>0</v>
      </c>
      <c r="G27" s="15">
        <f t="shared" si="9"/>
        <v>0</v>
      </c>
      <c r="H27" s="15">
        <f t="shared" si="9"/>
        <v>0</v>
      </c>
      <c r="I27" s="15">
        <f t="shared" si="9"/>
        <v>1004054</v>
      </c>
      <c r="J27" s="15">
        <f t="shared" si="9"/>
        <v>0</v>
      </c>
      <c r="K27" s="15">
        <f t="shared" si="9"/>
        <v>133023</v>
      </c>
      <c r="L27" s="15">
        <f t="shared" si="9"/>
        <v>0</v>
      </c>
      <c r="M27" s="15">
        <f t="shared" si="9"/>
        <v>0</v>
      </c>
      <c r="N27" s="15">
        <f t="shared" si="4"/>
        <v>3292473</v>
      </c>
      <c r="O27" s="37">
        <f t="shared" si="1"/>
        <v>1340.5834690553745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5" ht="15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51</v>
      </c>
      <c r="M29" s="93"/>
      <c r="N29" s="93"/>
      <c r="O29" s="41">
        <v>2456</v>
      </c>
    </row>
    <row r="30" spans="1:15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5" ht="15.75" customHeight="1" thickBot="1">
      <c r="A31" s="97" t="s">
        <v>49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45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SUM(D6:D12)</f>
        <v>444709</v>
      </c>
      <c r="E5" s="26">
        <f aca="true" t="shared" si="0" ref="E5:M5">SUM(E6:E12)</f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116522</v>
      </c>
      <c r="L5" s="26">
        <f t="shared" si="0"/>
        <v>0</v>
      </c>
      <c r="M5" s="26">
        <f t="shared" si="0"/>
        <v>0</v>
      </c>
      <c r="N5" s="27">
        <f>SUM(D5:M5)</f>
        <v>561231</v>
      </c>
      <c r="O5" s="32">
        <f aca="true" t="shared" si="1" ref="O5:O29">(N5/O$31)</f>
        <v>223.95490822027134</v>
      </c>
      <c r="P5" s="6"/>
    </row>
    <row r="6" spans="1:16" ht="15">
      <c r="A6" s="12"/>
      <c r="B6" s="44">
        <v>511</v>
      </c>
      <c r="C6" s="20" t="s">
        <v>19</v>
      </c>
      <c r="D6" s="46">
        <v>29614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29614</v>
      </c>
      <c r="O6" s="47">
        <f t="shared" si="1"/>
        <v>11.817238627294493</v>
      </c>
      <c r="P6" s="9"/>
    </row>
    <row r="7" spans="1:16" ht="15">
      <c r="A7" s="12"/>
      <c r="B7" s="44">
        <v>512</v>
      </c>
      <c r="C7" s="20" t="s">
        <v>20</v>
      </c>
      <c r="D7" s="46">
        <v>243073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243073</v>
      </c>
      <c r="O7" s="47">
        <f t="shared" si="1"/>
        <v>96.99640861931364</v>
      </c>
      <c r="P7" s="9"/>
    </row>
    <row r="8" spans="1:16" ht="15">
      <c r="A8" s="12"/>
      <c r="B8" s="44">
        <v>513</v>
      </c>
      <c r="C8" s="20" t="s">
        <v>21</v>
      </c>
      <c r="D8" s="46">
        <v>23149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23161</v>
      </c>
      <c r="L8" s="46">
        <v>0</v>
      </c>
      <c r="M8" s="46">
        <v>0</v>
      </c>
      <c r="N8" s="46">
        <f t="shared" si="2"/>
        <v>46310</v>
      </c>
      <c r="O8" s="47">
        <f t="shared" si="1"/>
        <v>18.479648842777333</v>
      </c>
      <c r="P8" s="9"/>
    </row>
    <row r="9" spans="1:16" ht="15">
      <c r="A9" s="12"/>
      <c r="B9" s="44">
        <v>514</v>
      </c>
      <c r="C9" s="20" t="s">
        <v>22</v>
      </c>
      <c r="D9" s="46">
        <v>21621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21621</v>
      </c>
      <c r="O9" s="47">
        <f t="shared" si="1"/>
        <v>8.627693535514764</v>
      </c>
      <c r="P9" s="9"/>
    </row>
    <row r="10" spans="1:16" ht="15">
      <c r="A10" s="12"/>
      <c r="B10" s="44">
        <v>515</v>
      </c>
      <c r="C10" s="20" t="s">
        <v>23</v>
      </c>
      <c r="D10" s="46">
        <v>1705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1705</v>
      </c>
      <c r="O10" s="47">
        <f t="shared" si="1"/>
        <v>0.680367118914605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93361</v>
      </c>
      <c r="L11" s="46">
        <v>0</v>
      </c>
      <c r="M11" s="46">
        <v>0</v>
      </c>
      <c r="N11" s="46">
        <f t="shared" si="2"/>
        <v>93361</v>
      </c>
      <c r="O11" s="47">
        <f t="shared" si="1"/>
        <v>37.25498802873105</v>
      </c>
      <c r="P11" s="9"/>
    </row>
    <row r="12" spans="1:16" ht="15">
      <c r="A12" s="12"/>
      <c r="B12" s="44">
        <v>519</v>
      </c>
      <c r="C12" s="20" t="s">
        <v>25</v>
      </c>
      <c r="D12" s="46">
        <v>125547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125547</v>
      </c>
      <c r="O12" s="47">
        <f t="shared" si="1"/>
        <v>50.09856344772546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SUM(D14:D15)</f>
        <v>815523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9">SUM(D13:M13)</f>
        <v>815523</v>
      </c>
      <c r="O13" s="43">
        <f t="shared" si="1"/>
        <v>325.42817238627293</v>
      </c>
      <c r="P13" s="10"/>
    </row>
    <row r="14" spans="1:16" ht="15">
      <c r="A14" s="12"/>
      <c r="B14" s="44">
        <v>521</v>
      </c>
      <c r="C14" s="20" t="s">
        <v>27</v>
      </c>
      <c r="D14" s="46">
        <v>796254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796254</v>
      </c>
      <c r="O14" s="47">
        <f t="shared" si="1"/>
        <v>317.7390263367917</v>
      </c>
      <c r="P14" s="9"/>
    </row>
    <row r="15" spans="1:16" ht="15">
      <c r="A15" s="12"/>
      <c r="B15" s="44">
        <v>522</v>
      </c>
      <c r="C15" s="20" t="s">
        <v>28</v>
      </c>
      <c r="D15" s="46">
        <v>19269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19269</v>
      </c>
      <c r="O15" s="47">
        <f t="shared" si="1"/>
        <v>7.689146049481245</v>
      </c>
      <c r="P15" s="9"/>
    </row>
    <row r="16" spans="1:16" ht="15.75">
      <c r="A16" s="28" t="s">
        <v>30</v>
      </c>
      <c r="B16" s="29"/>
      <c r="C16" s="30"/>
      <c r="D16" s="31">
        <f aca="true" t="shared" si="5" ref="D16:M16">SUM(D17:D20)</f>
        <v>282502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900639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1183141</v>
      </c>
      <c r="O16" s="43">
        <f t="shared" si="1"/>
        <v>472.1233040702314</v>
      </c>
      <c r="P16" s="10"/>
    </row>
    <row r="17" spans="1:16" ht="15">
      <c r="A17" s="12"/>
      <c r="B17" s="44">
        <v>533</v>
      </c>
      <c r="C17" s="20" t="s">
        <v>31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344062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344062</v>
      </c>
      <c r="O17" s="47">
        <f t="shared" si="1"/>
        <v>137.2952913008779</v>
      </c>
      <c r="P17" s="9"/>
    </row>
    <row r="18" spans="1:16" ht="15">
      <c r="A18" s="12"/>
      <c r="B18" s="44">
        <v>534</v>
      </c>
      <c r="C18" s="20" t="s">
        <v>32</v>
      </c>
      <c r="D18" s="46">
        <v>244495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244495</v>
      </c>
      <c r="O18" s="47">
        <f t="shared" si="1"/>
        <v>97.56384676775738</v>
      </c>
      <c r="P18" s="9"/>
    </row>
    <row r="19" spans="1:16" ht="15">
      <c r="A19" s="12"/>
      <c r="B19" s="44">
        <v>535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556577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556577</v>
      </c>
      <c r="O19" s="47">
        <f t="shared" si="1"/>
        <v>222.0977653631285</v>
      </c>
      <c r="P19" s="9"/>
    </row>
    <row r="20" spans="1:16" ht="15">
      <c r="A20" s="12"/>
      <c r="B20" s="44">
        <v>539</v>
      </c>
      <c r="C20" s="20" t="s">
        <v>34</v>
      </c>
      <c r="D20" s="46">
        <v>38007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38007</v>
      </c>
      <c r="O20" s="47">
        <f t="shared" si="1"/>
        <v>15.166400638467678</v>
      </c>
      <c r="P20" s="9"/>
    </row>
    <row r="21" spans="1:16" ht="15.75">
      <c r="A21" s="28" t="s">
        <v>35</v>
      </c>
      <c r="B21" s="29"/>
      <c r="C21" s="30"/>
      <c r="D21" s="31">
        <f aca="true" t="shared" si="6" ref="D21:M21">SUM(D22:D22)</f>
        <v>492354</v>
      </c>
      <c r="E21" s="31">
        <f t="shared" si="6"/>
        <v>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4"/>
        <v>492354</v>
      </c>
      <c r="O21" s="43">
        <f t="shared" si="1"/>
        <v>196.47007182761374</v>
      </c>
      <c r="P21" s="10"/>
    </row>
    <row r="22" spans="1:16" ht="15">
      <c r="A22" s="12"/>
      <c r="B22" s="44">
        <v>541</v>
      </c>
      <c r="C22" s="20" t="s">
        <v>36</v>
      </c>
      <c r="D22" s="46">
        <v>492354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492354</v>
      </c>
      <c r="O22" s="47">
        <f t="shared" si="1"/>
        <v>196.47007182761374</v>
      </c>
      <c r="P22" s="9"/>
    </row>
    <row r="23" spans="1:16" ht="15.75">
      <c r="A23" s="28" t="s">
        <v>37</v>
      </c>
      <c r="B23" s="29"/>
      <c r="C23" s="30"/>
      <c r="D23" s="31">
        <f aca="true" t="shared" si="7" ref="D23:M23">SUM(D24:D24)</f>
        <v>10000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4"/>
        <v>10000</v>
      </c>
      <c r="O23" s="43">
        <f t="shared" si="1"/>
        <v>3.9904229848363926</v>
      </c>
      <c r="P23" s="10"/>
    </row>
    <row r="24" spans="1:16" ht="15">
      <c r="A24" s="13"/>
      <c r="B24" s="45">
        <v>552</v>
      </c>
      <c r="C24" s="21" t="s">
        <v>38</v>
      </c>
      <c r="D24" s="46">
        <v>10000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10000</v>
      </c>
      <c r="O24" s="47">
        <f t="shared" si="1"/>
        <v>3.9904229848363926</v>
      </c>
      <c r="P24" s="9"/>
    </row>
    <row r="25" spans="1:16" ht="15.75">
      <c r="A25" s="28" t="s">
        <v>42</v>
      </c>
      <c r="B25" s="29"/>
      <c r="C25" s="30"/>
      <c r="D25" s="31">
        <f aca="true" t="shared" si="8" ref="D25:M25">SUM(D26:D28)</f>
        <v>0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146398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4"/>
        <v>146398</v>
      </c>
      <c r="O25" s="43">
        <f t="shared" si="1"/>
        <v>58.41899441340782</v>
      </c>
      <c r="P25" s="9"/>
    </row>
    <row r="26" spans="1:16" ht="15">
      <c r="A26" s="12"/>
      <c r="B26" s="44">
        <v>581</v>
      </c>
      <c r="C26" s="20" t="s">
        <v>41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45500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45500</v>
      </c>
      <c r="O26" s="47">
        <f t="shared" si="1"/>
        <v>18.156424581005588</v>
      </c>
      <c r="P26" s="9"/>
    </row>
    <row r="27" spans="1:16" ht="15">
      <c r="A27" s="12"/>
      <c r="B27" s="44">
        <v>590</v>
      </c>
      <c r="C27" s="20" t="s">
        <v>46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34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34</v>
      </c>
      <c r="O27" s="47">
        <f t="shared" si="1"/>
        <v>0.013567438148443736</v>
      </c>
      <c r="P27" s="9"/>
    </row>
    <row r="28" spans="1:16" ht="15.75" thickBot="1">
      <c r="A28" s="12"/>
      <c r="B28" s="44">
        <v>591</v>
      </c>
      <c r="C28" s="20" t="s">
        <v>47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100864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100864</v>
      </c>
      <c r="O28" s="47">
        <f t="shared" si="1"/>
        <v>40.24900239425379</v>
      </c>
      <c r="P28" s="9"/>
    </row>
    <row r="29" spans="1:119" ht="16.5" thickBot="1">
      <c r="A29" s="14" t="s">
        <v>10</v>
      </c>
      <c r="B29" s="23"/>
      <c r="C29" s="22"/>
      <c r="D29" s="15">
        <f>SUM(D5,D13,D16,D21,D23,D25)</f>
        <v>2045088</v>
      </c>
      <c r="E29" s="15">
        <f aca="true" t="shared" si="9" ref="E29:M29">SUM(E5,E13,E16,E21,E23,E25)</f>
        <v>0</v>
      </c>
      <c r="F29" s="15">
        <f t="shared" si="9"/>
        <v>0</v>
      </c>
      <c r="G29" s="15">
        <f t="shared" si="9"/>
        <v>0</v>
      </c>
      <c r="H29" s="15">
        <f t="shared" si="9"/>
        <v>0</v>
      </c>
      <c r="I29" s="15">
        <f t="shared" si="9"/>
        <v>1047037</v>
      </c>
      <c r="J29" s="15">
        <f t="shared" si="9"/>
        <v>0</v>
      </c>
      <c r="K29" s="15">
        <f t="shared" si="9"/>
        <v>116522</v>
      </c>
      <c r="L29" s="15">
        <f t="shared" si="9"/>
        <v>0</v>
      </c>
      <c r="M29" s="15">
        <f t="shared" si="9"/>
        <v>0</v>
      </c>
      <c r="N29" s="15">
        <f t="shared" si="4"/>
        <v>3208647</v>
      </c>
      <c r="O29" s="37">
        <f t="shared" si="1"/>
        <v>1280.3858739026336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5" ht="15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48</v>
      </c>
      <c r="M31" s="93"/>
      <c r="N31" s="93"/>
      <c r="O31" s="41">
        <v>2506</v>
      </c>
    </row>
    <row r="32" spans="1:15" ht="1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thickBot="1">
      <c r="A33" s="97" t="s">
        <v>49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sheetProtection/>
  <mergeCells count="10">
    <mergeCell ref="A33:O33"/>
    <mergeCell ref="L31:N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>SUM(D6:D12)</f>
        <v>468813</v>
      </c>
      <c r="E5" s="26">
        <f aca="true" t="shared" si="0" ref="E5:M5">SUM(E6:E12)</f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105215</v>
      </c>
      <c r="L5" s="26">
        <f t="shared" si="0"/>
        <v>0</v>
      </c>
      <c r="M5" s="26">
        <f t="shared" si="0"/>
        <v>0</v>
      </c>
      <c r="N5" s="27">
        <f>SUM(D5:M5)</f>
        <v>574028</v>
      </c>
      <c r="O5" s="32">
        <f aca="true" t="shared" si="1" ref="O5:O30">(N5/O$32)</f>
        <v>227.6985323284411</v>
      </c>
      <c r="P5" s="6"/>
    </row>
    <row r="6" spans="1:16" ht="15">
      <c r="A6" s="12"/>
      <c r="B6" s="44">
        <v>511</v>
      </c>
      <c r="C6" s="20" t="s">
        <v>19</v>
      </c>
      <c r="D6" s="46">
        <v>31434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31434</v>
      </c>
      <c r="O6" s="47">
        <f t="shared" si="1"/>
        <v>12.468861562871876</v>
      </c>
      <c r="P6" s="9"/>
    </row>
    <row r="7" spans="1:16" ht="15">
      <c r="A7" s="12"/>
      <c r="B7" s="44">
        <v>512</v>
      </c>
      <c r="C7" s="20" t="s">
        <v>20</v>
      </c>
      <c r="D7" s="46">
        <v>234443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234443</v>
      </c>
      <c r="O7" s="47">
        <f t="shared" si="1"/>
        <v>92.99603332011107</v>
      </c>
      <c r="P7" s="9"/>
    </row>
    <row r="8" spans="1:16" ht="15">
      <c r="A8" s="12"/>
      <c r="B8" s="44">
        <v>513</v>
      </c>
      <c r="C8" s="20" t="s">
        <v>21</v>
      </c>
      <c r="D8" s="46">
        <v>21595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14127</v>
      </c>
      <c r="L8" s="46">
        <v>0</v>
      </c>
      <c r="M8" s="46">
        <v>0</v>
      </c>
      <c r="N8" s="46">
        <f t="shared" si="2"/>
        <v>35722</v>
      </c>
      <c r="O8" s="47">
        <f t="shared" si="1"/>
        <v>14.16977389924633</v>
      </c>
      <c r="P8" s="9"/>
    </row>
    <row r="9" spans="1:16" ht="15">
      <c r="A9" s="12"/>
      <c r="B9" s="44">
        <v>514</v>
      </c>
      <c r="C9" s="20" t="s">
        <v>22</v>
      </c>
      <c r="D9" s="46">
        <v>22838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22838</v>
      </c>
      <c r="O9" s="47">
        <f t="shared" si="1"/>
        <v>9.059103530345102</v>
      </c>
      <c r="P9" s="9"/>
    </row>
    <row r="10" spans="1:16" ht="15">
      <c r="A10" s="12"/>
      <c r="B10" s="44">
        <v>515</v>
      </c>
      <c r="C10" s="20" t="s">
        <v>23</v>
      </c>
      <c r="D10" s="46">
        <v>8750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8750</v>
      </c>
      <c r="O10" s="47">
        <f t="shared" si="1"/>
        <v>3.4708449028163426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91088</v>
      </c>
      <c r="L11" s="46">
        <v>0</v>
      </c>
      <c r="M11" s="46">
        <v>0</v>
      </c>
      <c r="N11" s="46">
        <f t="shared" si="2"/>
        <v>91088</v>
      </c>
      <c r="O11" s="47">
        <f t="shared" si="1"/>
        <v>36.13169377231257</v>
      </c>
      <c r="P11" s="9"/>
    </row>
    <row r="12" spans="1:16" ht="15">
      <c r="A12" s="12"/>
      <c r="B12" s="44">
        <v>519</v>
      </c>
      <c r="C12" s="20" t="s">
        <v>25</v>
      </c>
      <c r="D12" s="46">
        <v>149753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149753</v>
      </c>
      <c r="O12" s="47">
        <f t="shared" si="1"/>
        <v>59.4022213407378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597421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30">SUM(D13:M13)</f>
        <v>597421</v>
      </c>
      <c r="O13" s="43">
        <f t="shared" si="1"/>
        <v>236.97778659262198</v>
      </c>
      <c r="P13" s="10"/>
    </row>
    <row r="14" spans="1:16" ht="15">
      <c r="A14" s="12"/>
      <c r="B14" s="44">
        <v>521</v>
      </c>
      <c r="C14" s="20" t="s">
        <v>27</v>
      </c>
      <c r="D14" s="46">
        <v>577330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577330</v>
      </c>
      <c r="O14" s="47">
        <f t="shared" si="1"/>
        <v>229.00833002776676</v>
      </c>
      <c r="P14" s="9"/>
    </row>
    <row r="15" spans="1:16" ht="15">
      <c r="A15" s="12"/>
      <c r="B15" s="44">
        <v>522</v>
      </c>
      <c r="C15" s="20" t="s">
        <v>28</v>
      </c>
      <c r="D15" s="46">
        <v>16099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16099</v>
      </c>
      <c r="O15" s="47">
        <f t="shared" si="1"/>
        <v>6.385957953193177</v>
      </c>
      <c r="P15" s="9"/>
    </row>
    <row r="16" spans="1:16" ht="15">
      <c r="A16" s="12"/>
      <c r="B16" s="44">
        <v>529</v>
      </c>
      <c r="C16" s="20" t="s">
        <v>29</v>
      </c>
      <c r="D16" s="46">
        <v>3992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3992</v>
      </c>
      <c r="O16" s="47">
        <f t="shared" si="1"/>
        <v>1.5834986116620389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SUM(D18:D21)</f>
        <v>286789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816867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1103656</v>
      </c>
      <c r="O17" s="43">
        <f t="shared" si="1"/>
        <v>437.7850059500198</v>
      </c>
      <c r="P17" s="10"/>
    </row>
    <row r="18" spans="1:16" ht="15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298492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298492</v>
      </c>
      <c r="O18" s="47">
        <f t="shared" si="1"/>
        <v>118.4022213407378</v>
      </c>
      <c r="P18" s="9"/>
    </row>
    <row r="19" spans="1:16" ht="15">
      <c r="A19" s="12"/>
      <c r="B19" s="44">
        <v>534</v>
      </c>
      <c r="C19" s="20" t="s">
        <v>32</v>
      </c>
      <c r="D19" s="46">
        <v>250721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250721</v>
      </c>
      <c r="O19" s="47">
        <f t="shared" si="1"/>
        <v>99.45299484331615</v>
      </c>
      <c r="P19" s="9"/>
    </row>
    <row r="20" spans="1:16" ht="15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518375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518375</v>
      </c>
      <c r="O20" s="47">
        <f t="shared" si="1"/>
        <v>205.62276874256247</v>
      </c>
      <c r="P20" s="9"/>
    </row>
    <row r="21" spans="1:16" ht="15">
      <c r="A21" s="12"/>
      <c r="B21" s="44">
        <v>539</v>
      </c>
      <c r="C21" s="20" t="s">
        <v>34</v>
      </c>
      <c r="D21" s="46">
        <v>36068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36068</v>
      </c>
      <c r="O21" s="47">
        <f t="shared" si="1"/>
        <v>14.307021023403411</v>
      </c>
      <c r="P21" s="9"/>
    </row>
    <row r="22" spans="1:16" ht="15.75">
      <c r="A22" s="28" t="s">
        <v>35</v>
      </c>
      <c r="B22" s="29"/>
      <c r="C22" s="30"/>
      <c r="D22" s="31">
        <f aca="true" t="shared" si="6" ref="D22:M22">SUM(D23:D23)</f>
        <v>423790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423790</v>
      </c>
      <c r="O22" s="43">
        <f t="shared" si="1"/>
        <v>168.10392701309004</v>
      </c>
      <c r="P22" s="10"/>
    </row>
    <row r="23" spans="1:16" ht="15">
      <c r="A23" s="12"/>
      <c r="B23" s="44">
        <v>541</v>
      </c>
      <c r="C23" s="20" t="s">
        <v>36</v>
      </c>
      <c r="D23" s="46">
        <v>423790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423790</v>
      </c>
      <c r="O23" s="47">
        <f t="shared" si="1"/>
        <v>168.10392701309004</v>
      </c>
      <c r="P23" s="9"/>
    </row>
    <row r="24" spans="1:16" ht="15.75">
      <c r="A24" s="28" t="s">
        <v>37</v>
      </c>
      <c r="B24" s="29"/>
      <c r="C24" s="30"/>
      <c r="D24" s="31">
        <f aca="true" t="shared" si="7" ref="D24:M24">SUM(D25:D25)</f>
        <v>10000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4"/>
        <v>10000</v>
      </c>
      <c r="O24" s="43">
        <f t="shared" si="1"/>
        <v>3.9666798889329633</v>
      </c>
      <c r="P24" s="10"/>
    </row>
    <row r="25" spans="1:16" ht="15">
      <c r="A25" s="13"/>
      <c r="B25" s="45">
        <v>552</v>
      </c>
      <c r="C25" s="21" t="s">
        <v>38</v>
      </c>
      <c r="D25" s="46">
        <v>10000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10000</v>
      </c>
      <c r="O25" s="47">
        <f t="shared" si="1"/>
        <v>3.9666798889329633</v>
      </c>
      <c r="P25" s="9"/>
    </row>
    <row r="26" spans="1:16" ht="15.75">
      <c r="A26" s="28" t="s">
        <v>39</v>
      </c>
      <c r="B26" s="29"/>
      <c r="C26" s="30"/>
      <c r="D26" s="31">
        <f aca="true" t="shared" si="8" ref="D26:M26">SUM(D27:D27)</f>
        <v>540245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104977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4"/>
        <v>645222</v>
      </c>
      <c r="O26" s="43">
        <f t="shared" si="1"/>
        <v>255.93891312971044</v>
      </c>
      <c r="P26" s="9"/>
    </row>
    <row r="27" spans="1:16" ht="15">
      <c r="A27" s="12"/>
      <c r="B27" s="44">
        <v>572</v>
      </c>
      <c r="C27" s="20" t="s">
        <v>40</v>
      </c>
      <c r="D27" s="46">
        <v>540245</v>
      </c>
      <c r="E27" s="46">
        <v>0</v>
      </c>
      <c r="F27" s="46">
        <v>0</v>
      </c>
      <c r="G27" s="46">
        <v>0</v>
      </c>
      <c r="H27" s="46">
        <v>0</v>
      </c>
      <c r="I27" s="46">
        <v>104977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645222</v>
      </c>
      <c r="O27" s="47">
        <f t="shared" si="1"/>
        <v>255.93891312971044</v>
      </c>
      <c r="P27" s="9"/>
    </row>
    <row r="28" spans="1:16" ht="15.75">
      <c r="A28" s="28" t="s">
        <v>42</v>
      </c>
      <c r="B28" s="29"/>
      <c r="C28" s="30"/>
      <c r="D28" s="31">
        <f aca="true" t="shared" si="9" ref="D28:M28">SUM(D29:D29)</f>
        <v>16000</v>
      </c>
      <c r="E28" s="31">
        <f t="shared" si="9"/>
        <v>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4"/>
        <v>16000</v>
      </c>
      <c r="O28" s="43">
        <f t="shared" si="1"/>
        <v>6.346687822292741</v>
      </c>
      <c r="P28" s="9"/>
    </row>
    <row r="29" spans="1:16" ht="15.75" thickBot="1">
      <c r="A29" s="12"/>
      <c r="B29" s="44">
        <v>581</v>
      </c>
      <c r="C29" s="20" t="s">
        <v>41</v>
      </c>
      <c r="D29" s="46">
        <v>16000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16000</v>
      </c>
      <c r="O29" s="47">
        <f t="shared" si="1"/>
        <v>6.346687822292741</v>
      </c>
      <c r="P29" s="9"/>
    </row>
    <row r="30" spans="1:119" ht="16.5" thickBot="1">
      <c r="A30" s="14" t="s">
        <v>10</v>
      </c>
      <c r="B30" s="23"/>
      <c r="C30" s="22"/>
      <c r="D30" s="15">
        <f>SUM(D5,D13,D17,D22,D24,D26,D28)</f>
        <v>2343058</v>
      </c>
      <c r="E30" s="15">
        <f aca="true" t="shared" si="10" ref="E30:M30">SUM(E5,E13,E17,E22,E24,E26,E28)</f>
        <v>0</v>
      </c>
      <c r="F30" s="15">
        <f t="shared" si="10"/>
        <v>0</v>
      </c>
      <c r="G30" s="15">
        <f t="shared" si="10"/>
        <v>0</v>
      </c>
      <c r="H30" s="15">
        <f t="shared" si="10"/>
        <v>0</v>
      </c>
      <c r="I30" s="15">
        <f t="shared" si="10"/>
        <v>921844</v>
      </c>
      <c r="J30" s="15">
        <f t="shared" si="10"/>
        <v>0</v>
      </c>
      <c r="K30" s="15">
        <f t="shared" si="10"/>
        <v>105215</v>
      </c>
      <c r="L30" s="15">
        <f t="shared" si="10"/>
        <v>0</v>
      </c>
      <c r="M30" s="15">
        <f t="shared" si="10"/>
        <v>0</v>
      </c>
      <c r="N30" s="15">
        <f t="shared" si="4"/>
        <v>3370117</v>
      </c>
      <c r="O30" s="37">
        <f t="shared" si="1"/>
        <v>1336.817532725109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5" ht="15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43</v>
      </c>
      <c r="M32" s="93"/>
      <c r="N32" s="93"/>
      <c r="O32" s="41">
        <v>2521</v>
      </c>
    </row>
    <row r="33" spans="1:15" ht="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thickBot="1">
      <c r="A34" s="97" t="s">
        <v>49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sheetProtection/>
  <mergeCells count="10">
    <mergeCell ref="A34:O34"/>
    <mergeCell ref="A33:O33"/>
    <mergeCell ref="L32:N3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fitToHeight="0" fitToWidth="1" horizontalDpi="600" verticalDpi="600" orientation="landscape" paperSize="5" scale="55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2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515006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114023</v>
      </c>
      <c r="L5" s="26">
        <f t="shared" si="0"/>
        <v>0</v>
      </c>
      <c r="M5" s="26">
        <f t="shared" si="0"/>
        <v>0</v>
      </c>
      <c r="N5" s="27">
        <f>SUM(D5:M5)</f>
        <v>629029</v>
      </c>
      <c r="O5" s="32">
        <f aca="true" t="shared" si="1" ref="O5:O28">(N5/O$30)</f>
        <v>247.9420575482854</v>
      </c>
      <c r="P5" s="6"/>
    </row>
    <row r="6" spans="1:16" ht="15">
      <c r="A6" s="12"/>
      <c r="B6" s="44">
        <v>511</v>
      </c>
      <c r="C6" s="20" t="s">
        <v>19</v>
      </c>
      <c r="D6" s="46">
        <v>34443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34443</v>
      </c>
      <c r="O6" s="47">
        <f t="shared" si="1"/>
        <v>13.576271186440678</v>
      </c>
      <c r="P6" s="9"/>
    </row>
    <row r="7" spans="1:16" ht="15">
      <c r="A7" s="12"/>
      <c r="B7" s="44">
        <v>512</v>
      </c>
      <c r="C7" s="20" t="s">
        <v>20</v>
      </c>
      <c r="D7" s="46">
        <v>237738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237738</v>
      </c>
      <c r="O7" s="47">
        <f t="shared" si="1"/>
        <v>93.70831690973591</v>
      </c>
      <c r="P7" s="9"/>
    </row>
    <row r="8" spans="1:16" ht="15">
      <c r="A8" s="12"/>
      <c r="B8" s="44">
        <v>513</v>
      </c>
      <c r="C8" s="20" t="s">
        <v>21</v>
      </c>
      <c r="D8" s="46">
        <v>35976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21792</v>
      </c>
      <c r="L8" s="46">
        <v>0</v>
      </c>
      <c r="M8" s="46">
        <v>0</v>
      </c>
      <c r="N8" s="46">
        <f t="shared" si="2"/>
        <v>57768</v>
      </c>
      <c r="O8" s="47">
        <f t="shared" si="1"/>
        <v>22.770201024832478</v>
      </c>
      <c r="P8" s="9"/>
    </row>
    <row r="9" spans="1:16" ht="15">
      <c r="A9" s="12"/>
      <c r="B9" s="44">
        <v>514</v>
      </c>
      <c r="C9" s="20" t="s">
        <v>22</v>
      </c>
      <c r="D9" s="46">
        <v>19071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19071</v>
      </c>
      <c r="O9" s="47">
        <f t="shared" si="1"/>
        <v>7.51714623571147</v>
      </c>
      <c r="P9" s="9"/>
    </row>
    <row r="10" spans="1:16" ht="15">
      <c r="A10" s="12"/>
      <c r="B10" s="44">
        <v>515</v>
      </c>
      <c r="C10" s="20" t="s">
        <v>23</v>
      </c>
      <c r="D10" s="46">
        <v>983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983</v>
      </c>
      <c r="O10" s="47">
        <f t="shared" si="1"/>
        <v>0.38746551044540795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92231</v>
      </c>
      <c r="L11" s="46">
        <v>0</v>
      </c>
      <c r="M11" s="46">
        <v>0</v>
      </c>
      <c r="N11" s="46">
        <f t="shared" si="2"/>
        <v>92231</v>
      </c>
      <c r="O11" s="47">
        <f t="shared" si="1"/>
        <v>36.354355538037055</v>
      </c>
      <c r="P11" s="9"/>
    </row>
    <row r="12" spans="1:16" ht="15">
      <c r="A12" s="12"/>
      <c r="B12" s="44">
        <v>519</v>
      </c>
      <c r="C12" s="20" t="s">
        <v>25</v>
      </c>
      <c r="D12" s="46">
        <v>186795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186795</v>
      </c>
      <c r="O12" s="47">
        <f t="shared" si="1"/>
        <v>73.62830114308238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655547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8">SUM(D13:M13)</f>
        <v>655547</v>
      </c>
      <c r="O13" s="43">
        <f t="shared" si="1"/>
        <v>258.39456050453293</v>
      </c>
      <c r="P13" s="10"/>
    </row>
    <row r="14" spans="1:16" ht="15">
      <c r="A14" s="12"/>
      <c r="B14" s="44">
        <v>521</v>
      </c>
      <c r="C14" s="20" t="s">
        <v>27</v>
      </c>
      <c r="D14" s="46">
        <v>631995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631995</v>
      </c>
      <c r="O14" s="47">
        <f t="shared" si="1"/>
        <v>249.11115490737092</v>
      </c>
      <c r="P14" s="9"/>
    </row>
    <row r="15" spans="1:16" ht="15">
      <c r="A15" s="12"/>
      <c r="B15" s="44">
        <v>522</v>
      </c>
      <c r="C15" s="20" t="s">
        <v>28</v>
      </c>
      <c r="D15" s="46">
        <v>19142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19142</v>
      </c>
      <c r="O15" s="47">
        <f t="shared" si="1"/>
        <v>7.545132045723295</v>
      </c>
      <c r="P15" s="9"/>
    </row>
    <row r="16" spans="1:16" ht="15">
      <c r="A16" s="12"/>
      <c r="B16" s="44">
        <v>529</v>
      </c>
      <c r="C16" s="20" t="s">
        <v>29</v>
      </c>
      <c r="D16" s="46">
        <v>4410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4410</v>
      </c>
      <c r="O16" s="47">
        <f t="shared" si="1"/>
        <v>1.738273551438707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SUM(D18:D21)</f>
        <v>273783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923020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1196803</v>
      </c>
      <c r="O17" s="43">
        <f t="shared" si="1"/>
        <v>471.73945605045327</v>
      </c>
      <c r="P17" s="10"/>
    </row>
    <row r="18" spans="1:16" ht="15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337934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337934</v>
      </c>
      <c r="O18" s="47">
        <f t="shared" si="1"/>
        <v>133.2022073314939</v>
      </c>
      <c r="P18" s="9"/>
    </row>
    <row r="19" spans="1:16" ht="15">
      <c r="A19" s="12"/>
      <c r="B19" s="44">
        <v>534</v>
      </c>
      <c r="C19" s="20" t="s">
        <v>32</v>
      </c>
      <c r="D19" s="46">
        <v>231223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231223</v>
      </c>
      <c r="O19" s="47">
        <f t="shared" si="1"/>
        <v>91.14032321639732</v>
      </c>
      <c r="P19" s="9"/>
    </row>
    <row r="20" spans="1:16" ht="15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585086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585086</v>
      </c>
      <c r="O20" s="47">
        <f t="shared" si="1"/>
        <v>230.62120614899487</v>
      </c>
      <c r="P20" s="9"/>
    </row>
    <row r="21" spans="1:16" ht="15">
      <c r="A21" s="12"/>
      <c r="B21" s="44">
        <v>539</v>
      </c>
      <c r="C21" s="20" t="s">
        <v>34</v>
      </c>
      <c r="D21" s="46">
        <v>42560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42560</v>
      </c>
      <c r="O21" s="47">
        <f t="shared" si="1"/>
        <v>16.775719353567204</v>
      </c>
      <c r="P21" s="9"/>
    </row>
    <row r="22" spans="1:16" ht="15.75">
      <c r="A22" s="28" t="s">
        <v>35</v>
      </c>
      <c r="B22" s="29"/>
      <c r="C22" s="30"/>
      <c r="D22" s="31">
        <f aca="true" t="shared" si="6" ref="D22:M22">SUM(D23:D23)</f>
        <v>438067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438067</v>
      </c>
      <c r="O22" s="43">
        <f t="shared" si="1"/>
        <v>172.6712652739456</v>
      </c>
      <c r="P22" s="10"/>
    </row>
    <row r="23" spans="1:16" ht="15">
      <c r="A23" s="12"/>
      <c r="B23" s="44">
        <v>541</v>
      </c>
      <c r="C23" s="20" t="s">
        <v>36</v>
      </c>
      <c r="D23" s="46">
        <v>438067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438067</v>
      </c>
      <c r="O23" s="47">
        <f t="shared" si="1"/>
        <v>172.6712652739456</v>
      </c>
      <c r="P23" s="9"/>
    </row>
    <row r="24" spans="1:16" ht="15.75">
      <c r="A24" s="28" t="s">
        <v>37</v>
      </c>
      <c r="B24" s="29"/>
      <c r="C24" s="30"/>
      <c r="D24" s="31">
        <f aca="true" t="shared" si="7" ref="D24:M24">SUM(D25:D25)</f>
        <v>11250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4"/>
        <v>11250</v>
      </c>
      <c r="O24" s="43">
        <f t="shared" si="1"/>
        <v>4.434371304690579</v>
      </c>
      <c r="P24" s="10"/>
    </row>
    <row r="25" spans="1:16" ht="15">
      <c r="A25" s="13"/>
      <c r="B25" s="45">
        <v>552</v>
      </c>
      <c r="C25" s="21" t="s">
        <v>38</v>
      </c>
      <c r="D25" s="46">
        <v>11250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11250</v>
      </c>
      <c r="O25" s="47">
        <f t="shared" si="1"/>
        <v>4.434371304690579</v>
      </c>
      <c r="P25" s="9"/>
    </row>
    <row r="26" spans="1:16" ht="15.75">
      <c r="A26" s="28" t="s">
        <v>39</v>
      </c>
      <c r="B26" s="29"/>
      <c r="C26" s="30"/>
      <c r="D26" s="31">
        <f aca="true" t="shared" si="8" ref="D26:M26">SUM(D27:D27)</f>
        <v>70276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106505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4"/>
        <v>176781</v>
      </c>
      <c r="O26" s="43">
        <f t="shared" si="1"/>
        <v>69.68111943240048</v>
      </c>
      <c r="P26" s="9"/>
    </row>
    <row r="27" spans="1:16" ht="15.75" thickBot="1">
      <c r="A27" s="12"/>
      <c r="B27" s="44">
        <v>572</v>
      </c>
      <c r="C27" s="20" t="s">
        <v>40</v>
      </c>
      <c r="D27" s="46">
        <v>70276</v>
      </c>
      <c r="E27" s="46">
        <v>0</v>
      </c>
      <c r="F27" s="46">
        <v>0</v>
      </c>
      <c r="G27" s="46">
        <v>0</v>
      </c>
      <c r="H27" s="46">
        <v>0</v>
      </c>
      <c r="I27" s="46">
        <v>106505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176781</v>
      </c>
      <c r="O27" s="47">
        <f t="shared" si="1"/>
        <v>69.68111943240048</v>
      </c>
      <c r="P27" s="9"/>
    </row>
    <row r="28" spans="1:119" ht="16.5" thickBot="1">
      <c r="A28" s="14" t="s">
        <v>10</v>
      </c>
      <c r="B28" s="23"/>
      <c r="C28" s="22"/>
      <c r="D28" s="15">
        <f>SUM(D5,D13,D17,D22,D24,D26)</f>
        <v>1963929</v>
      </c>
      <c r="E28" s="15">
        <f aca="true" t="shared" si="9" ref="E28:M28">SUM(E5,E13,E17,E22,E24,E26)</f>
        <v>0</v>
      </c>
      <c r="F28" s="15">
        <f t="shared" si="9"/>
        <v>0</v>
      </c>
      <c r="G28" s="15">
        <f t="shared" si="9"/>
        <v>0</v>
      </c>
      <c r="H28" s="15">
        <f t="shared" si="9"/>
        <v>0</v>
      </c>
      <c r="I28" s="15">
        <f t="shared" si="9"/>
        <v>1029525</v>
      </c>
      <c r="J28" s="15">
        <f t="shared" si="9"/>
        <v>0</v>
      </c>
      <c r="K28" s="15">
        <f t="shared" si="9"/>
        <v>114023</v>
      </c>
      <c r="L28" s="15">
        <f t="shared" si="9"/>
        <v>0</v>
      </c>
      <c r="M28" s="15">
        <f t="shared" si="9"/>
        <v>0</v>
      </c>
      <c r="N28" s="15">
        <f t="shared" si="4"/>
        <v>3107477</v>
      </c>
      <c r="O28" s="37">
        <f t="shared" si="1"/>
        <v>1224.8628301143083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5" ht="15">
      <c r="A29" s="16"/>
      <c r="B29" s="18"/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9"/>
    </row>
    <row r="30" spans="1:15" ht="15">
      <c r="A30" s="38"/>
      <c r="B30" s="39"/>
      <c r="C30" s="39"/>
      <c r="D30" s="40"/>
      <c r="E30" s="40"/>
      <c r="F30" s="40"/>
      <c r="G30" s="40"/>
      <c r="H30" s="40"/>
      <c r="I30" s="40"/>
      <c r="J30" s="40"/>
      <c r="K30" s="40"/>
      <c r="L30" s="93" t="s">
        <v>57</v>
      </c>
      <c r="M30" s="93"/>
      <c r="N30" s="93"/>
      <c r="O30" s="41">
        <v>2537</v>
      </c>
    </row>
    <row r="31" spans="1:15" ht="15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5" ht="15.75" customHeight="1" thickBot="1">
      <c r="A32" s="97" t="s">
        <v>49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sheetProtection/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643797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117222</v>
      </c>
      <c r="L5" s="26">
        <f t="shared" si="0"/>
        <v>0</v>
      </c>
      <c r="M5" s="26">
        <f t="shared" si="0"/>
        <v>0</v>
      </c>
      <c r="N5" s="27">
        <f>SUM(D5:M5)</f>
        <v>761019</v>
      </c>
      <c r="O5" s="32">
        <f aca="true" t="shared" si="1" ref="O5:O31">(N5/O$33)</f>
        <v>297.9714173844949</v>
      </c>
      <c r="P5" s="6"/>
    </row>
    <row r="6" spans="1:16" ht="15">
      <c r="A6" s="12"/>
      <c r="B6" s="44">
        <v>511</v>
      </c>
      <c r="C6" s="20" t="s">
        <v>19</v>
      </c>
      <c r="D6" s="46">
        <v>36426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36426</v>
      </c>
      <c r="O6" s="47">
        <f t="shared" si="1"/>
        <v>14.262333594361785</v>
      </c>
      <c r="P6" s="9"/>
    </row>
    <row r="7" spans="1:16" ht="15">
      <c r="A7" s="12"/>
      <c r="B7" s="44">
        <v>512</v>
      </c>
      <c r="C7" s="20" t="s">
        <v>20</v>
      </c>
      <c r="D7" s="46">
        <v>186772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186772</v>
      </c>
      <c r="O7" s="47">
        <f t="shared" si="1"/>
        <v>73.12920908379013</v>
      </c>
      <c r="P7" s="9"/>
    </row>
    <row r="8" spans="1:16" ht="15">
      <c r="A8" s="12"/>
      <c r="B8" s="44">
        <v>513</v>
      </c>
      <c r="C8" s="20" t="s">
        <v>21</v>
      </c>
      <c r="D8" s="46">
        <v>144900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15752</v>
      </c>
      <c r="L8" s="46">
        <v>0</v>
      </c>
      <c r="M8" s="46">
        <v>0</v>
      </c>
      <c r="N8" s="46">
        <f t="shared" si="2"/>
        <v>160652</v>
      </c>
      <c r="O8" s="47">
        <f t="shared" si="1"/>
        <v>62.90211433046202</v>
      </c>
      <c r="P8" s="9"/>
    </row>
    <row r="9" spans="1:16" ht="15">
      <c r="A9" s="12"/>
      <c r="B9" s="44">
        <v>514</v>
      </c>
      <c r="C9" s="20" t="s">
        <v>22</v>
      </c>
      <c r="D9" s="46">
        <v>20569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20569</v>
      </c>
      <c r="O9" s="47">
        <f t="shared" si="1"/>
        <v>8.053641346906813</v>
      </c>
      <c r="P9" s="9"/>
    </row>
    <row r="10" spans="1:16" ht="15">
      <c r="A10" s="12"/>
      <c r="B10" s="44">
        <v>515</v>
      </c>
      <c r="C10" s="20" t="s">
        <v>23</v>
      </c>
      <c r="D10" s="46">
        <v>9017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9017</v>
      </c>
      <c r="O10" s="47">
        <f t="shared" si="1"/>
        <v>3.5305403288958495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101470</v>
      </c>
      <c r="L11" s="46">
        <v>0</v>
      </c>
      <c r="M11" s="46">
        <v>0</v>
      </c>
      <c r="N11" s="46">
        <f t="shared" si="2"/>
        <v>101470</v>
      </c>
      <c r="O11" s="47">
        <f t="shared" si="1"/>
        <v>39.72983555207517</v>
      </c>
      <c r="P11" s="9"/>
    </row>
    <row r="12" spans="1:16" ht="15">
      <c r="A12" s="12"/>
      <c r="B12" s="44">
        <v>519</v>
      </c>
      <c r="C12" s="20" t="s">
        <v>25</v>
      </c>
      <c r="D12" s="46">
        <v>246113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246113</v>
      </c>
      <c r="O12" s="47">
        <f t="shared" si="1"/>
        <v>96.36374314800314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SUM(D14:D16)</f>
        <v>631869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31">SUM(D13:M13)</f>
        <v>631869</v>
      </c>
      <c r="O13" s="43">
        <f t="shared" si="1"/>
        <v>247.40368050117462</v>
      </c>
      <c r="P13" s="10"/>
    </row>
    <row r="14" spans="1:16" ht="15">
      <c r="A14" s="12"/>
      <c r="B14" s="44">
        <v>521</v>
      </c>
      <c r="C14" s="20" t="s">
        <v>27</v>
      </c>
      <c r="D14" s="46">
        <v>603445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603445</v>
      </c>
      <c r="O14" s="47">
        <f t="shared" si="1"/>
        <v>236.2744714173845</v>
      </c>
      <c r="P14" s="9"/>
    </row>
    <row r="15" spans="1:16" ht="15">
      <c r="A15" s="12"/>
      <c r="B15" s="44">
        <v>522</v>
      </c>
      <c r="C15" s="20" t="s">
        <v>28</v>
      </c>
      <c r="D15" s="46">
        <v>26931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26931</v>
      </c>
      <c r="O15" s="47">
        <f t="shared" si="1"/>
        <v>10.544635865309319</v>
      </c>
      <c r="P15" s="9"/>
    </row>
    <row r="16" spans="1:16" ht="15">
      <c r="A16" s="12"/>
      <c r="B16" s="44">
        <v>529</v>
      </c>
      <c r="C16" s="20" t="s">
        <v>29</v>
      </c>
      <c r="D16" s="46">
        <v>1493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1493</v>
      </c>
      <c r="O16" s="47">
        <f t="shared" si="1"/>
        <v>0.5845732184808144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SUM(D18:D21)</f>
        <v>252480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837854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1090334</v>
      </c>
      <c r="O17" s="43">
        <f t="shared" si="1"/>
        <v>426.91229444009394</v>
      </c>
      <c r="P17" s="10"/>
    </row>
    <row r="18" spans="1:16" ht="15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374116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374116</v>
      </c>
      <c r="O18" s="47">
        <f t="shared" si="1"/>
        <v>146.48238057948316</v>
      </c>
      <c r="P18" s="9"/>
    </row>
    <row r="19" spans="1:16" ht="15">
      <c r="A19" s="12"/>
      <c r="B19" s="44">
        <v>534</v>
      </c>
      <c r="C19" s="20" t="s">
        <v>32</v>
      </c>
      <c r="D19" s="46">
        <v>213652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213652</v>
      </c>
      <c r="O19" s="47">
        <f t="shared" si="1"/>
        <v>83.6538762725137</v>
      </c>
      <c r="P19" s="9"/>
    </row>
    <row r="20" spans="1:16" ht="15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463738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463738</v>
      </c>
      <c r="O20" s="47">
        <f t="shared" si="1"/>
        <v>181.5732184808144</v>
      </c>
      <c r="P20" s="9"/>
    </row>
    <row r="21" spans="1:16" ht="15">
      <c r="A21" s="12"/>
      <c r="B21" s="44">
        <v>539</v>
      </c>
      <c r="C21" s="20" t="s">
        <v>34</v>
      </c>
      <c r="D21" s="46">
        <v>38828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38828</v>
      </c>
      <c r="O21" s="47">
        <f t="shared" si="1"/>
        <v>15.202819107282695</v>
      </c>
      <c r="P21" s="9"/>
    </row>
    <row r="22" spans="1:16" ht="15.75">
      <c r="A22" s="28" t="s">
        <v>35</v>
      </c>
      <c r="B22" s="29"/>
      <c r="C22" s="30"/>
      <c r="D22" s="31">
        <f aca="true" t="shared" si="6" ref="D22:M22">SUM(D23:D24)</f>
        <v>459616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459616</v>
      </c>
      <c r="O22" s="43">
        <f t="shared" si="1"/>
        <v>179.9592795614722</v>
      </c>
      <c r="P22" s="10"/>
    </row>
    <row r="23" spans="1:16" ht="15">
      <c r="A23" s="12"/>
      <c r="B23" s="44">
        <v>541</v>
      </c>
      <c r="C23" s="20" t="s">
        <v>36</v>
      </c>
      <c r="D23" s="46">
        <v>446677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446677</v>
      </c>
      <c r="O23" s="47">
        <f t="shared" si="1"/>
        <v>174.89310884886453</v>
      </c>
      <c r="P23" s="9"/>
    </row>
    <row r="24" spans="1:16" ht="15">
      <c r="A24" s="12"/>
      <c r="B24" s="44">
        <v>544</v>
      </c>
      <c r="C24" s="20" t="s">
        <v>72</v>
      </c>
      <c r="D24" s="46">
        <v>12939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12939</v>
      </c>
      <c r="O24" s="47">
        <f t="shared" si="1"/>
        <v>5.066170712607674</v>
      </c>
      <c r="P24" s="9"/>
    </row>
    <row r="25" spans="1:16" ht="15.75">
      <c r="A25" s="28" t="s">
        <v>37</v>
      </c>
      <c r="B25" s="29"/>
      <c r="C25" s="30"/>
      <c r="D25" s="31">
        <f aca="true" t="shared" si="7" ref="D25:M25">SUM(D26:D26)</f>
        <v>16750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16750</v>
      </c>
      <c r="O25" s="43">
        <f t="shared" si="1"/>
        <v>6.558339859044636</v>
      </c>
      <c r="P25" s="10"/>
    </row>
    <row r="26" spans="1:16" ht="15">
      <c r="A26" s="13"/>
      <c r="B26" s="45">
        <v>552</v>
      </c>
      <c r="C26" s="21" t="s">
        <v>38</v>
      </c>
      <c r="D26" s="46">
        <v>16750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16750</v>
      </c>
      <c r="O26" s="47">
        <f t="shared" si="1"/>
        <v>6.558339859044636</v>
      </c>
      <c r="P26" s="9"/>
    </row>
    <row r="27" spans="1:16" ht="15.75">
      <c r="A27" s="28" t="s">
        <v>39</v>
      </c>
      <c r="B27" s="29"/>
      <c r="C27" s="30"/>
      <c r="D27" s="31">
        <f aca="true" t="shared" si="8" ref="D27:M27">SUM(D28:D28)</f>
        <v>0</v>
      </c>
      <c r="E27" s="31">
        <f t="shared" si="8"/>
        <v>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113078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113078</v>
      </c>
      <c r="O27" s="43">
        <f t="shared" si="1"/>
        <v>44.27486296006265</v>
      </c>
      <c r="P27" s="9"/>
    </row>
    <row r="28" spans="1:16" ht="15">
      <c r="A28" s="12"/>
      <c r="B28" s="44">
        <v>572</v>
      </c>
      <c r="C28" s="20" t="s">
        <v>40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113078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113078</v>
      </c>
      <c r="O28" s="47">
        <f t="shared" si="1"/>
        <v>44.27486296006265</v>
      </c>
      <c r="P28" s="9"/>
    </row>
    <row r="29" spans="1:16" ht="15.75">
      <c r="A29" s="28" t="s">
        <v>42</v>
      </c>
      <c r="B29" s="29"/>
      <c r="C29" s="30"/>
      <c r="D29" s="31">
        <f aca="true" t="shared" si="9" ref="D29:M29">SUM(D30:D30)</f>
        <v>2500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4"/>
        <v>2500</v>
      </c>
      <c r="O29" s="43">
        <f t="shared" si="1"/>
        <v>0.9788566953797964</v>
      </c>
      <c r="P29" s="9"/>
    </row>
    <row r="30" spans="1:16" ht="15.75" thickBot="1">
      <c r="A30" s="12"/>
      <c r="B30" s="44">
        <v>581</v>
      </c>
      <c r="C30" s="20" t="s">
        <v>41</v>
      </c>
      <c r="D30" s="46">
        <v>2500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2500</v>
      </c>
      <c r="O30" s="47">
        <f t="shared" si="1"/>
        <v>0.9788566953797964</v>
      </c>
      <c r="P30" s="9"/>
    </row>
    <row r="31" spans="1:119" ht="16.5" thickBot="1">
      <c r="A31" s="14" t="s">
        <v>10</v>
      </c>
      <c r="B31" s="23"/>
      <c r="C31" s="22"/>
      <c r="D31" s="15">
        <f>SUM(D5,D13,D17,D22,D25,D27,D29)</f>
        <v>2007012</v>
      </c>
      <c r="E31" s="15">
        <f aca="true" t="shared" si="10" ref="E31:M31">SUM(E5,E13,E17,E22,E25,E27,E29)</f>
        <v>0</v>
      </c>
      <c r="F31" s="15">
        <f t="shared" si="10"/>
        <v>0</v>
      </c>
      <c r="G31" s="15">
        <f t="shared" si="10"/>
        <v>0</v>
      </c>
      <c r="H31" s="15">
        <f t="shared" si="10"/>
        <v>0</v>
      </c>
      <c r="I31" s="15">
        <f t="shared" si="10"/>
        <v>950932</v>
      </c>
      <c r="J31" s="15">
        <f t="shared" si="10"/>
        <v>0</v>
      </c>
      <c r="K31" s="15">
        <f t="shared" si="10"/>
        <v>117222</v>
      </c>
      <c r="L31" s="15">
        <f t="shared" si="10"/>
        <v>0</v>
      </c>
      <c r="M31" s="15">
        <f t="shared" si="10"/>
        <v>0</v>
      </c>
      <c r="N31" s="15">
        <f t="shared" si="4"/>
        <v>3075166</v>
      </c>
      <c r="O31" s="37">
        <f t="shared" si="1"/>
        <v>1204.0587314017228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73</v>
      </c>
      <c r="M33" s="93"/>
      <c r="N33" s="93"/>
      <c r="O33" s="41">
        <v>2554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49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SUM(D6:D11)</f>
        <v>475742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199795</v>
      </c>
      <c r="L5" s="26">
        <f t="shared" si="0"/>
        <v>0</v>
      </c>
      <c r="M5" s="26">
        <f t="shared" si="0"/>
        <v>0</v>
      </c>
      <c r="N5" s="27">
        <f aca="true" t="shared" si="1" ref="N5:N27">SUM(D5:M5)</f>
        <v>675537</v>
      </c>
      <c r="O5" s="32">
        <f aca="true" t="shared" si="2" ref="O5:O27">(N5/O$29)</f>
        <v>277.2002462043496</v>
      </c>
      <c r="P5" s="6"/>
    </row>
    <row r="6" spans="1:16" ht="15">
      <c r="A6" s="12"/>
      <c r="B6" s="44">
        <v>511</v>
      </c>
      <c r="C6" s="20" t="s">
        <v>19</v>
      </c>
      <c r="D6" s="46">
        <v>35924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35924</v>
      </c>
      <c r="O6" s="47">
        <f t="shared" si="2"/>
        <v>14.74107509232663</v>
      </c>
      <c r="P6" s="9"/>
    </row>
    <row r="7" spans="1:16" ht="15">
      <c r="A7" s="12"/>
      <c r="B7" s="44">
        <v>512</v>
      </c>
      <c r="C7" s="20" t="s">
        <v>20</v>
      </c>
      <c r="D7" s="46">
        <v>273091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273091</v>
      </c>
      <c r="O7" s="47">
        <f t="shared" si="2"/>
        <v>112.0603200656545</v>
      </c>
      <c r="P7" s="9"/>
    </row>
    <row r="8" spans="1:16" ht="15">
      <c r="A8" s="12"/>
      <c r="B8" s="44">
        <v>513</v>
      </c>
      <c r="C8" s="20" t="s">
        <v>21</v>
      </c>
      <c r="D8" s="46">
        <v>21580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21580</v>
      </c>
      <c r="O8" s="47">
        <f t="shared" si="2"/>
        <v>8.855149774312679</v>
      </c>
      <c r="P8" s="9"/>
    </row>
    <row r="9" spans="1:16" ht="15">
      <c r="A9" s="12"/>
      <c r="B9" s="44">
        <v>514</v>
      </c>
      <c r="C9" s="20" t="s">
        <v>22</v>
      </c>
      <c r="D9" s="46">
        <v>18150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18150</v>
      </c>
      <c r="O9" s="47">
        <f t="shared" si="2"/>
        <v>7.447681575707837</v>
      </c>
      <c r="P9" s="9"/>
    </row>
    <row r="10" spans="1:16" ht="15">
      <c r="A10" s="12"/>
      <c r="B10" s="44">
        <v>518</v>
      </c>
      <c r="C10" s="20" t="s">
        <v>24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199795</v>
      </c>
      <c r="L10" s="46">
        <v>0</v>
      </c>
      <c r="M10" s="46">
        <v>0</v>
      </c>
      <c r="N10" s="46">
        <f t="shared" si="1"/>
        <v>199795</v>
      </c>
      <c r="O10" s="47">
        <f t="shared" si="2"/>
        <v>81.98399671727533</v>
      </c>
      <c r="P10" s="9"/>
    </row>
    <row r="11" spans="1:16" ht="15">
      <c r="A11" s="12"/>
      <c r="B11" s="44">
        <v>519</v>
      </c>
      <c r="C11" s="20" t="s">
        <v>59</v>
      </c>
      <c r="D11" s="46">
        <v>126997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126997</v>
      </c>
      <c r="O11" s="47">
        <f t="shared" si="2"/>
        <v>52.11202297907263</v>
      </c>
      <c r="P11" s="9"/>
    </row>
    <row r="12" spans="1:16" ht="15.75">
      <c r="A12" s="28" t="s">
        <v>26</v>
      </c>
      <c r="B12" s="29"/>
      <c r="C12" s="30"/>
      <c r="D12" s="31">
        <f aca="true" t="shared" si="3" ref="D12:M12">SUM(D13:D14)</f>
        <v>796958</v>
      </c>
      <c r="E12" s="31">
        <f t="shared" si="3"/>
        <v>0</v>
      </c>
      <c r="F12" s="31">
        <f t="shared" si="3"/>
        <v>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796958</v>
      </c>
      <c r="O12" s="43">
        <f t="shared" si="2"/>
        <v>327.02421009437836</v>
      </c>
      <c r="P12" s="10"/>
    </row>
    <row r="13" spans="1:16" ht="15">
      <c r="A13" s="12"/>
      <c r="B13" s="44">
        <v>521</v>
      </c>
      <c r="C13" s="20" t="s">
        <v>27</v>
      </c>
      <c r="D13" s="46">
        <v>781590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781590</v>
      </c>
      <c r="O13" s="47">
        <f t="shared" si="2"/>
        <v>320.71809601969636</v>
      </c>
      <c r="P13" s="9"/>
    </row>
    <row r="14" spans="1:16" ht="15">
      <c r="A14" s="12"/>
      <c r="B14" s="44">
        <v>522</v>
      </c>
      <c r="C14" s="20" t="s">
        <v>28</v>
      </c>
      <c r="D14" s="46">
        <v>15368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15368</v>
      </c>
      <c r="O14" s="47">
        <f t="shared" si="2"/>
        <v>6.306114074681986</v>
      </c>
      <c r="P14" s="9"/>
    </row>
    <row r="15" spans="1:16" ht="15.75">
      <c r="A15" s="28" t="s">
        <v>30</v>
      </c>
      <c r="B15" s="29"/>
      <c r="C15" s="30"/>
      <c r="D15" s="31">
        <f aca="true" t="shared" si="4" ref="D15:M15">SUM(D16:D19)</f>
        <v>272767</v>
      </c>
      <c r="E15" s="31">
        <f t="shared" si="4"/>
        <v>0</v>
      </c>
      <c r="F15" s="31">
        <f t="shared" si="4"/>
        <v>0</v>
      </c>
      <c r="G15" s="31">
        <f t="shared" si="4"/>
        <v>0</v>
      </c>
      <c r="H15" s="31">
        <f t="shared" si="4"/>
        <v>0</v>
      </c>
      <c r="I15" s="31">
        <f t="shared" si="4"/>
        <v>1610207</v>
      </c>
      <c r="J15" s="31">
        <f t="shared" si="4"/>
        <v>0</v>
      </c>
      <c r="K15" s="31">
        <f t="shared" si="4"/>
        <v>0</v>
      </c>
      <c r="L15" s="31">
        <f t="shared" si="4"/>
        <v>0</v>
      </c>
      <c r="M15" s="31">
        <f t="shared" si="4"/>
        <v>0</v>
      </c>
      <c r="N15" s="42">
        <f t="shared" si="1"/>
        <v>1882974</v>
      </c>
      <c r="O15" s="43">
        <f t="shared" si="2"/>
        <v>772.6606483381206</v>
      </c>
      <c r="P15" s="10"/>
    </row>
    <row r="16" spans="1:16" ht="15">
      <c r="A16" s="12"/>
      <c r="B16" s="44">
        <v>533</v>
      </c>
      <c r="C16" s="20" t="s">
        <v>31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610105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610105</v>
      </c>
      <c r="O16" s="47">
        <f t="shared" si="2"/>
        <v>250.3508411981945</v>
      </c>
      <c r="P16" s="9"/>
    </row>
    <row r="17" spans="1:16" ht="15">
      <c r="A17" s="12"/>
      <c r="B17" s="44">
        <v>534</v>
      </c>
      <c r="C17" s="20" t="s">
        <v>60</v>
      </c>
      <c r="D17" s="46">
        <v>272767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272767</v>
      </c>
      <c r="O17" s="47">
        <f t="shared" si="2"/>
        <v>111.927369716865</v>
      </c>
      <c r="P17" s="9"/>
    </row>
    <row r="18" spans="1:16" ht="15">
      <c r="A18" s="12"/>
      <c r="B18" s="44">
        <v>535</v>
      </c>
      <c r="C18" s="20" t="s">
        <v>33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821501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821501</v>
      </c>
      <c r="O18" s="47">
        <f t="shared" si="2"/>
        <v>337.09519901518263</v>
      </c>
      <c r="P18" s="9"/>
    </row>
    <row r="19" spans="1:16" ht="15">
      <c r="A19" s="12"/>
      <c r="B19" s="44">
        <v>539</v>
      </c>
      <c r="C19" s="20" t="s">
        <v>34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178601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178601</v>
      </c>
      <c r="O19" s="47">
        <f t="shared" si="2"/>
        <v>73.28723840787853</v>
      </c>
      <c r="P19" s="9"/>
    </row>
    <row r="20" spans="1:16" ht="15.75">
      <c r="A20" s="28" t="s">
        <v>35</v>
      </c>
      <c r="B20" s="29"/>
      <c r="C20" s="30"/>
      <c r="D20" s="31">
        <f aca="true" t="shared" si="5" ref="D20:M20">SUM(D21:D21)</f>
        <v>601476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31">
        <f t="shared" si="1"/>
        <v>601476</v>
      </c>
      <c r="O20" s="43">
        <f t="shared" si="2"/>
        <v>246.81001231021747</v>
      </c>
      <c r="P20" s="10"/>
    </row>
    <row r="21" spans="1:16" ht="15">
      <c r="A21" s="12"/>
      <c r="B21" s="44">
        <v>541</v>
      </c>
      <c r="C21" s="20" t="s">
        <v>61</v>
      </c>
      <c r="D21" s="46">
        <v>601476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601476</v>
      </c>
      <c r="O21" s="47">
        <f t="shared" si="2"/>
        <v>246.81001231021747</v>
      </c>
      <c r="P21" s="9"/>
    </row>
    <row r="22" spans="1:16" ht="15.75">
      <c r="A22" s="28" t="s">
        <v>37</v>
      </c>
      <c r="B22" s="29"/>
      <c r="C22" s="30"/>
      <c r="D22" s="31">
        <f aca="true" t="shared" si="6" ref="D22:M22">SUM(D23:D24)</f>
        <v>57761</v>
      </c>
      <c r="E22" s="31">
        <f t="shared" si="6"/>
        <v>0</v>
      </c>
      <c r="F22" s="31">
        <f t="shared" si="6"/>
        <v>0</v>
      </c>
      <c r="G22" s="31">
        <f t="shared" si="6"/>
        <v>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1"/>
        <v>57761</v>
      </c>
      <c r="O22" s="43">
        <f t="shared" si="2"/>
        <v>23.701682396389003</v>
      </c>
      <c r="P22" s="10"/>
    </row>
    <row r="23" spans="1:16" ht="15">
      <c r="A23" s="13"/>
      <c r="B23" s="45">
        <v>552</v>
      </c>
      <c r="C23" s="21" t="s">
        <v>38</v>
      </c>
      <c r="D23" s="46">
        <v>9500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9500</v>
      </c>
      <c r="O23" s="47">
        <f t="shared" si="2"/>
        <v>3.8982355354944604</v>
      </c>
      <c r="P23" s="9"/>
    </row>
    <row r="24" spans="1:16" ht="15">
      <c r="A24" s="13"/>
      <c r="B24" s="45">
        <v>559</v>
      </c>
      <c r="C24" s="21" t="s">
        <v>69</v>
      </c>
      <c r="D24" s="46">
        <v>48261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48261</v>
      </c>
      <c r="O24" s="47">
        <f t="shared" si="2"/>
        <v>19.803446860894542</v>
      </c>
      <c r="P24" s="9"/>
    </row>
    <row r="25" spans="1:16" ht="15.75">
      <c r="A25" s="28" t="s">
        <v>39</v>
      </c>
      <c r="B25" s="29"/>
      <c r="C25" s="30"/>
      <c r="D25" s="31">
        <f aca="true" t="shared" si="7" ref="D25:M25">SUM(D26:D26)</f>
        <v>90706</v>
      </c>
      <c r="E25" s="31">
        <f t="shared" si="7"/>
        <v>0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1"/>
        <v>90706</v>
      </c>
      <c r="O25" s="43">
        <f t="shared" si="2"/>
        <v>37.22035289290111</v>
      </c>
      <c r="P25" s="9"/>
    </row>
    <row r="26" spans="1:16" ht="15.75" thickBot="1">
      <c r="A26" s="12"/>
      <c r="B26" s="44">
        <v>572</v>
      </c>
      <c r="C26" s="20" t="s">
        <v>62</v>
      </c>
      <c r="D26" s="46">
        <v>90706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90706</v>
      </c>
      <c r="O26" s="47">
        <f t="shared" si="2"/>
        <v>37.22035289290111</v>
      </c>
      <c r="P26" s="9"/>
    </row>
    <row r="27" spans="1:119" ht="16.5" thickBot="1">
      <c r="A27" s="14" t="s">
        <v>10</v>
      </c>
      <c r="B27" s="23"/>
      <c r="C27" s="22"/>
      <c r="D27" s="15">
        <f>SUM(D5,D12,D15,D20,D22,D25)</f>
        <v>2295410</v>
      </c>
      <c r="E27" s="15">
        <f aca="true" t="shared" si="8" ref="E27:M27">SUM(E5,E12,E15,E20,E22,E25)</f>
        <v>0</v>
      </c>
      <c r="F27" s="15">
        <f t="shared" si="8"/>
        <v>0</v>
      </c>
      <c r="G27" s="15">
        <f t="shared" si="8"/>
        <v>0</v>
      </c>
      <c r="H27" s="15">
        <f t="shared" si="8"/>
        <v>0</v>
      </c>
      <c r="I27" s="15">
        <f t="shared" si="8"/>
        <v>1610207</v>
      </c>
      <c r="J27" s="15">
        <f t="shared" si="8"/>
        <v>0</v>
      </c>
      <c r="K27" s="15">
        <f t="shared" si="8"/>
        <v>199795</v>
      </c>
      <c r="L27" s="15">
        <f t="shared" si="8"/>
        <v>0</v>
      </c>
      <c r="M27" s="15">
        <f t="shared" si="8"/>
        <v>0</v>
      </c>
      <c r="N27" s="15">
        <f t="shared" si="1"/>
        <v>4105412</v>
      </c>
      <c r="O27" s="37">
        <f t="shared" si="2"/>
        <v>1684.617152236356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5" ht="15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86</v>
      </c>
      <c r="M29" s="93"/>
      <c r="N29" s="93"/>
      <c r="O29" s="41">
        <v>2437</v>
      </c>
    </row>
    <row r="30" spans="1:15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5" ht="15.75" customHeight="1" thickBot="1">
      <c r="A31" s="97" t="s">
        <v>49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465170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185222</v>
      </c>
      <c r="J5" s="26">
        <f t="shared" si="0"/>
        <v>0</v>
      </c>
      <c r="K5" s="26">
        <f t="shared" si="0"/>
        <v>157923</v>
      </c>
      <c r="L5" s="26">
        <f t="shared" si="0"/>
        <v>0</v>
      </c>
      <c r="M5" s="26">
        <f t="shared" si="0"/>
        <v>0</v>
      </c>
      <c r="N5" s="27">
        <f>SUM(D5:M5)</f>
        <v>808315</v>
      </c>
      <c r="O5" s="32">
        <f aca="true" t="shared" si="1" ref="O5:O30">(N5/O$32)</f>
        <v>330.0592078399347</v>
      </c>
      <c r="P5" s="6"/>
    </row>
    <row r="6" spans="1:16" ht="15">
      <c r="A6" s="12"/>
      <c r="B6" s="44">
        <v>511</v>
      </c>
      <c r="C6" s="20" t="s">
        <v>19</v>
      </c>
      <c r="D6" s="46">
        <v>40190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40190</v>
      </c>
      <c r="O6" s="47">
        <f t="shared" si="1"/>
        <v>16.410779910167417</v>
      </c>
      <c r="P6" s="9"/>
    </row>
    <row r="7" spans="1:16" ht="15">
      <c r="A7" s="12"/>
      <c r="B7" s="44">
        <v>512</v>
      </c>
      <c r="C7" s="20" t="s">
        <v>20</v>
      </c>
      <c r="D7" s="46">
        <v>260472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260472</v>
      </c>
      <c r="O7" s="47">
        <f t="shared" si="1"/>
        <v>106.35851367905268</v>
      </c>
      <c r="P7" s="9"/>
    </row>
    <row r="8" spans="1:16" ht="15">
      <c r="A8" s="12"/>
      <c r="B8" s="44">
        <v>513</v>
      </c>
      <c r="C8" s="20" t="s">
        <v>21</v>
      </c>
      <c r="D8" s="46">
        <v>20659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37562</v>
      </c>
      <c r="L8" s="46">
        <v>0</v>
      </c>
      <c r="M8" s="46">
        <v>0</v>
      </c>
      <c r="N8" s="46">
        <f t="shared" si="2"/>
        <v>58221</v>
      </c>
      <c r="O8" s="47">
        <f t="shared" si="1"/>
        <v>23.773376888525927</v>
      </c>
      <c r="P8" s="9"/>
    </row>
    <row r="9" spans="1:16" ht="15">
      <c r="A9" s="12"/>
      <c r="B9" s="44">
        <v>514</v>
      </c>
      <c r="C9" s="20" t="s">
        <v>22</v>
      </c>
      <c r="D9" s="46">
        <v>21220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21220</v>
      </c>
      <c r="O9" s="47">
        <f t="shared" si="1"/>
        <v>8.664761126990609</v>
      </c>
      <c r="P9" s="9"/>
    </row>
    <row r="10" spans="1:16" ht="15">
      <c r="A10" s="12"/>
      <c r="B10" s="44">
        <v>515</v>
      </c>
      <c r="C10" s="20" t="s">
        <v>23</v>
      </c>
      <c r="D10" s="46">
        <v>260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260</v>
      </c>
      <c r="O10" s="47">
        <f t="shared" si="1"/>
        <v>0.10616578195181707</v>
      </c>
      <c r="P10" s="9"/>
    </row>
    <row r="11" spans="1:16" ht="15">
      <c r="A11" s="12"/>
      <c r="B11" s="44">
        <v>517</v>
      </c>
      <c r="C11" s="20" t="s">
        <v>75</v>
      </c>
      <c r="D11" s="46">
        <v>11129</v>
      </c>
      <c r="E11" s="46">
        <v>0</v>
      </c>
      <c r="F11" s="46">
        <v>0</v>
      </c>
      <c r="G11" s="46">
        <v>0</v>
      </c>
      <c r="H11" s="46">
        <v>0</v>
      </c>
      <c r="I11" s="46">
        <v>185222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196351</v>
      </c>
      <c r="O11" s="47">
        <f t="shared" si="1"/>
        <v>80.17599020008167</v>
      </c>
      <c r="P11" s="9"/>
    </row>
    <row r="12" spans="1:16" ht="15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120361</v>
      </c>
      <c r="L12" s="46">
        <v>0</v>
      </c>
      <c r="M12" s="46">
        <v>0</v>
      </c>
      <c r="N12" s="46">
        <f t="shared" si="2"/>
        <v>120361</v>
      </c>
      <c r="O12" s="47">
        <f t="shared" si="1"/>
        <v>49.14699877501021</v>
      </c>
      <c r="P12" s="9"/>
    </row>
    <row r="13" spans="1:16" ht="15">
      <c r="A13" s="12"/>
      <c r="B13" s="44">
        <v>519</v>
      </c>
      <c r="C13" s="20" t="s">
        <v>59</v>
      </c>
      <c r="D13" s="46">
        <v>111240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111240</v>
      </c>
      <c r="O13" s="47">
        <f t="shared" si="1"/>
        <v>45.42262147815435</v>
      </c>
      <c r="P13" s="9"/>
    </row>
    <row r="14" spans="1:16" ht="15.75">
      <c r="A14" s="28" t="s">
        <v>26</v>
      </c>
      <c r="B14" s="29"/>
      <c r="C14" s="30"/>
      <c r="D14" s="31">
        <f aca="true" t="shared" si="3" ref="D14:M14">SUM(D15:D16)</f>
        <v>726843</v>
      </c>
      <c r="E14" s="31">
        <f t="shared" si="3"/>
        <v>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30">SUM(D14:M14)</f>
        <v>726843</v>
      </c>
      <c r="O14" s="43">
        <f t="shared" si="1"/>
        <v>296.7917517354022</v>
      </c>
      <c r="P14" s="10"/>
    </row>
    <row r="15" spans="1:16" ht="15">
      <c r="A15" s="12"/>
      <c r="B15" s="44">
        <v>521</v>
      </c>
      <c r="C15" s="20" t="s">
        <v>27</v>
      </c>
      <c r="D15" s="46">
        <v>714844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714844</v>
      </c>
      <c r="O15" s="47">
        <f t="shared" si="1"/>
        <v>291.8922008983258</v>
      </c>
      <c r="P15" s="9"/>
    </row>
    <row r="16" spans="1:16" ht="15">
      <c r="A16" s="12"/>
      <c r="B16" s="44">
        <v>522</v>
      </c>
      <c r="C16" s="20" t="s">
        <v>28</v>
      </c>
      <c r="D16" s="46">
        <v>11999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11999</v>
      </c>
      <c r="O16" s="47">
        <f t="shared" si="1"/>
        <v>4.899550837076358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SUM(D18:D20)</f>
        <v>285617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1038208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1323825</v>
      </c>
      <c r="O17" s="43">
        <f t="shared" si="1"/>
        <v>540.557370355247</v>
      </c>
      <c r="P17" s="10"/>
    </row>
    <row r="18" spans="1:16" ht="15">
      <c r="A18" s="12"/>
      <c r="B18" s="44">
        <v>534</v>
      </c>
      <c r="C18" s="20" t="s">
        <v>60</v>
      </c>
      <c r="D18" s="46">
        <v>280208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280208</v>
      </c>
      <c r="O18" s="47">
        <f t="shared" si="1"/>
        <v>114.41731318905676</v>
      </c>
      <c r="P18" s="9"/>
    </row>
    <row r="19" spans="1:16" ht="15">
      <c r="A19" s="12"/>
      <c r="B19" s="44">
        <v>535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1038208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1038208</v>
      </c>
      <c r="O19" s="47">
        <f t="shared" si="1"/>
        <v>423.9314005716619</v>
      </c>
      <c r="P19" s="9"/>
    </row>
    <row r="20" spans="1:16" ht="15">
      <c r="A20" s="12"/>
      <c r="B20" s="44">
        <v>536</v>
      </c>
      <c r="C20" s="20" t="s">
        <v>82</v>
      </c>
      <c r="D20" s="46">
        <v>5409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5409</v>
      </c>
      <c r="O20" s="47">
        <f t="shared" si="1"/>
        <v>2.208656594528379</v>
      </c>
      <c r="P20" s="9"/>
    </row>
    <row r="21" spans="1:16" ht="15.75">
      <c r="A21" s="28" t="s">
        <v>35</v>
      </c>
      <c r="B21" s="29"/>
      <c r="C21" s="30"/>
      <c r="D21" s="31">
        <f aca="true" t="shared" si="6" ref="D21:M21">SUM(D22:D23)</f>
        <v>583804</v>
      </c>
      <c r="E21" s="31">
        <f t="shared" si="6"/>
        <v>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506272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4"/>
        <v>1090076</v>
      </c>
      <c r="O21" s="43">
        <f t="shared" si="1"/>
        <v>445.11065741118824</v>
      </c>
      <c r="P21" s="10"/>
    </row>
    <row r="22" spans="1:16" ht="15">
      <c r="A22" s="12"/>
      <c r="B22" s="44">
        <v>541</v>
      </c>
      <c r="C22" s="20" t="s">
        <v>61</v>
      </c>
      <c r="D22" s="46">
        <v>583804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583804</v>
      </c>
      <c r="O22" s="47">
        <f t="shared" si="1"/>
        <v>238.38464679461003</v>
      </c>
      <c r="P22" s="9"/>
    </row>
    <row r="23" spans="1:16" ht="15">
      <c r="A23" s="12"/>
      <c r="B23" s="44">
        <v>543</v>
      </c>
      <c r="C23" s="20" t="s">
        <v>83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506272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506272</v>
      </c>
      <c r="O23" s="47">
        <f t="shared" si="1"/>
        <v>206.7260106165782</v>
      </c>
      <c r="P23" s="9"/>
    </row>
    <row r="24" spans="1:16" ht="15.75">
      <c r="A24" s="28" t="s">
        <v>37</v>
      </c>
      <c r="B24" s="29"/>
      <c r="C24" s="30"/>
      <c r="D24" s="31">
        <f aca="true" t="shared" si="7" ref="D24:M24">SUM(D25:D25)</f>
        <v>7500</v>
      </c>
      <c r="E24" s="31">
        <f t="shared" si="7"/>
        <v>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4"/>
        <v>7500</v>
      </c>
      <c r="O24" s="43">
        <f t="shared" si="1"/>
        <v>3.0624744793793384</v>
      </c>
      <c r="P24" s="10"/>
    </row>
    <row r="25" spans="1:16" ht="15">
      <c r="A25" s="13"/>
      <c r="B25" s="45">
        <v>552</v>
      </c>
      <c r="C25" s="21" t="s">
        <v>38</v>
      </c>
      <c r="D25" s="46">
        <v>7500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7500</v>
      </c>
      <c r="O25" s="47">
        <f t="shared" si="1"/>
        <v>3.0624744793793384</v>
      </c>
      <c r="P25" s="9"/>
    </row>
    <row r="26" spans="1:16" ht="15.75">
      <c r="A26" s="28" t="s">
        <v>39</v>
      </c>
      <c r="B26" s="29"/>
      <c r="C26" s="30"/>
      <c r="D26" s="31">
        <f aca="true" t="shared" si="8" ref="D26:M26">SUM(D27:D27)</f>
        <v>13501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4"/>
        <v>13501</v>
      </c>
      <c r="O26" s="43">
        <f t="shared" si="1"/>
        <v>5.5128623928133935</v>
      </c>
      <c r="P26" s="9"/>
    </row>
    <row r="27" spans="1:16" ht="15">
      <c r="A27" s="12"/>
      <c r="B27" s="44">
        <v>572</v>
      </c>
      <c r="C27" s="20" t="s">
        <v>62</v>
      </c>
      <c r="D27" s="46">
        <v>13501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13501</v>
      </c>
      <c r="O27" s="47">
        <f t="shared" si="1"/>
        <v>5.5128623928133935</v>
      </c>
      <c r="P27" s="9"/>
    </row>
    <row r="28" spans="1:16" ht="15.75">
      <c r="A28" s="28" t="s">
        <v>63</v>
      </c>
      <c r="B28" s="29"/>
      <c r="C28" s="30"/>
      <c r="D28" s="31">
        <f aca="true" t="shared" si="9" ref="D28:M28">SUM(D29:D29)</f>
        <v>273961</v>
      </c>
      <c r="E28" s="31">
        <f t="shared" si="9"/>
        <v>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4"/>
        <v>273961</v>
      </c>
      <c r="O28" s="43">
        <f t="shared" si="1"/>
        <v>111.86647611269906</v>
      </c>
      <c r="P28" s="9"/>
    </row>
    <row r="29" spans="1:16" ht="15.75" thickBot="1">
      <c r="A29" s="12"/>
      <c r="B29" s="44">
        <v>581</v>
      </c>
      <c r="C29" s="20" t="s">
        <v>64</v>
      </c>
      <c r="D29" s="46">
        <v>273961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273961</v>
      </c>
      <c r="O29" s="47">
        <f t="shared" si="1"/>
        <v>111.86647611269906</v>
      </c>
      <c r="P29" s="9"/>
    </row>
    <row r="30" spans="1:119" ht="16.5" thickBot="1">
      <c r="A30" s="14" t="s">
        <v>10</v>
      </c>
      <c r="B30" s="23"/>
      <c r="C30" s="22"/>
      <c r="D30" s="15">
        <f>SUM(D5,D14,D17,D21,D24,D26,D28)</f>
        <v>2356396</v>
      </c>
      <c r="E30" s="15">
        <f aca="true" t="shared" si="10" ref="E30:M30">SUM(E5,E14,E17,E21,E24,E26,E28)</f>
        <v>0</v>
      </c>
      <c r="F30" s="15">
        <f t="shared" si="10"/>
        <v>0</v>
      </c>
      <c r="G30" s="15">
        <f t="shared" si="10"/>
        <v>0</v>
      </c>
      <c r="H30" s="15">
        <f t="shared" si="10"/>
        <v>0</v>
      </c>
      <c r="I30" s="15">
        <f t="shared" si="10"/>
        <v>1729702</v>
      </c>
      <c r="J30" s="15">
        <f t="shared" si="10"/>
        <v>0</v>
      </c>
      <c r="K30" s="15">
        <f t="shared" si="10"/>
        <v>157923</v>
      </c>
      <c r="L30" s="15">
        <f t="shared" si="10"/>
        <v>0</v>
      </c>
      <c r="M30" s="15">
        <f t="shared" si="10"/>
        <v>0</v>
      </c>
      <c r="N30" s="15">
        <f t="shared" si="4"/>
        <v>4244021</v>
      </c>
      <c r="O30" s="37">
        <f t="shared" si="1"/>
        <v>1732.960800326664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5" ht="15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84</v>
      </c>
      <c r="M32" s="93"/>
      <c r="N32" s="93"/>
      <c r="O32" s="41">
        <v>2449</v>
      </c>
    </row>
    <row r="33" spans="1:15" ht="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49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450523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217432</v>
      </c>
      <c r="L5" s="26">
        <f t="shared" si="0"/>
        <v>0</v>
      </c>
      <c r="M5" s="26">
        <f t="shared" si="0"/>
        <v>0</v>
      </c>
      <c r="N5" s="27">
        <f>SUM(D5:M5)</f>
        <v>667955</v>
      </c>
      <c r="O5" s="32">
        <f aca="true" t="shared" si="1" ref="O5:O29">(N5/O$31)</f>
        <v>276.92993366500826</v>
      </c>
      <c r="P5" s="6"/>
    </row>
    <row r="6" spans="1:16" ht="15">
      <c r="A6" s="12"/>
      <c r="B6" s="44">
        <v>511</v>
      </c>
      <c r="C6" s="20" t="s">
        <v>19</v>
      </c>
      <c r="D6" s="46">
        <v>28046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28046</v>
      </c>
      <c r="O6" s="47">
        <f t="shared" si="1"/>
        <v>11.627694859038142</v>
      </c>
      <c r="P6" s="9"/>
    </row>
    <row r="7" spans="1:16" ht="15">
      <c r="A7" s="12"/>
      <c r="B7" s="44">
        <v>512</v>
      </c>
      <c r="C7" s="20" t="s">
        <v>20</v>
      </c>
      <c r="D7" s="46">
        <v>260327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260327</v>
      </c>
      <c r="O7" s="47">
        <f t="shared" si="1"/>
        <v>107.92993366500829</v>
      </c>
      <c r="P7" s="9"/>
    </row>
    <row r="8" spans="1:16" ht="15">
      <c r="A8" s="12"/>
      <c r="B8" s="44">
        <v>513</v>
      </c>
      <c r="C8" s="20" t="s">
        <v>21</v>
      </c>
      <c r="D8" s="46">
        <v>21626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27877</v>
      </c>
      <c r="L8" s="46">
        <v>0</v>
      </c>
      <c r="M8" s="46">
        <v>0</v>
      </c>
      <c r="N8" s="46">
        <f t="shared" si="2"/>
        <v>49503</v>
      </c>
      <c r="O8" s="47">
        <f t="shared" si="1"/>
        <v>20.52363184079602</v>
      </c>
      <c r="P8" s="9"/>
    </row>
    <row r="9" spans="1:16" ht="15">
      <c r="A9" s="12"/>
      <c r="B9" s="44">
        <v>514</v>
      </c>
      <c r="C9" s="20" t="s">
        <v>22</v>
      </c>
      <c r="D9" s="46">
        <v>19041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19041</v>
      </c>
      <c r="O9" s="47">
        <f t="shared" si="1"/>
        <v>7.894278606965174</v>
      </c>
      <c r="P9" s="9"/>
    </row>
    <row r="10" spans="1:16" ht="15">
      <c r="A10" s="12"/>
      <c r="B10" s="44">
        <v>517</v>
      </c>
      <c r="C10" s="20" t="s">
        <v>75</v>
      </c>
      <c r="D10" s="46">
        <v>21571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21571</v>
      </c>
      <c r="O10" s="47">
        <f t="shared" si="1"/>
        <v>8.943200663349916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189555</v>
      </c>
      <c r="L11" s="46">
        <v>0</v>
      </c>
      <c r="M11" s="46">
        <v>0</v>
      </c>
      <c r="N11" s="46">
        <f t="shared" si="2"/>
        <v>189555</v>
      </c>
      <c r="O11" s="47">
        <f t="shared" si="1"/>
        <v>78.58830845771145</v>
      </c>
      <c r="P11" s="9"/>
    </row>
    <row r="12" spans="1:16" ht="15">
      <c r="A12" s="12"/>
      <c r="B12" s="44">
        <v>519</v>
      </c>
      <c r="C12" s="20" t="s">
        <v>59</v>
      </c>
      <c r="D12" s="46">
        <v>99912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99912</v>
      </c>
      <c r="O12" s="47">
        <f t="shared" si="1"/>
        <v>41.4228855721393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SUM(D14:D15)</f>
        <v>736294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9">SUM(D13:M13)</f>
        <v>736294</v>
      </c>
      <c r="O13" s="43">
        <f t="shared" si="1"/>
        <v>305.26285240464347</v>
      </c>
      <c r="P13" s="10"/>
    </row>
    <row r="14" spans="1:16" ht="15">
      <c r="A14" s="12"/>
      <c r="B14" s="44">
        <v>521</v>
      </c>
      <c r="C14" s="20" t="s">
        <v>27</v>
      </c>
      <c r="D14" s="46">
        <v>719121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719121</v>
      </c>
      <c r="O14" s="47">
        <f t="shared" si="1"/>
        <v>298.14303482587064</v>
      </c>
      <c r="P14" s="9"/>
    </row>
    <row r="15" spans="1:16" ht="15">
      <c r="A15" s="12"/>
      <c r="B15" s="44">
        <v>522</v>
      </c>
      <c r="C15" s="20" t="s">
        <v>28</v>
      </c>
      <c r="D15" s="46">
        <v>17173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17173</v>
      </c>
      <c r="O15" s="47">
        <f t="shared" si="1"/>
        <v>7.119817578772802</v>
      </c>
      <c r="P15" s="9"/>
    </row>
    <row r="16" spans="1:16" ht="15.75">
      <c r="A16" s="28" t="s">
        <v>30</v>
      </c>
      <c r="B16" s="29"/>
      <c r="C16" s="30"/>
      <c r="D16" s="31">
        <f aca="true" t="shared" si="5" ref="D16:M16">SUM(D17:D19)</f>
        <v>247296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1307564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1554860</v>
      </c>
      <c r="O16" s="43">
        <f t="shared" si="1"/>
        <v>644.6351575456054</v>
      </c>
      <c r="P16" s="10"/>
    </row>
    <row r="17" spans="1:16" ht="15">
      <c r="A17" s="12"/>
      <c r="B17" s="44">
        <v>533</v>
      </c>
      <c r="C17" s="20" t="s">
        <v>31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458313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458313</v>
      </c>
      <c r="O17" s="47">
        <f t="shared" si="1"/>
        <v>190.0136815920398</v>
      </c>
      <c r="P17" s="9"/>
    </row>
    <row r="18" spans="1:16" ht="15">
      <c r="A18" s="12"/>
      <c r="B18" s="44">
        <v>534</v>
      </c>
      <c r="C18" s="20" t="s">
        <v>60</v>
      </c>
      <c r="D18" s="46">
        <v>247296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247296</v>
      </c>
      <c r="O18" s="47">
        <f t="shared" si="1"/>
        <v>102.5273631840796</v>
      </c>
      <c r="P18" s="9"/>
    </row>
    <row r="19" spans="1:16" ht="15">
      <c r="A19" s="12"/>
      <c r="B19" s="44">
        <v>535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849251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849251</v>
      </c>
      <c r="O19" s="47">
        <f t="shared" si="1"/>
        <v>352.0941127694859</v>
      </c>
      <c r="P19" s="9"/>
    </row>
    <row r="20" spans="1:16" ht="15.75">
      <c r="A20" s="28" t="s">
        <v>35</v>
      </c>
      <c r="B20" s="29"/>
      <c r="C20" s="30"/>
      <c r="D20" s="31">
        <f aca="true" t="shared" si="6" ref="D20:M20">SUM(D21:D21)</f>
        <v>620464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4"/>
        <v>620464</v>
      </c>
      <c r="O20" s="43">
        <f t="shared" si="1"/>
        <v>257.240464344942</v>
      </c>
      <c r="P20" s="10"/>
    </row>
    <row r="21" spans="1:16" ht="15">
      <c r="A21" s="12"/>
      <c r="B21" s="44">
        <v>541</v>
      </c>
      <c r="C21" s="20" t="s">
        <v>61</v>
      </c>
      <c r="D21" s="46">
        <v>620464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620464</v>
      </c>
      <c r="O21" s="47">
        <f t="shared" si="1"/>
        <v>257.240464344942</v>
      </c>
      <c r="P21" s="9"/>
    </row>
    <row r="22" spans="1:16" ht="15.75">
      <c r="A22" s="28" t="s">
        <v>37</v>
      </c>
      <c r="B22" s="29"/>
      <c r="C22" s="30"/>
      <c r="D22" s="31">
        <f aca="true" t="shared" si="7" ref="D22:M22">SUM(D23:D23)</f>
        <v>9000</v>
      </c>
      <c r="E22" s="31">
        <f t="shared" si="7"/>
        <v>0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4"/>
        <v>9000</v>
      </c>
      <c r="O22" s="43">
        <f t="shared" si="1"/>
        <v>3.7313432835820897</v>
      </c>
      <c r="P22" s="10"/>
    </row>
    <row r="23" spans="1:16" ht="15">
      <c r="A23" s="13"/>
      <c r="B23" s="45">
        <v>552</v>
      </c>
      <c r="C23" s="21" t="s">
        <v>38</v>
      </c>
      <c r="D23" s="46">
        <v>9000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9000</v>
      </c>
      <c r="O23" s="47">
        <f t="shared" si="1"/>
        <v>3.7313432835820897</v>
      </c>
      <c r="P23" s="9"/>
    </row>
    <row r="24" spans="1:16" ht="15.75">
      <c r="A24" s="28" t="s">
        <v>39</v>
      </c>
      <c r="B24" s="29"/>
      <c r="C24" s="30"/>
      <c r="D24" s="31">
        <f aca="true" t="shared" si="8" ref="D24:M24">SUM(D25:D25)</f>
        <v>73038</v>
      </c>
      <c r="E24" s="31">
        <f t="shared" si="8"/>
        <v>0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0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4"/>
        <v>73038</v>
      </c>
      <c r="O24" s="43">
        <f t="shared" si="1"/>
        <v>30.281094527363184</v>
      </c>
      <c r="P24" s="9"/>
    </row>
    <row r="25" spans="1:16" ht="15">
      <c r="A25" s="12"/>
      <c r="B25" s="44">
        <v>572</v>
      </c>
      <c r="C25" s="20" t="s">
        <v>62</v>
      </c>
      <c r="D25" s="46">
        <v>73038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73038</v>
      </c>
      <c r="O25" s="47">
        <f t="shared" si="1"/>
        <v>30.281094527363184</v>
      </c>
      <c r="P25" s="9"/>
    </row>
    <row r="26" spans="1:16" ht="15.75">
      <c r="A26" s="28" t="s">
        <v>63</v>
      </c>
      <c r="B26" s="29"/>
      <c r="C26" s="30"/>
      <c r="D26" s="31">
        <f aca="true" t="shared" si="9" ref="D26:M26">SUM(D27:D28)</f>
        <v>27352</v>
      </c>
      <c r="E26" s="31">
        <f t="shared" si="9"/>
        <v>0</v>
      </c>
      <c r="F26" s="31">
        <f t="shared" si="9"/>
        <v>0</v>
      </c>
      <c r="G26" s="31">
        <f t="shared" si="9"/>
        <v>0</v>
      </c>
      <c r="H26" s="31">
        <f t="shared" si="9"/>
        <v>0</v>
      </c>
      <c r="I26" s="31">
        <f t="shared" si="9"/>
        <v>191319</v>
      </c>
      <c r="J26" s="31">
        <f t="shared" si="9"/>
        <v>0</v>
      </c>
      <c r="K26" s="31">
        <f t="shared" si="9"/>
        <v>0</v>
      </c>
      <c r="L26" s="31">
        <f t="shared" si="9"/>
        <v>0</v>
      </c>
      <c r="M26" s="31">
        <f t="shared" si="9"/>
        <v>0</v>
      </c>
      <c r="N26" s="31">
        <f t="shared" si="4"/>
        <v>218671</v>
      </c>
      <c r="O26" s="43">
        <f t="shared" si="1"/>
        <v>90.65961857379767</v>
      </c>
      <c r="P26" s="9"/>
    </row>
    <row r="27" spans="1:16" ht="15">
      <c r="A27" s="12"/>
      <c r="B27" s="44">
        <v>581</v>
      </c>
      <c r="C27" s="20" t="s">
        <v>64</v>
      </c>
      <c r="D27" s="46">
        <v>27352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27352</v>
      </c>
      <c r="O27" s="47">
        <f t="shared" si="1"/>
        <v>11.339966832504146</v>
      </c>
      <c r="P27" s="9"/>
    </row>
    <row r="28" spans="1:16" ht="15.75" thickBot="1">
      <c r="A28" s="12"/>
      <c r="B28" s="44">
        <v>591</v>
      </c>
      <c r="C28" s="20" t="s">
        <v>65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191319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191319</v>
      </c>
      <c r="O28" s="47">
        <f t="shared" si="1"/>
        <v>79.31965174129353</v>
      </c>
      <c r="P28" s="9"/>
    </row>
    <row r="29" spans="1:119" ht="16.5" thickBot="1">
      <c r="A29" s="14" t="s">
        <v>10</v>
      </c>
      <c r="B29" s="23"/>
      <c r="C29" s="22"/>
      <c r="D29" s="15">
        <f>SUM(D5,D13,D16,D20,D22,D24,D26)</f>
        <v>2163967</v>
      </c>
      <c r="E29" s="15">
        <f aca="true" t="shared" si="10" ref="E29:M29">SUM(E5,E13,E16,E20,E22,E24,E26)</f>
        <v>0</v>
      </c>
      <c r="F29" s="15">
        <f t="shared" si="10"/>
        <v>0</v>
      </c>
      <c r="G29" s="15">
        <f t="shared" si="10"/>
        <v>0</v>
      </c>
      <c r="H29" s="15">
        <f t="shared" si="10"/>
        <v>0</v>
      </c>
      <c r="I29" s="15">
        <f t="shared" si="10"/>
        <v>1498883</v>
      </c>
      <c r="J29" s="15">
        <f t="shared" si="10"/>
        <v>0</v>
      </c>
      <c r="K29" s="15">
        <f t="shared" si="10"/>
        <v>217432</v>
      </c>
      <c r="L29" s="15">
        <f t="shared" si="10"/>
        <v>0</v>
      </c>
      <c r="M29" s="15">
        <f t="shared" si="10"/>
        <v>0</v>
      </c>
      <c r="N29" s="15">
        <f t="shared" si="4"/>
        <v>3880282</v>
      </c>
      <c r="O29" s="37">
        <f t="shared" si="1"/>
        <v>1608.740464344942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5" ht="15">
      <c r="A30" s="16"/>
      <c r="B30" s="18"/>
      <c r="C30" s="18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9"/>
    </row>
    <row r="31" spans="1:15" ht="15">
      <c r="A31" s="38"/>
      <c r="B31" s="39"/>
      <c r="C31" s="39"/>
      <c r="D31" s="40"/>
      <c r="E31" s="40"/>
      <c r="F31" s="40"/>
      <c r="G31" s="40"/>
      <c r="H31" s="40"/>
      <c r="I31" s="40"/>
      <c r="J31" s="40"/>
      <c r="K31" s="40"/>
      <c r="L31" s="93" t="s">
        <v>80</v>
      </c>
      <c r="M31" s="93"/>
      <c r="N31" s="93"/>
      <c r="O31" s="41">
        <v>2412</v>
      </c>
    </row>
    <row r="32" spans="1:15" ht="15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49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sheetProtection/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446984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166651</v>
      </c>
      <c r="L5" s="26">
        <f t="shared" si="0"/>
        <v>0</v>
      </c>
      <c r="M5" s="26">
        <f t="shared" si="0"/>
        <v>0</v>
      </c>
      <c r="N5" s="27">
        <f>SUM(D5:M5)</f>
        <v>613635</v>
      </c>
      <c r="O5" s="32">
        <f aca="true" t="shared" si="1" ref="O5:O30">(N5/O$32)</f>
        <v>253.04536082474226</v>
      </c>
      <c r="P5" s="6"/>
    </row>
    <row r="6" spans="1:16" ht="15">
      <c r="A6" s="12"/>
      <c r="B6" s="44">
        <v>511</v>
      </c>
      <c r="C6" s="20" t="s">
        <v>19</v>
      </c>
      <c r="D6" s="46">
        <v>33327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33327</v>
      </c>
      <c r="O6" s="47">
        <f t="shared" si="1"/>
        <v>13.743092783505155</v>
      </c>
      <c r="P6" s="9"/>
    </row>
    <row r="7" spans="1:16" ht="15">
      <c r="A7" s="12"/>
      <c r="B7" s="44">
        <v>512</v>
      </c>
      <c r="C7" s="20" t="s">
        <v>20</v>
      </c>
      <c r="D7" s="46">
        <v>242785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242785</v>
      </c>
      <c r="O7" s="47">
        <f t="shared" si="1"/>
        <v>100.11752577319588</v>
      </c>
      <c r="P7" s="9"/>
    </row>
    <row r="8" spans="1:16" ht="15">
      <c r="A8" s="12"/>
      <c r="B8" s="44">
        <v>513</v>
      </c>
      <c r="C8" s="20" t="s">
        <v>21</v>
      </c>
      <c r="D8" s="46">
        <v>22976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27278</v>
      </c>
      <c r="L8" s="46">
        <v>0</v>
      </c>
      <c r="M8" s="46">
        <v>0</v>
      </c>
      <c r="N8" s="46">
        <f t="shared" si="2"/>
        <v>50254</v>
      </c>
      <c r="O8" s="47">
        <f t="shared" si="1"/>
        <v>20.723298969072165</v>
      </c>
      <c r="P8" s="9"/>
    </row>
    <row r="9" spans="1:16" ht="15">
      <c r="A9" s="12"/>
      <c r="B9" s="44">
        <v>514</v>
      </c>
      <c r="C9" s="20" t="s">
        <v>22</v>
      </c>
      <c r="D9" s="46">
        <v>16575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16575</v>
      </c>
      <c r="O9" s="47">
        <f t="shared" si="1"/>
        <v>6.835051546391752</v>
      </c>
      <c r="P9" s="9"/>
    </row>
    <row r="10" spans="1:16" ht="15">
      <c r="A10" s="12"/>
      <c r="B10" s="44">
        <v>517</v>
      </c>
      <c r="C10" s="20" t="s">
        <v>75</v>
      </c>
      <c r="D10" s="46">
        <v>21572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21572</v>
      </c>
      <c r="O10" s="47">
        <f t="shared" si="1"/>
        <v>8.895670103092783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139373</v>
      </c>
      <c r="L11" s="46">
        <v>0</v>
      </c>
      <c r="M11" s="46">
        <v>0</v>
      </c>
      <c r="N11" s="46">
        <f t="shared" si="2"/>
        <v>139373</v>
      </c>
      <c r="O11" s="47">
        <f t="shared" si="1"/>
        <v>57.47340206185567</v>
      </c>
      <c r="P11" s="9"/>
    </row>
    <row r="12" spans="1:16" ht="15">
      <c r="A12" s="12"/>
      <c r="B12" s="44">
        <v>519</v>
      </c>
      <c r="C12" s="20" t="s">
        <v>59</v>
      </c>
      <c r="D12" s="46">
        <v>109749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109749</v>
      </c>
      <c r="O12" s="47">
        <f t="shared" si="1"/>
        <v>45.257319587628864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SUM(D14:D15)</f>
        <v>828058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30">SUM(D13:M13)</f>
        <v>828058</v>
      </c>
      <c r="O13" s="43">
        <f t="shared" si="1"/>
        <v>341.4672164948454</v>
      </c>
      <c r="P13" s="10"/>
    </row>
    <row r="14" spans="1:16" ht="15">
      <c r="A14" s="12"/>
      <c r="B14" s="44">
        <v>521</v>
      </c>
      <c r="C14" s="20" t="s">
        <v>27</v>
      </c>
      <c r="D14" s="46">
        <v>714332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714332</v>
      </c>
      <c r="O14" s="47">
        <f t="shared" si="1"/>
        <v>294.5698969072165</v>
      </c>
      <c r="P14" s="9"/>
    </row>
    <row r="15" spans="1:16" ht="15">
      <c r="A15" s="12"/>
      <c r="B15" s="44">
        <v>522</v>
      </c>
      <c r="C15" s="20" t="s">
        <v>28</v>
      </c>
      <c r="D15" s="46">
        <v>113726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113726</v>
      </c>
      <c r="O15" s="47">
        <f t="shared" si="1"/>
        <v>46.897319587628864</v>
      </c>
      <c r="P15" s="9"/>
    </row>
    <row r="16" spans="1:16" ht="15.75">
      <c r="A16" s="28" t="s">
        <v>30</v>
      </c>
      <c r="B16" s="29"/>
      <c r="C16" s="30"/>
      <c r="D16" s="31">
        <f aca="true" t="shared" si="5" ref="D16:M16">SUM(D17:D19)</f>
        <v>229129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1300475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1529604</v>
      </c>
      <c r="O16" s="43">
        <f t="shared" si="1"/>
        <v>630.7645360824743</v>
      </c>
      <c r="P16" s="10"/>
    </row>
    <row r="17" spans="1:16" ht="15">
      <c r="A17" s="12"/>
      <c r="B17" s="44">
        <v>533</v>
      </c>
      <c r="C17" s="20" t="s">
        <v>31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448184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448184</v>
      </c>
      <c r="O17" s="47">
        <f t="shared" si="1"/>
        <v>184.8181443298969</v>
      </c>
      <c r="P17" s="9"/>
    </row>
    <row r="18" spans="1:16" ht="15">
      <c r="A18" s="12"/>
      <c r="B18" s="44">
        <v>534</v>
      </c>
      <c r="C18" s="20" t="s">
        <v>60</v>
      </c>
      <c r="D18" s="46">
        <v>229129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229129</v>
      </c>
      <c r="O18" s="47">
        <f t="shared" si="1"/>
        <v>94.48618556701031</v>
      </c>
      <c r="P18" s="9"/>
    </row>
    <row r="19" spans="1:16" ht="15">
      <c r="A19" s="12"/>
      <c r="B19" s="44">
        <v>535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852291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852291</v>
      </c>
      <c r="O19" s="47">
        <f t="shared" si="1"/>
        <v>351.460206185567</v>
      </c>
      <c r="P19" s="9"/>
    </row>
    <row r="20" spans="1:16" ht="15.75">
      <c r="A20" s="28" t="s">
        <v>35</v>
      </c>
      <c r="B20" s="29"/>
      <c r="C20" s="30"/>
      <c r="D20" s="31">
        <f aca="true" t="shared" si="6" ref="D20:M20">SUM(D21:D21)</f>
        <v>811048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4"/>
        <v>811048</v>
      </c>
      <c r="O20" s="43">
        <f t="shared" si="1"/>
        <v>334.4527835051546</v>
      </c>
      <c r="P20" s="10"/>
    </row>
    <row r="21" spans="1:16" ht="15">
      <c r="A21" s="12"/>
      <c r="B21" s="44">
        <v>541</v>
      </c>
      <c r="C21" s="20" t="s">
        <v>61</v>
      </c>
      <c r="D21" s="46">
        <v>811048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811048</v>
      </c>
      <c r="O21" s="47">
        <f t="shared" si="1"/>
        <v>334.4527835051546</v>
      </c>
      <c r="P21" s="9"/>
    </row>
    <row r="22" spans="1:16" ht="15.75">
      <c r="A22" s="28" t="s">
        <v>37</v>
      </c>
      <c r="B22" s="29"/>
      <c r="C22" s="30"/>
      <c r="D22" s="31">
        <f aca="true" t="shared" si="7" ref="D22:M22">SUM(D23:D24)</f>
        <v>16150</v>
      </c>
      <c r="E22" s="31">
        <f t="shared" si="7"/>
        <v>0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4"/>
        <v>16150</v>
      </c>
      <c r="O22" s="43">
        <f t="shared" si="1"/>
        <v>6.65979381443299</v>
      </c>
      <c r="P22" s="10"/>
    </row>
    <row r="23" spans="1:16" ht="15">
      <c r="A23" s="13"/>
      <c r="B23" s="45">
        <v>552</v>
      </c>
      <c r="C23" s="21" t="s">
        <v>38</v>
      </c>
      <c r="D23" s="46">
        <v>10000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10000</v>
      </c>
      <c r="O23" s="47">
        <f t="shared" si="1"/>
        <v>4.123711340206185</v>
      </c>
      <c r="P23" s="9"/>
    </row>
    <row r="24" spans="1:16" ht="15">
      <c r="A24" s="13"/>
      <c r="B24" s="45">
        <v>559</v>
      </c>
      <c r="C24" s="21" t="s">
        <v>69</v>
      </c>
      <c r="D24" s="46">
        <v>6150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6150</v>
      </c>
      <c r="O24" s="47">
        <f t="shared" si="1"/>
        <v>2.536082474226804</v>
      </c>
      <c r="P24" s="9"/>
    </row>
    <row r="25" spans="1:16" ht="15.75">
      <c r="A25" s="28" t="s">
        <v>39</v>
      </c>
      <c r="B25" s="29"/>
      <c r="C25" s="30"/>
      <c r="D25" s="31">
        <f aca="true" t="shared" si="8" ref="D25:M25">SUM(D26:D26)</f>
        <v>730520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4"/>
        <v>730520</v>
      </c>
      <c r="O25" s="43">
        <f t="shared" si="1"/>
        <v>301.24536082474225</v>
      </c>
      <c r="P25" s="9"/>
    </row>
    <row r="26" spans="1:16" ht="15">
      <c r="A26" s="12"/>
      <c r="B26" s="44">
        <v>572</v>
      </c>
      <c r="C26" s="20" t="s">
        <v>62</v>
      </c>
      <c r="D26" s="46">
        <v>730520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730520</v>
      </c>
      <c r="O26" s="47">
        <f t="shared" si="1"/>
        <v>301.24536082474225</v>
      </c>
      <c r="P26" s="9"/>
    </row>
    <row r="27" spans="1:16" ht="15.75">
      <c r="A27" s="28" t="s">
        <v>63</v>
      </c>
      <c r="B27" s="29"/>
      <c r="C27" s="30"/>
      <c r="D27" s="31">
        <f aca="true" t="shared" si="9" ref="D27:M27">SUM(D28:D29)</f>
        <v>0</v>
      </c>
      <c r="E27" s="31">
        <f t="shared" si="9"/>
        <v>0</v>
      </c>
      <c r="F27" s="31">
        <f t="shared" si="9"/>
        <v>0</v>
      </c>
      <c r="G27" s="31">
        <f t="shared" si="9"/>
        <v>0</v>
      </c>
      <c r="H27" s="31">
        <f t="shared" si="9"/>
        <v>0</v>
      </c>
      <c r="I27" s="31">
        <f t="shared" si="9"/>
        <v>205158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4"/>
        <v>205158</v>
      </c>
      <c r="O27" s="43">
        <f t="shared" si="1"/>
        <v>84.60123711340206</v>
      </c>
      <c r="P27" s="9"/>
    </row>
    <row r="28" spans="1:16" ht="15">
      <c r="A28" s="12"/>
      <c r="B28" s="44">
        <v>581</v>
      </c>
      <c r="C28" s="20" t="s">
        <v>64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8000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8000</v>
      </c>
      <c r="O28" s="47">
        <f t="shared" si="1"/>
        <v>3.2989690721649483</v>
      </c>
      <c r="P28" s="9"/>
    </row>
    <row r="29" spans="1:16" ht="15.75" thickBot="1">
      <c r="A29" s="12"/>
      <c r="B29" s="44">
        <v>591</v>
      </c>
      <c r="C29" s="20" t="s">
        <v>65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197158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197158</v>
      </c>
      <c r="O29" s="47">
        <f t="shared" si="1"/>
        <v>81.30226804123711</v>
      </c>
      <c r="P29" s="9"/>
    </row>
    <row r="30" spans="1:119" ht="16.5" thickBot="1">
      <c r="A30" s="14" t="s">
        <v>10</v>
      </c>
      <c r="B30" s="23"/>
      <c r="C30" s="22"/>
      <c r="D30" s="15">
        <f>SUM(D5,D13,D16,D20,D22,D25,D27)</f>
        <v>3061889</v>
      </c>
      <c r="E30" s="15">
        <f aca="true" t="shared" si="10" ref="E30:M30">SUM(E5,E13,E16,E20,E22,E25,E27)</f>
        <v>0</v>
      </c>
      <c r="F30" s="15">
        <f t="shared" si="10"/>
        <v>0</v>
      </c>
      <c r="G30" s="15">
        <f t="shared" si="10"/>
        <v>0</v>
      </c>
      <c r="H30" s="15">
        <f t="shared" si="10"/>
        <v>0</v>
      </c>
      <c r="I30" s="15">
        <f t="shared" si="10"/>
        <v>1505633</v>
      </c>
      <c r="J30" s="15">
        <f t="shared" si="10"/>
        <v>0</v>
      </c>
      <c r="K30" s="15">
        <f t="shared" si="10"/>
        <v>166651</v>
      </c>
      <c r="L30" s="15">
        <f t="shared" si="10"/>
        <v>0</v>
      </c>
      <c r="M30" s="15">
        <f t="shared" si="10"/>
        <v>0</v>
      </c>
      <c r="N30" s="15">
        <f t="shared" si="4"/>
        <v>4734173</v>
      </c>
      <c r="O30" s="37">
        <f t="shared" si="1"/>
        <v>1952.236288659794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5" ht="15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78</v>
      </c>
      <c r="M32" s="93"/>
      <c r="N32" s="93"/>
      <c r="O32" s="41">
        <v>2425</v>
      </c>
    </row>
    <row r="33" spans="1:15" ht="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49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5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SUM(D6:D13)</f>
        <v>435990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168109</v>
      </c>
      <c r="L5" s="26">
        <f t="shared" si="0"/>
        <v>0</v>
      </c>
      <c r="M5" s="26">
        <f t="shared" si="0"/>
        <v>0</v>
      </c>
      <c r="N5" s="27">
        <f>SUM(D5:M5)</f>
        <v>604099</v>
      </c>
      <c r="O5" s="32">
        <f aca="true" t="shared" si="1" ref="O5:O31">(N5/O$33)</f>
        <v>247.27752762996317</v>
      </c>
      <c r="P5" s="6"/>
    </row>
    <row r="6" spans="1:16" ht="15">
      <c r="A6" s="12"/>
      <c r="B6" s="44">
        <v>511</v>
      </c>
      <c r="C6" s="20" t="s">
        <v>19</v>
      </c>
      <c r="D6" s="46">
        <v>31272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31272</v>
      </c>
      <c r="O6" s="47">
        <f t="shared" si="1"/>
        <v>12.80065493246009</v>
      </c>
      <c r="P6" s="9"/>
    </row>
    <row r="7" spans="1:16" ht="15">
      <c r="A7" s="12"/>
      <c r="B7" s="44">
        <v>512</v>
      </c>
      <c r="C7" s="20" t="s">
        <v>20</v>
      </c>
      <c r="D7" s="46">
        <v>244888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3">SUM(D7:M7)</f>
        <v>244888</v>
      </c>
      <c r="O7" s="47">
        <f t="shared" si="1"/>
        <v>100.2406876790831</v>
      </c>
      <c r="P7" s="9"/>
    </row>
    <row r="8" spans="1:16" ht="15">
      <c r="A8" s="12"/>
      <c r="B8" s="44">
        <v>513</v>
      </c>
      <c r="C8" s="20" t="s">
        <v>21</v>
      </c>
      <c r="D8" s="46">
        <v>17826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35320</v>
      </c>
      <c r="L8" s="46">
        <v>0</v>
      </c>
      <c r="M8" s="46">
        <v>0</v>
      </c>
      <c r="N8" s="46">
        <f t="shared" si="2"/>
        <v>53146</v>
      </c>
      <c r="O8" s="47">
        <f t="shared" si="1"/>
        <v>21.75440032746623</v>
      </c>
      <c r="P8" s="9"/>
    </row>
    <row r="9" spans="1:16" ht="15">
      <c r="A9" s="12"/>
      <c r="B9" s="44">
        <v>514</v>
      </c>
      <c r="C9" s="20" t="s">
        <v>22</v>
      </c>
      <c r="D9" s="46">
        <v>18988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18988</v>
      </c>
      <c r="O9" s="47">
        <f t="shared" si="1"/>
        <v>7.772410970118706</v>
      </c>
      <c r="P9" s="9"/>
    </row>
    <row r="10" spans="1:16" ht="15">
      <c r="A10" s="12"/>
      <c r="B10" s="44">
        <v>515</v>
      </c>
      <c r="C10" s="20" t="s">
        <v>23</v>
      </c>
      <c r="D10" s="46">
        <v>2144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2144</v>
      </c>
      <c r="O10" s="47">
        <f t="shared" si="1"/>
        <v>0.8776094965206713</v>
      </c>
      <c r="P10" s="9"/>
    </row>
    <row r="11" spans="1:16" ht="15">
      <c r="A11" s="12"/>
      <c r="B11" s="44">
        <v>517</v>
      </c>
      <c r="C11" s="20" t="s">
        <v>75</v>
      </c>
      <c r="D11" s="46">
        <v>21572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21572</v>
      </c>
      <c r="O11" s="47">
        <f t="shared" si="1"/>
        <v>8.830126893164142</v>
      </c>
      <c r="P11" s="9"/>
    </row>
    <row r="12" spans="1:16" ht="15">
      <c r="A12" s="12"/>
      <c r="B12" s="44">
        <v>518</v>
      </c>
      <c r="C12" s="20" t="s">
        <v>24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132789</v>
      </c>
      <c r="L12" s="46">
        <v>0</v>
      </c>
      <c r="M12" s="46">
        <v>0</v>
      </c>
      <c r="N12" s="46">
        <f t="shared" si="2"/>
        <v>132789</v>
      </c>
      <c r="O12" s="47">
        <f t="shared" si="1"/>
        <v>54.3548915268113</v>
      </c>
      <c r="P12" s="9"/>
    </row>
    <row r="13" spans="1:16" ht="15">
      <c r="A13" s="12"/>
      <c r="B13" s="44">
        <v>519</v>
      </c>
      <c r="C13" s="20" t="s">
        <v>59</v>
      </c>
      <c r="D13" s="46">
        <v>99300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99300</v>
      </c>
      <c r="O13" s="47">
        <f t="shared" si="1"/>
        <v>40.64674580433893</v>
      </c>
      <c r="P13" s="9"/>
    </row>
    <row r="14" spans="1:16" ht="15.75">
      <c r="A14" s="28" t="s">
        <v>26</v>
      </c>
      <c r="B14" s="29"/>
      <c r="C14" s="30"/>
      <c r="D14" s="31">
        <f aca="true" t="shared" si="3" ref="D14:M14">SUM(D15:D16)</f>
        <v>691974</v>
      </c>
      <c r="E14" s="31">
        <f t="shared" si="3"/>
        <v>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aca="true" t="shared" si="4" ref="N14:N31">SUM(D14:M14)</f>
        <v>691974</v>
      </c>
      <c r="O14" s="43">
        <f t="shared" si="1"/>
        <v>283.2476463364716</v>
      </c>
      <c r="P14" s="10"/>
    </row>
    <row r="15" spans="1:16" ht="15">
      <c r="A15" s="12"/>
      <c r="B15" s="44">
        <v>521</v>
      </c>
      <c r="C15" s="20" t="s">
        <v>27</v>
      </c>
      <c r="D15" s="46">
        <v>667890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667890</v>
      </c>
      <c r="O15" s="47">
        <f t="shared" si="1"/>
        <v>273.38927548096603</v>
      </c>
      <c r="P15" s="9"/>
    </row>
    <row r="16" spans="1:16" ht="15">
      <c r="A16" s="12"/>
      <c r="B16" s="44">
        <v>522</v>
      </c>
      <c r="C16" s="20" t="s">
        <v>28</v>
      </c>
      <c r="D16" s="46">
        <v>24084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24084</v>
      </c>
      <c r="O16" s="47">
        <f t="shared" si="1"/>
        <v>9.858370855505527</v>
      </c>
      <c r="P16" s="9"/>
    </row>
    <row r="17" spans="1:16" ht="15.75">
      <c r="A17" s="28" t="s">
        <v>30</v>
      </c>
      <c r="B17" s="29"/>
      <c r="C17" s="30"/>
      <c r="D17" s="31">
        <f aca="true" t="shared" si="5" ref="D17:M17">SUM(D18:D20)</f>
        <v>212272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1138414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1350686</v>
      </c>
      <c r="O17" s="43">
        <f t="shared" si="1"/>
        <v>552.880065493246</v>
      </c>
      <c r="P17" s="10"/>
    </row>
    <row r="18" spans="1:16" ht="15">
      <c r="A18" s="12"/>
      <c r="B18" s="44">
        <v>533</v>
      </c>
      <c r="C18" s="20" t="s">
        <v>31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361070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361070</v>
      </c>
      <c r="O18" s="47">
        <f t="shared" si="1"/>
        <v>147.7977896029472</v>
      </c>
      <c r="P18" s="9"/>
    </row>
    <row r="19" spans="1:16" ht="15">
      <c r="A19" s="12"/>
      <c r="B19" s="44">
        <v>534</v>
      </c>
      <c r="C19" s="20" t="s">
        <v>60</v>
      </c>
      <c r="D19" s="46">
        <v>212272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212272</v>
      </c>
      <c r="O19" s="47">
        <f t="shared" si="1"/>
        <v>86.88988948014736</v>
      </c>
      <c r="P19" s="9"/>
    </row>
    <row r="20" spans="1:16" ht="15">
      <c r="A20" s="12"/>
      <c r="B20" s="44">
        <v>535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777344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777344</v>
      </c>
      <c r="O20" s="47">
        <f t="shared" si="1"/>
        <v>318.19238641015147</v>
      </c>
      <c r="P20" s="9"/>
    </row>
    <row r="21" spans="1:16" ht="15.75">
      <c r="A21" s="28" t="s">
        <v>35</v>
      </c>
      <c r="B21" s="29"/>
      <c r="C21" s="30"/>
      <c r="D21" s="31">
        <f aca="true" t="shared" si="6" ref="D21:M21">SUM(D22:D22)</f>
        <v>655372</v>
      </c>
      <c r="E21" s="31">
        <f t="shared" si="6"/>
        <v>0</v>
      </c>
      <c r="F21" s="31">
        <f t="shared" si="6"/>
        <v>0</v>
      </c>
      <c r="G21" s="31">
        <f t="shared" si="6"/>
        <v>0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4"/>
        <v>655372</v>
      </c>
      <c r="O21" s="43">
        <f t="shared" si="1"/>
        <v>268.2652476463365</v>
      </c>
      <c r="P21" s="10"/>
    </row>
    <row r="22" spans="1:16" ht="15">
      <c r="A22" s="12"/>
      <c r="B22" s="44">
        <v>541</v>
      </c>
      <c r="C22" s="20" t="s">
        <v>61</v>
      </c>
      <c r="D22" s="46">
        <v>655372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655372</v>
      </c>
      <c r="O22" s="47">
        <f t="shared" si="1"/>
        <v>268.2652476463365</v>
      </c>
      <c r="P22" s="9"/>
    </row>
    <row r="23" spans="1:16" ht="15.75">
      <c r="A23" s="28" t="s">
        <v>37</v>
      </c>
      <c r="B23" s="29"/>
      <c r="C23" s="30"/>
      <c r="D23" s="31">
        <f aca="true" t="shared" si="7" ref="D23:M23">SUM(D24:D25)</f>
        <v>22000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4"/>
        <v>22000</v>
      </c>
      <c r="O23" s="43">
        <f t="shared" si="1"/>
        <v>9.005321326238231</v>
      </c>
      <c r="P23" s="10"/>
    </row>
    <row r="24" spans="1:16" ht="15">
      <c r="A24" s="13"/>
      <c r="B24" s="45">
        <v>552</v>
      </c>
      <c r="C24" s="21" t="s">
        <v>38</v>
      </c>
      <c r="D24" s="46">
        <v>10000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10000</v>
      </c>
      <c r="O24" s="47">
        <f t="shared" si="1"/>
        <v>4.093327875562832</v>
      </c>
      <c r="P24" s="9"/>
    </row>
    <row r="25" spans="1:16" ht="15">
      <c r="A25" s="13"/>
      <c r="B25" s="45">
        <v>559</v>
      </c>
      <c r="C25" s="21" t="s">
        <v>69</v>
      </c>
      <c r="D25" s="46">
        <v>12000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12000</v>
      </c>
      <c r="O25" s="47">
        <f t="shared" si="1"/>
        <v>4.911993450675399</v>
      </c>
      <c r="P25" s="9"/>
    </row>
    <row r="26" spans="1:16" ht="15.75">
      <c r="A26" s="28" t="s">
        <v>39</v>
      </c>
      <c r="B26" s="29"/>
      <c r="C26" s="30"/>
      <c r="D26" s="31">
        <f aca="true" t="shared" si="8" ref="D26:M26">SUM(D27:D27)</f>
        <v>116553</v>
      </c>
      <c r="E26" s="31">
        <f t="shared" si="8"/>
        <v>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4"/>
        <v>116553</v>
      </c>
      <c r="O26" s="43">
        <f t="shared" si="1"/>
        <v>47.708964388047484</v>
      </c>
      <c r="P26" s="9"/>
    </row>
    <row r="27" spans="1:16" ht="15">
      <c r="A27" s="12"/>
      <c r="B27" s="44">
        <v>572</v>
      </c>
      <c r="C27" s="20" t="s">
        <v>62</v>
      </c>
      <c r="D27" s="46">
        <v>116553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116553</v>
      </c>
      <c r="O27" s="47">
        <f t="shared" si="1"/>
        <v>47.708964388047484</v>
      </c>
      <c r="P27" s="9"/>
    </row>
    <row r="28" spans="1:16" ht="15.75">
      <c r="A28" s="28" t="s">
        <v>63</v>
      </c>
      <c r="B28" s="29"/>
      <c r="C28" s="30"/>
      <c r="D28" s="31">
        <f aca="true" t="shared" si="9" ref="D28:M28">SUM(D29:D30)</f>
        <v>0</v>
      </c>
      <c r="E28" s="31">
        <f t="shared" si="9"/>
        <v>0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215273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4"/>
        <v>215273</v>
      </c>
      <c r="O28" s="43">
        <f t="shared" si="1"/>
        <v>88.11829717560377</v>
      </c>
      <c r="P28" s="9"/>
    </row>
    <row r="29" spans="1:16" ht="15">
      <c r="A29" s="12"/>
      <c r="B29" s="44">
        <v>581</v>
      </c>
      <c r="C29" s="20" t="s">
        <v>64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14000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14000</v>
      </c>
      <c r="O29" s="47">
        <f t="shared" si="1"/>
        <v>5.730659025787966</v>
      </c>
      <c r="P29" s="9"/>
    </row>
    <row r="30" spans="1:16" ht="15.75" thickBot="1">
      <c r="A30" s="12"/>
      <c r="B30" s="44">
        <v>591</v>
      </c>
      <c r="C30" s="20" t="s">
        <v>65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201273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201273</v>
      </c>
      <c r="O30" s="47">
        <f t="shared" si="1"/>
        <v>82.3876381498158</v>
      </c>
      <c r="P30" s="9"/>
    </row>
    <row r="31" spans="1:119" ht="16.5" thickBot="1">
      <c r="A31" s="14" t="s">
        <v>10</v>
      </c>
      <c r="B31" s="23"/>
      <c r="C31" s="22"/>
      <c r="D31" s="15">
        <f>SUM(D5,D14,D17,D21,D23,D26,D28)</f>
        <v>2134161</v>
      </c>
      <c r="E31" s="15">
        <f aca="true" t="shared" si="10" ref="E31:M31">SUM(E5,E14,E17,E21,E23,E26,E28)</f>
        <v>0</v>
      </c>
      <c r="F31" s="15">
        <f t="shared" si="10"/>
        <v>0</v>
      </c>
      <c r="G31" s="15">
        <f t="shared" si="10"/>
        <v>0</v>
      </c>
      <c r="H31" s="15">
        <f t="shared" si="10"/>
        <v>0</v>
      </c>
      <c r="I31" s="15">
        <f t="shared" si="10"/>
        <v>1353687</v>
      </c>
      <c r="J31" s="15">
        <f t="shared" si="10"/>
        <v>0</v>
      </c>
      <c r="K31" s="15">
        <f t="shared" si="10"/>
        <v>168109</v>
      </c>
      <c r="L31" s="15">
        <f t="shared" si="10"/>
        <v>0</v>
      </c>
      <c r="M31" s="15">
        <f t="shared" si="10"/>
        <v>0</v>
      </c>
      <c r="N31" s="15">
        <f t="shared" si="4"/>
        <v>3655957</v>
      </c>
      <c r="O31" s="37">
        <f t="shared" si="1"/>
        <v>1496.5030699959066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5" ht="15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 ht="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76</v>
      </c>
      <c r="M33" s="93"/>
      <c r="N33" s="93"/>
      <c r="O33" s="41">
        <v>2443</v>
      </c>
    </row>
    <row r="34" spans="1:15" ht="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customHeight="1" thickBot="1">
      <c r="A35" s="97" t="s">
        <v>49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sheetProtection/>
  <mergeCells count="10">
    <mergeCell ref="L33:N33"/>
    <mergeCell ref="A34:O34"/>
    <mergeCell ref="A35:O3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4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67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413993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127996</v>
      </c>
      <c r="L5" s="26">
        <f t="shared" si="0"/>
        <v>0</v>
      </c>
      <c r="M5" s="26">
        <f t="shared" si="0"/>
        <v>0</v>
      </c>
      <c r="N5" s="27">
        <f>SUM(D5:M5)</f>
        <v>541989</v>
      </c>
      <c r="O5" s="32">
        <f aca="true" t="shared" si="1" ref="O5:O30">(N5/O$32)</f>
        <v>220.5</v>
      </c>
      <c r="P5" s="6"/>
    </row>
    <row r="6" spans="1:16" ht="15">
      <c r="A6" s="12"/>
      <c r="B6" s="44">
        <v>511</v>
      </c>
      <c r="C6" s="20" t="s">
        <v>19</v>
      </c>
      <c r="D6" s="46">
        <v>33092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33092</v>
      </c>
      <c r="O6" s="47">
        <f t="shared" si="1"/>
        <v>13.462978030919446</v>
      </c>
      <c r="P6" s="9"/>
    </row>
    <row r="7" spans="1:16" ht="15">
      <c r="A7" s="12"/>
      <c r="B7" s="44">
        <v>512</v>
      </c>
      <c r="C7" s="20" t="s">
        <v>20</v>
      </c>
      <c r="D7" s="46">
        <v>236714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236714</v>
      </c>
      <c r="O7" s="47">
        <f t="shared" si="1"/>
        <v>96.30349877949553</v>
      </c>
      <c r="P7" s="9"/>
    </row>
    <row r="8" spans="1:16" ht="15">
      <c r="A8" s="12"/>
      <c r="B8" s="44">
        <v>513</v>
      </c>
      <c r="C8" s="20" t="s">
        <v>21</v>
      </c>
      <c r="D8" s="46">
        <v>19686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15542</v>
      </c>
      <c r="L8" s="46">
        <v>0</v>
      </c>
      <c r="M8" s="46">
        <v>0</v>
      </c>
      <c r="N8" s="46">
        <f t="shared" si="2"/>
        <v>35228</v>
      </c>
      <c r="O8" s="47">
        <f t="shared" si="1"/>
        <v>14.331977217249797</v>
      </c>
      <c r="P8" s="9"/>
    </row>
    <row r="9" spans="1:16" ht="15">
      <c r="A9" s="12"/>
      <c r="B9" s="44">
        <v>514</v>
      </c>
      <c r="C9" s="20" t="s">
        <v>22</v>
      </c>
      <c r="D9" s="46">
        <v>21715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21715</v>
      </c>
      <c r="O9" s="47">
        <f t="shared" si="1"/>
        <v>8.834418226200162</v>
      </c>
      <c r="P9" s="9"/>
    </row>
    <row r="10" spans="1:16" ht="15">
      <c r="A10" s="12"/>
      <c r="B10" s="44">
        <v>515</v>
      </c>
      <c r="C10" s="20" t="s">
        <v>23</v>
      </c>
      <c r="D10" s="46">
        <v>554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554</v>
      </c>
      <c r="O10" s="47">
        <f t="shared" si="1"/>
        <v>0.22538649308380798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112454</v>
      </c>
      <c r="L11" s="46">
        <v>0</v>
      </c>
      <c r="M11" s="46">
        <v>0</v>
      </c>
      <c r="N11" s="46">
        <f t="shared" si="2"/>
        <v>112454</v>
      </c>
      <c r="O11" s="47">
        <f t="shared" si="1"/>
        <v>45.75020341741253</v>
      </c>
      <c r="P11" s="9"/>
    </row>
    <row r="12" spans="1:16" ht="15">
      <c r="A12" s="12"/>
      <c r="B12" s="44">
        <v>519</v>
      </c>
      <c r="C12" s="20" t="s">
        <v>59</v>
      </c>
      <c r="D12" s="46">
        <v>102232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102232</v>
      </c>
      <c r="O12" s="47">
        <f t="shared" si="1"/>
        <v>41.59153783563873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SUM(D14:D15)</f>
        <v>743964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30">SUM(D13:M13)</f>
        <v>743964</v>
      </c>
      <c r="O13" s="43">
        <f t="shared" si="1"/>
        <v>302.67046379170057</v>
      </c>
      <c r="P13" s="10"/>
    </row>
    <row r="14" spans="1:16" ht="15">
      <c r="A14" s="12"/>
      <c r="B14" s="44">
        <v>521</v>
      </c>
      <c r="C14" s="20" t="s">
        <v>27</v>
      </c>
      <c r="D14" s="46">
        <v>719115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719115</v>
      </c>
      <c r="O14" s="47">
        <f t="shared" si="1"/>
        <v>292.56102522375915</v>
      </c>
      <c r="P14" s="9"/>
    </row>
    <row r="15" spans="1:16" ht="15">
      <c r="A15" s="12"/>
      <c r="B15" s="44">
        <v>522</v>
      </c>
      <c r="C15" s="20" t="s">
        <v>28</v>
      </c>
      <c r="D15" s="46">
        <v>24849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24849</v>
      </c>
      <c r="O15" s="47">
        <f t="shared" si="1"/>
        <v>10.109438567941416</v>
      </c>
      <c r="P15" s="9"/>
    </row>
    <row r="16" spans="1:16" ht="15.75">
      <c r="A16" s="28" t="s">
        <v>30</v>
      </c>
      <c r="B16" s="29"/>
      <c r="C16" s="30"/>
      <c r="D16" s="31">
        <f aca="true" t="shared" si="5" ref="D16:M16">SUM(D17:D19)</f>
        <v>221834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1060054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1281888</v>
      </c>
      <c r="O16" s="43">
        <f t="shared" si="1"/>
        <v>521.5166802278275</v>
      </c>
      <c r="P16" s="10"/>
    </row>
    <row r="17" spans="1:16" ht="15">
      <c r="A17" s="12"/>
      <c r="B17" s="44">
        <v>533</v>
      </c>
      <c r="C17" s="20" t="s">
        <v>31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379444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379444</v>
      </c>
      <c r="O17" s="47">
        <f t="shared" si="1"/>
        <v>154.37103336045564</v>
      </c>
      <c r="P17" s="9"/>
    </row>
    <row r="18" spans="1:16" ht="15">
      <c r="A18" s="12"/>
      <c r="B18" s="44">
        <v>534</v>
      </c>
      <c r="C18" s="20" t="s">
        <v>60</v>
      </c>
      <c r="D18" s="46">
        <v>221834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221834</v>
      </c>
      <c r="O18" s="47">
        <f t="shared" si="1"/>
        <v>90.24979658258746</v>
      </c>
      <c r="P18" s="9"/>
    </row>
    <row r="19" spans="1:16" ht="15">
      <c r="A19" s="12"/>
      <c r="B19" s="44">
        <v>535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680610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680610</v>
      </c>
      <c r="O19" s="47">
        <f t="shared" si="1"/>
        <v>276.8958502847844</v>
      </c>
      <c r="P19" s="9"/>
    </row>
    <row r="20" spans="1:16" ht="15.75">
      <c r="A20" s="28" t="s">
        <v>35</v>
      </c>
      <c r="B20" s="29"/>
      <c r="C20" s="30"/>
      <c r="D20" s="31">
        <f aca="true" t="shared" si="6" ref="D20:M20">SUM(D21:D22)</f>
        <v>625994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4"/>
        <v>625994</v>
      </c>
      <c r="O20" s="43">
        <f t="shared" si="1"/>
        <v>254.67615947925142</v>
      </c>
      <c r="P20" s="10"/>
    </row>
    <row r="21" spans="1:16" ht="15">
      <c r="A21" s="12"/>
      <c r="B21" s="44">
        <v>541</v>
      </c>
      <c r="C21" s="20" t="s">
        <v>61</v>
      </c>
      <c r="D21" s="46">
        <v>538845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538845</v>
      </c>
      <c r="O21" s="47">
        <f t="shared" si="1"/>
        <v>219.22091131000815</v>
      </c>
      <c r="P21" s="9"/>
    </row>
    <row r="22" spans="1:16" ht="15">
      <c r="A22" s="12"/>
      <c r="B22" s="44">
        <v>549</v>
      </c>
      <c r="C22" s="20" t="s">
        <v>68</v>
      </c>
      <c r="D22" s="46">
        <v>87149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87149</v>
      </c>
      <c r="O22" s="47">
        <f t="shared" si="1"/>
        <v>35.45524816924329</v>
      </c>
      <c r="P22" s="9"/>
    </row>
    <row r="23" spans="1:16" ht="15.75">
      <c r="A23" s="28" t="s">
        <v>37</v>
      </c>
      <c r="B23" s="29"/>
      <c r="C23" s="30"/>
      <c r="D23" s="31">
        <f aca="true" t="shared" si="7" ref="D23:M23">SUM(D24:D24)</f>
        <v>12000</v>
      </c>
      <c r="E23" s="31">
        <f t="shared" si="7"/>
        <v>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4"/>
        <v>12000</v>
      </c>
      <c r="O23" s="43">
        <f t="shared" si="1"/>
        <v>4.882017900732302</v>
      </c>
      <c r="P23" s="10"/>
    </row>
    <row r="24" spans="1:16" ht="15">
      <c r="A24" s="13"/>
      <c r="B24" s="45">
        <v>559</v>
      </c>
      <c r="C24" s="21" t="s">
        <v>69</v>
      </c>
      <c r="D24" s="46">
        <v>12000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12000</v>
      </c>
      <c r="O24" s="47">
        <f t="shared" si="1"/>
        <v>4.882017900732302</v>
      </c>
      <c r="P24" s="9"/>
    </row>
    <row r="25" spans="1:16" ht="15.75">
      <c r="A25" s="28" t="s">
        <v>39</v>
      </c>
      <c r="B25" s="29"/>
      <c r="C25" s="30"/>
      <c r="D25" s="31">
        <f aca="true" t="shared" si="8" ref="D25:M25">SUM(D26:D26)</f>
        <v>24055</v>
      </c>
      <c r="E25" s="31">
        <f t="shared" si="8"/>
        <v>0</v>
      </c>
      <c r="F25" s="31">
        <f t="shared" si="8"/>
        <v>0</v>
      </c>
      <c r="G25" s="31">
        <f t="shared" si="8"/>
        <v>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4"/>
        <v>24055</v>
      </c>
      <c r="O25" s="43">
        <f t="shared" si="1"/>
        <v>9.786411716842961</v>
      </c>
      <c r="P25" s="9"/>
    </row>
    <row r="26" spans="1:16" ht="15">
      <c r="A26" s="12"/>
      <c r="B26" s="44">
        <v>572</v>
      </c>
      <c r="C26" s="20" t="s">
        <v>62</v>
      </c>
      <c r="D26" s="46">
        <v>24055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24055</v>
      </c>
      <c r="O26" s="47">
        <f t="shared" si="1"/>
        <v>9.786411716842961</v>
      </c>
      <c r="P26" s="9"/>
    </row>
    <row r="27" spans="1:16" ht="15.75">
      <c r="A27" s="28" t="s">
        <v>63</v>
      </c>
      <c r="B27" s="29"/>
      <c r="C27" s="30"/>
      <c r="D27" s="31">
        <f aca="true" t="shared" si="9" ref="D27:M27">SUM(D28:D29)</f>
        <v>0</v>
      </c>
      <c r="E27" s="31">
        <f t="shared" si="9"/>
        <v>0</v>
      </c>
      <c r="F27" s="31">
        <f t="shared" si="9"/>
        <v>0</v>
      </c>
      <c r="G27" s="31">
        <f t="shared" si="9"/>
        <v>0</v>
      </c>
      <c r="H27" s="31">
        <f t="shared" si="9"/>
        <v>0</v>
      </c>
      <c r="I27" s="31">
        <f t="shared" si="9"/>
        <v>215646</v>
      </c>
      <c r="J27" s="31">
        <f t="shared" si="9"/>
        <v>0</v>
      </c>
      <c r="K27" s="31">
        <f t="shared" si="9"/>
        <v>0</v>
      </c>
      <c r="L27" s="31">
        <f t="shared" si="9"/>
        <v>0</v>
      </c>
      <c r="M27" s="31">
        <f t="shared" si="9"/>
        <v>0</v>
      </c>
      <c r="N27" s="31">
        <f t="shared" si="4"/>
        <v>215646</v>
      </c>
      <c r="O27" s="43">
        <f t="shared" si="1"/>
        <v>87.73230268510984</v>
      </c>
      <c r="P27" s="9"/>
    </row>
    <row r="28" spans="1:16" ht="15">
      <c r="A28" s="12"/>
      <c r="B28" s="44">
        <v>581</v>
      </c>
      <c r="C28" s="20" t="s">
        <v>64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11000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11000</v>
      </c>
      <c r="O28" s="47">
        <f t="shared" si="1"/>
        <v>4.475183075671278</v>
      </c>
      <c r="P28" s="9"/>
    </row>
    <row r="29" spans="1:16" ht="15.75" thickBot="1">
      <c r="A29" s="12"/>
      <c r="B29" s="44">
        <v>591</v>
      </c>
      <c r="C29" s="20" t="s">
        <v>65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204646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204646</v>
      </c>
      <c r="O29" s="47">
        <f t="shared" si="1"/>
        <v>83.25711960943856</v>
      </c>
      <c r="P29" s="9"/>
    </row>
    <row r="30" spans="1:119" ht="16.5" thickBot="1">
      <c r="A30" s="14" t="s">
        <v>10</v>
      </c>
      <c r="B30" s="23"/>
      <c r="C30" s="22"/>
      <c r="D30" s="15">
        <f>SUM(D5,D13,D16,D20,D23,D25,D27)</f>
        <v>2041840</v>
      </c>
      <c r="E30" s="15">
        <f aca="true" t="shared" si="10" ref="E30:M30">SUM(E5,E13,E16,E20,E23,E25,E27)</f>
        <v>0</v>
      </c>
      <c r="F30" s="15">
        <f t="shared" si="10"/>
        <v>0</v>
      </c>
      <c r="G30" s="15">
        <f t="shared" si="10"/>
        <v>0</v>
      </c>
      <c r="H30" s="15">
        <f t="shared" si="10"/>
        <v>0</v>
      </c>
      <c r="I30" s="15">
        <f t="shared" si="10"/>
        <v>1275700</v>
      </c>
      <c r="J30" s="15">
        <f t="shared" si="10"/>
        <v>0</v>
      </c>
      <c r="K30" s="15">
        <f t="shared" si="10"/>
        <v>127996</v>
      </c>
      <c r="L30" s="15">
        <f t="shared" si="10"/>
        <v>0</v>
      </c>
      <c r="M30" s="15">
        <f t="shared" si="10"/>
        <v>0</v>
      </c>
      <c r="N30" s="15">
        <f t="shared" si="4"/>
        <v>3445536</v>
      </c>
      <c r="O30" s="37">
        <f t="shared" si="1"/>
        <v>1401.7640358014646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5" ht="15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5" ht="15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70</v>
      </c>
      <c r="M32" s="93"/>
      <c r="N32" s="93"/>
      <c r="O32" s="41">
        <v>2458</v>
      </c>
    </row>
    <row r="33" spans="1:15" ht="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49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sheetProtection/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7" width="9.77734375" style="63" customWidth="1"/>
    <col min="18" max="16384" width="9.77734375" style="49" customWidth="1"/>
  </cols>
  <sheetData>
    <row r="1" spans="1:17" ht="27.75">
      <c r="A1" s="124" t="s">
        <v>44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7" ht="24" thickBot="1">
      <c r="A2" s="127" t="s">
        <v>58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7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6" ht="15.75">
      <c r="A5" s="57" t="s">
        <v>18</v>
      </c>
      <c r="B5" s="58"/>
      <c r="C5" s="58"/>
      <c r="D5" s="59">
        <f aca="true" t="shared" si="0" ref="D5:M5">SUM(D6:D12)</f>
        <v>419143</v>
      </c>
      <c r="E5" s="59">
        <f t="shared" si="0"/>
        <v>0</v>
      </c>
      <c r="F5" s="59">
        <f t="shared" si="0"/>
        <v>0</v>
      </c>
      <c r="G5" s="59">
        <f t="shared" si="0"/>
        <v>0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125766</v>
      </c>
      <c r="L5" s="59">
        <f t="shared" si="0"/>
        <v>0</v>
      </c>
      <c r="M5" s="59">
        <f t="shared" si="0"/>
        <v>0</v>
      </c>
      <c r="N5" s="60">
        <f>SUM(D5:M5)</f>
        <v>544909</v>
      </c>
      <c r="O5" s="61">
        <f aca="true" t="shared" si="1" ref="O5:O27">(N5/O$29)</f>
        <v>219.63280935106812</v>
      </c>
      <c r="P5" s="62"/>
    </row>
    <row r="6" spans="1:16" ht="15">
      <c r="A6" s="64"/>
      <c r="B6" s="65">
        <v>511</v>
      </c>
      <c r="C6" s="66" t="s">
        <v>19</v>
      </c>
      <c r="D6" s="67">
        <v>30839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30839</v>
      </c>
      <c r="O6" s="68">
        <f t="shared" si="1"/>
        <v>12.430068520757759</v>
      </c>
      <c r="P6" s="69"/>
    </row>
    <row r="7" spans="1:16" ht="15">
      <c r="A7" s="64"/>
      <c r="B7" s="65">
        <v>512</v>
      </c>
      <c r="C7" s="66" t="s">
        <v>20</v>
      </c>
      <c r="D7" s="67">
        <v>238294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aca="true" t="shared" si="2" ref="N7:N12">SUM(D7:M7)</f>
        <v>238294</v>
      </c>
      <c r="O7" s="68">
        <f t="shared" si="1"/>
        <v>96.04756146715035</v>
      </c>
      <c r="P7" s="69"/>
    </row>
    <row r="8" spans="1:16" ht="15">
      <c r="A8" s="64"/>
      <c r="B8" s="65">
        <v>513</v>
      </c>
      <c r="C8" s="66" t="s">
        <v>21</v>
      </c>
      <c r="D8" s="67">
        <v>15119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27608</v>
      </c>
      <c r="L8" s="67">
        <v>0</v>
      </c>
      <c r="M8" s="67">
        <v>0</v>
      </c>
      <c r="N8" s="67">
        <f t="shared" si="2"/>
        <v>42727</v>
      </c>
      <c r="O8" s="68">
        <f t="shared" si="1"/>
        <v>17.221684804514307</v>
      </c>
      <c r="P8" s="69"/>
    </row>
    <row r="9" spans="1:16" ht="15">
      <c r="A9" s="64"/>
      <c r="B9" s="65">
        <v>514</v>
      </c>
      <c r="C9" s="66" t="s">
        <v>22</v>
      </c>
      <c r="D9" s="67">
        <v>21962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21962</v>
      </c>
      <c r="O9" s="68">
        <f t="shared" si="1"/>
        <v>8.852075775896816</v>
      </c>
      <c r="P9" s="69"/>
    </row>
    <row r="10" spans="1:16" ht="15">
      <c r="A10" s="64"/>
      <c r="B10" s="65">
        <v>515</v>
      </c>
      <c r="C10" s="66" t="s">
        <v>23</v>
      </c>
      <c r="D10" s="67">
        <v>1087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1087</v>
      </c>
      <c r="O10" s="68">
        <f t="shared" si="1"/>
        <v>0.4381297863764611</v>
      </c>
      <c r="P10" s="69"/>
    </row>
    <row r="11" spans="1:16" ht="15">
      <c r="A11" s="64"/>
      <c r="B11" s="65">
        <v>518</v>
      </c>
      <c r="C11" s="66" t="s">
        <v>24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98158</v>
      </c>
      <c r="L11" s="67">
        <v>0</v>
      </c>
      <c r="M11" s="67">
        <v>0</v>
      </c>
      <c r="N11" s="67">
        <f t="shared" si="2"/>
        <v>98158</v>
      </c>
      <c r="O11" s="68">
        <f t="shared" si="1"/>
        <v>39.563885530028216</v>
      </c>
      <c r="P11" s="69"/>
    </row>
    <row r="12" spans="1:16" ht="15">
      <c r="A12" s="64"/>
      <c r="B12" s="65">
        <v>519</v>
      </c>
      <c r="C12" s="66" t="s">
        <v>59</v>
      </c>
      <c r="D12" s="67">
        <v>111842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7">
        <f t="shared" si="2"/>
        <v>111842</v>
      </c>
      <c r="O12" s="68">
        <f t="shared" si="1"/>
        <v>45.07940346634422</v>
      </c>
      <c r="P12" s="69"/>
    </row>
    <row r="13" spans="1:16" ht="15.75">
      <c r="A13" s="70" t="s">
        <v>26</v>
      </c>
      <c r="B13" s="71"/>
      <c r="C13" s="72"/>
      <c r="D13" s="73">
        <f aca="true" t="shared" si="3" ref="D13:M13">SUM(D14:D15)</f>
        <v>700527</v>
      </c>
      <c r="E13" s="73">
        <f t="shared" si="3"/>
        <v>0</v>
      </c>
      <c r="F13" s="73">
        <f t="shared" si="3"/>
        <v>0</v>
      </c>
      <c r="G13" s="73">
        <f t="shared" si="3"/>
        <v>0</v>
      </c>
      <c r="H13" s="73">
        <f t="shared" si="3"/>
        <v>0</v>
      </c>
      <c r="I13" s="73">
        <f t="shared" si="3"/>
        <v>0</v>
      </c>
      <c r="J13" s="73">
        <f t="shared" si="3"/>
        <v>0</v>
      </c>
      <c r="K13" s="73">
        <f t="shared" si="3"/>
        <v>0</v>
      </c>
      <c r="L13" s="73">
        <f t="shared" si="3"/>
        <v>0</v>
      </c>
      <c r="M13" s="73">
        <f t="shared" si="3"/>
        <v>0</v>
      </c>
      <c r="N13" s="74">
        <f aca="true" t="shared" si="4" ref="N13:N27">SUM(D13:M13)</f>
        <v>700527</v>
      </c>
      <c r="O13" s="75">
        <f t="shared" si="1"/>
        <v>282.3567110036276</v>
      </c>
      <c r="P13" s="76"/>
    </row>
    <row r="14" spans="1:16" ht="15">
      <c r="A14" s="64"/>
      <c r="B14" s="65">
        <v>521</v>
      </c>
      <c r="C14" s="66" t="s">
        <v>27</v>
      </c>
      <c r="D14" s="67">
        <v>688779</v>
      </c>
      <c r="E14" s="67">
        <v>0</v>
      </c>
      <c r="F14" s="67">
        <v>0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67">
        <v>0</v>
      </c>
      <c r="N14" s="67">
        <f t="shared" si="4"/>
        <v>688779</v>
      </c>
      <c r="O14" s="68">
        <f t="shared" si="1"/>
        <v>277.62152357920195</v>
      </c>
      <c r="P14" s="69"/>
    </row>
    <row r="15" spans="1:16" ht="15">
      <c r="A15" s="64"/>
      <c r="B15" s="65">
        <v>522</v>
      </c>
      <c r="C15" s="66" t="s">
        <v>28</v>
      </c>
      <c r="D15" s="67">
        <v>11748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11748</v>
      </c>
      <c r="O15" s="68">
        <f t="shared" si="1"/>
        <v>4.735187424425635</v>
      </c>
      <c r="P15" s="69"/>
    </row>
    <row r="16" spans="1:16" ht="15.75">
      <c r="A16" s="70" t="s">
        <v>30</v>
      </c>
      <c r="B16" s="71"/>
      <c r="C16" s="72"/>
      <c r="D16" s="73">
        <f aca="true" t="shared" si="5" ref="D16:M16">SUM(D17:D19)</f>
        <v>422650</v>
      </c>
      <c r="E16" s="73">
        <f t="shared" si="5"/>
        <v>0</v>
      </c>
      <c r="F16" s="73">
        <f t="shared" si="5"/>
        <v>0</v>
      </c>
      <c r="G16" s="73">
        <f t="shared" si="5"/>
        <v>0</v>
      </c>
      <c r="H16" s="73">
        <f t="shared" si="5"/>
        <v>0</v>
      </c>
      <c r="I16" s="73">
        <f t="shared" si="5"/>
        <v>1077538</v>
      </c>
      <c r="J16" s="73">
        <f t="shared" si="5"/>
        <v>0</v>
      </c>
      <c r="K16" s="73">
        <f t="shared" si="5"/>
        <v>0</v>
      </c>
      <c r="L16" s="73">
        <f t="shared" si="5"/>
        <v>0</v>
      </c>
      <c r="M16" s="73">
        <f t="shared" si="5"/>
        <v>0</v>
      </c>
      <c r="N16" s="74">
        <f t="shared" si="4"/>
        <v>1500188</v>
      </c>
      <c r="O16" s="75">
        <f t="shared" si="1"/>
        <v>604.670697299476</v>
      </c>
      <c r="P16" s="76"/>
    </row>
    <row r="17" spans="1:16" ht="15">
      <c r="A17" s="64"/>
      <c r="B17" s="65">
        <v>533</v>
      </c>
      <c r="C17" s="66" t="s">
        <v>31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388001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388001</v>
      </c>
      <c r="O17" s="68">
        <f t="shared" si="1"/>
        <v>156.38895606610237</v>
      </c>
      <c r="P17" s="69"/>
    </row>
    <row r="18" spans="1:16" ht="15">
      <c r="A18" s="64"/>
      <c r="B18" s="65">
        <v>534</v>
      </c>
      <c r="C18" s="66" t="s">
        <v>60</v>
      </c>
      <c r="D18" s="67">
        <v>422650</v>
      </c>
      <c r="E18" s="67">
        <v>0</v>
      </c>
      <c r="F18" s="67">
        <v>0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67">
        <v>0</v>
      </c>
      <c r="N18" s="67">
        <f t="shared" si="4"/>
        <v>422650</v>
      </c>
      <c r="O18" s="68">
        <f t="shared" si="1"/>
        <v>170.3546956872229</v>
      </c>
      <c r="P18" s="69"/>
    </row>
    <row r="19" spans="1:16" ht="15">
      <c r="A19" s="64"/>
      <c r="B19" s="65">
        <v>535</v>
      </c>
      <c r="C19" s="66" t="s">
        <v>33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689537</v>
      </c>
      <c r="J19" s="67">
        <v>0</v>
      </c>
      <c r="K19" s="67">
        <v>0</v>
      </c>
      <c r="L19" s="67">
        <v>0</v>
      </c>
      <c r="M19" s="67">
        <v>0</v>
      </c>
      <c r="N19" s="67">
        <f t="shared" si="4"/>
        <v>689537</v>
      </c>
      <c r="O19" s="68">
        <f t="shared" si="1"/>
        <v>277.92704554615074</v>
      </c>
      <c r="P19" s="69"/>
    </row>
    <row r="20" spans="1:16" ht="15.75">
      <c r="A20" s="70" t="s">
        <v>35</v>
      </c>
      <c r="B20" s="71"/>
      <c r="C20" s="72"/>
      <c r="D20" s="73">
        <f aca="true" t="shared" si="6" ref="D20:M20">SUM(D21:D21)</f>
        <v>832089</v>
      </c>
      <c r="E20" s="73">
        <f t="shared" si="6"/>
        <v>0</v>
      </c>
      <c r="F20" s="73">
        <f t="shared" si="6"/>
        <v>0</v>
      </c>
      <c r="G20" s="73">
        <f t="shared" si="6"/>
        <v>0</v>
      </c>
      <c r="H20" s="73">
        <f t="shared" si="6"/>
        <v>0</v>
      </c>
      <c r="I20" s="73">
        <f t="shared" si="6"/>
        <v>0</v>
      </c>
      <c r="J20" s="73">
        <f t="shared" si="6"/>
        <v>0</v>
      </c>
      <c r="K20" s="73">
        <f t="shared" si="6"/>
        <v>0</v>
      </c>
      <c r="L20" s="73">
        <f t="shared" si="6"/>
        <v>0</v>
      </c>
      <c r="M20" s="73">
        <f t="shared" si="6"/>
        <v>0</v>
      </c>
      <c r="N20" s="73">
        <f t="shared" si="4"/>
        <v>832089</v>
      </c>
      <c r="O20" s="75">
        <f t="shared" si="1"/>
        <v>335.38452237001206</v>
      </c>
      <c r="P20" s="76"/>
    </row>
    <row r="21" spans="1:16" ht="15">
      <c r="A21" s="64"/>
      <c r="B21" s="65">
        <v>541</v>
      </c>
      <c r="C21" s="66" t="s">
        <v>61</v>
      </c>
      <c r="D21" s="67">
        <v>832089</v>
      </c>
      <c r="E21" s="67">
        <v>0</v>
      </c>
      <c r="F21" s="67">
        <v>0</v>
      </c>
      <c r="G21" s="67">
        <v>0</v>
      </c>
      <c r="H21" s="67">
        <v>0</v>
      </c>
      <c r="I21" s="67">
        <v>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832089</v>
      </c>
      <c r="O21" s="68">
        <f t="shared" si="1"/>
        <v>335.38452237001206</v>
      </c>
      <c r="P21" s="69"/>
    </row>
    <row r="22" spans="1:16" ht="15.75">
      <c r="A22" s="70" t="s">
        <v>39</v>
      </c>
      <c r="B22" s="71"/>
      <c r="C22" s="72"/>
      <c r="D22" s="73">
        <f aca="true" t="shared" si="7" ref="D22:M22">SUM(D23:D23)</f>
        <v>216800</v>
      </c>
      <c r="E22" s="73">
        <f t="shared" si="7"/>
        <v>0</v>
      </c>
      <c r="F22" s="73">
        <f t="shared" si="7"/>
        <v>0</v>
      </c>
      <c r="G22" s="73">
        <f t="shared" si="7"/>
        <v>0</v>
      </c>
      <c r="H22" s="73">
        <f t="shared" si="7"/>
        <v>0</v>
      </c>
      <c r="I22" s="73">
        <f t="shared" si="7"/>
        <v>0</v>
      </c>
      <c r="J22" s="73">
        <f t="shared" si="7"/>
        <v>0</v>
      </c>
      <c r="K22" s="73">
        <f t="shared" si="7"/>
        <v>0</v>
      </c>
      <c r="L22" s="73">
        <f t="shared" si="7"/>
        <v>0</v>
      </c>
      <c r="M22" s="73">
        <f t="shared" si="7"/>
        <v>0</v>
      </c>
      <c r="N22" s="73">
        <f t="shared" si="4"/>
        <v>216800</v>
      </c>
      <c r="O22" s="75">
        <f t="shared" si="1"/>
        <v>87.38411930673115</v>
      </c>
      <c r="P22" s="69"/>
    </row>
    <row r="23" spans="1:16" ht="15">
      <c r="A23" s="64"/>
      <c r="B23" s="65">
        <v>572</v>
      </c>
      <c r="C23" s="66" t="s">
        <v>62</v>
      </c>
      <c r="D23" s="67">
        <v>216800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4"/>
        <v>216800</v>
      </c>
      <c r="O23" s="68">
        <f t="shared" si="1"/>
        <v>87.38411930673115</v>
      </c>
      <c r="P23" s="69"/>
    </row>
    <row r="24" spans="1:16" ht="15.75">
      <c r="A24" s="70" t="s">
        <v>63</v>
      </c>
      <c r="B24" s="71"/>
      <c r="C24" s="72"/>
      <c r="D24" s="73">
        <f aca="true" t="shared" si="8" ref="D24:M24">SUM(D25:D26)</f>
        <v>0</v>
      </c>
      <c r="E24" s="73">
        <f t="shared" si="8"/>
        <v>0</v>
      </c>
      <c r="F24" s="73">
        <f t="shared" si="8"/>
        <v>0</v>
      </c>
      <c r="G24" s="73">
        <f t="shared" si="8"/>
        <v>0</v>
      </c>
      <c r="H24" s="73">
        <f t="shared" si="8"/>
        <v>0</v>
      </c>
      <c r="I24" s="73">
        <f t="shared" si="8"/>
        <v>232616</v>
      </c>
      <c r="J24" s="73">
        <f t="shared" si="8"/>
        <v>0</v>
      </c>
      <c r="K24" s="73">
        <f t="shared" si="8"/>
        <v>0</v>
      </c>
      <c r="L24" s="73">
        <f t="shared" si="8"/>
        <v>0</v>
      </c>
      <c r="M24" s="73">
        <f t="shared" si="8"/>
        <v>0</v>
      </c>
      <c r="N24" s="73">
        <f t="shared" si="4"/>
        <v>232616</v>
      </c>
      <c r="O24" s="75">
        <f t="shared" si="1"/>
        <v>93.75896815800081</v>
      </c>
      <c r="P24" s="69"/>
    </row>
    <row r="25" spans="1:16" ht="15">
      <c r="A25" s="64"/>
      <c r="B25" s="65">
        <v>581</v>
      </c>
      <c r="C25" s="66" t="s">
        <v>64</v>
      </c>
      <c r="D25" s="67">
        <v>0</v>
      </c>
      <c r="E25" s="67">
        <v>0</v>
      </c>
      <c r="F25" s="67">
        <v>0</v>
      </c>
      <c r="G25" s="67">
        <v>0</v>
      </c>
      <c r="H25" s="67">
        <v>0</v>
      </c>
      <c r="I25" s="67">
        <v>18500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4"/>
        <v>18500</v>
      </c>
      <c r="O25" s="68">
        <f t="shared" si="1"/>
        <v>7.456670697299476</v>
      </c>
      <c r="P25" s="69"/>
    </row>
    <row r="26" spans="1:16" ht="15.75" thickBot="1">
      <c r="A26" s="64"/>
      <c r="B26" s="65">
        <v>591</v>
      </c>
      <c r="C26" s="66" t="s">
        <v>65</v>
      </c>
      <c r="D26" s="67">
        <v>0</v>
      </c>
      <c r="E26" s="67">
        <v>0</v>
      </c>
      <c r="F26" s="67">
        <v>0</v>
      </c>
      <c r="G26" s="67">
        <v>0</v>
      </c>
      <c r="H26" s="67">
        <v>0</v>
      </c>
      <c r="I26" s="67">
        <v>214116</v>
      </c>
      <c r="J26" s="67">
        <v>0</v>
      </c>
      <c r="K26" s="67">
        <v>0</v>
      </c>
      <c r="L26" s="67">
        <v>0</v>
      </c>
      <c r="M26" s="67">
        <v>0</v>
      </c>
      <c r="N26" s="67">
        <f t="shared" si="4"/>
        <v>214116</v>
      </c>
      <c r="O26" s="68">
        <f t="shared" si="1"/>
        <v>86.30229746070133</v>
      </c>
      <c r="P26" s="69"/>
    </row>
    <row r="27" spans="1:119" ht="16.5" thickBot="1">
      <c r="A27" s="77" t="s">
        <v>10</v>
      </c>
      <c r="B27" s="78"/>
      <c r="C27" s="79"/>
      <c r="D27" s="80">
        <f>SUM(D5,D13,D16,D20,D22,D24)</f>
        <v>2591209</v>
      </c>
      <c r="E27" s="80">
        <f aca="true" t="shared" si="9" ref="E27:M27">SUM(E5,E13,E16,E20,E22,E24)</f>
        <v>0</v>
      </c>
      <c r="F27" s="80">
        <f t="shared" si="9"/>
        <v>0</v>
      </c>
      <c r="G27" s="80">
        <f t="shared" si="9"/>
        <v>0</v>
      </c>
      <c r="H27" s="80">
        <f t="shared" si="9"/>
        <v>0</v>
      </c>
      <c r="I27" s="80">
        <f t="shared" si="9"/>
        <v>1310154</v>
      </c>
      <c r="J27" s="80">
        <f t="shared" si="9"/>
        <v>0</v>
      </c>
      <c r="K27" s="80">
        <f t="shared" si="9"/>
        <v>125766</v>
      </c>
      <c r="L27" s="80">
        <f t="shared" si="9"/>
        <v>0</v>
      </c>
      <c r="M27" s="80">
        <f t="shared" si="9"/>
        <v>0</v>
      </c>
      <c r="N27" s="80">
        <f t="shared" si="4"/>
        <v>4027129</v>
      </c>
      <c r="O27" s="81">
        <f t="shared" si="1"/>
        <v>1623.1878274889157</v>
      </c>
      <c r="P27" s="62"/>
      <c r="Q27" s="82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83"/>
      <c r="BM27" s="83"/>
      <c r="BN27" s="83"/>
      <c r="BO27" s="83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/>
      <c r="DM27" s="83"/>
      <c r="DN27" s="83"/>
      <c r="DO27" s="83"/>
    </row>
    <row r="28" spans="1:15" ht="15">
      <c r="A28" s="84"/>
      <c r="B28" s="85"/>
      <c r="C28" s="85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7"/>
    </row>
    <row r="29" spans="1:15" ht="15">
      <c r="A29" s="88"/>
      <c r="B29" s="89"/>
      <c r="C29" s="89"/>
      <c r="D29" s="90"/>
      <c r="E29" s="90"/>
      <c r="F29" s="90"/>
      <c r="G29" s="90"/>
      <c r="H29" s="90"/>
      <c r="I29" s="90"/>
      <c r="J29" s="90"/>
      <c r="K29" s="90"/>
      <c r="L29" s="117" t="s">
        <v>66</v>
      </c>
      <c r="M29" s="117"/>
      <c r="N29" s="117"/>
      <c r="O29" s="91">
        <v>2481</v>
      </c>
    </row>
    <row r="30" spans="1:15" ht="15">
      <c r="A30" s="118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20"/>
    </row>
    <row r="31" spans="1:15" ht="15.75" customHeight="1" thickBot="1">
      <c r="A31" s="121" t="s">
        <v>49</v>
      </c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3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1"/>
  <sheetViews>
    <sheetView zoomScalePageLayoutView="0" workbookViewId="0" topLeftCell="A1">
      <selection activeCell="A1"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7" width="9.77734375" style="3" customWidth="1"/>
  </cols>
  <sheetData>
    <row r="1" spans="1:17" ht="27.75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7" ht="24" thickBot="1">
      <c r="A2" s="103" t="s">
        <v>54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7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6" ht="15.75">
      <c r="A5" s="24" t="s">
        <v>18</v>
      </c>
      <c r="B5" s="25"/>
      <c r="C5" s="25"/>
      <c r="D5" s="26">
        <f aca="true" t="shared" si="0" ref="D5:M5">SUM(D6:D12)</f>
        <v>413890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123654</v>
      </c>
      <c r="L5" s="26">
        <f t="shared" si="0"/>
        <v>0</v>
      </c>
      <c r="M5" s="26">
        <f t="shared" si="0"/>
        <v>0</v>
      </c>
      <c r="N5" s="27">
        <f>SUM(D5:M5)</f>
        <v>537544</v>
      </c>
      <c r="O5" s="32">
        <f aca="true" t="shared" si="1" ref="O5:O27">(N5/O$29)</f>
        <v>217.80551053484604</v>
      </c>
      <c r="P5" s="6"/>
    </row>
    <row r="6" spans="1:16" ht="15">
      <c r="A6" s="12"/>
      <c r="B6" s="44">
        <v>511</v>
      </c>
      <c r="C6" s="20" t="s">
        <v>19</v>
      </c>
      <c r="D6" s="46">
        <v>29853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29853</v>
      </c>
      <c r="O6" s="47">
        <f t="shared" si="1"/>
        <v>12.096029173419772</v>
      </c>
      <c r="P6" s="9"/>
    </row>
    <row r="7" spans="1:16" ht="15">
      <c r="A7" s="12"/>
      <c r="B7" s="44">
        <v>512</v>
      </c>
      <c r="C7" s="20" t="s">
        <v>20</v>
      </c>
      <c r="D7" s="46">
        <v>218106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aca="true" t="shared" si="2" ref="N7:N12">SUM(D7:M7)</f>
        <v>218106</v>
      </c>
      <c r="O7" s="47">
        <f t="shared" si="1"/>
        <v>88.37358184764992</v>
      </c>
      <c r="P7" s="9"/>
    </row>
    <row r="8" spans="1:16" ht="15">
      <c r="A8" s="12"/>
      <c r="B8" s="44">
        <v>513</v>
      </c>
      <c r="C8" s="20" t="s">
        <v>21</v>
      </c>
      <c r="D8" s="46">
        <v>22566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28519</v>
      </c>
      <c r="L8" s="46">
        <v>0</v>
      </c>
      <c r="M8" s="46">
        <v>0</v>
      </c>
      <c r="N8" s="46">
        <f t="shared" si="2"/>
        <v>51085</v>
      </c>
      <c r="O8" s="47">
        <f t="shared" si="1"/>
        <v>20.698946515397083</v>
      </c>
      <c r="P8" s="9"/>
    </row>
    <row r="9" spans="1:16" ht="15">
      <c r="A9" s="12"/>
      <c r="B9" s="44">
        <v>514</v>
      </c>
      <c r="C9" s="20" t="s">
        <v>22</v>
      </c>
      <c r="D9" s="46">
        <v>20203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20203</v>
      </c>
      <c r="O9" s="47">
        <f t="shared" si="1"/>
        <v>8.185980551053484</v>
      </c>
      <c r="P9" s="9"/>
    </row>
    <row r="10" spans="1:16" ht="15">
      <c r="A10" s="12"/>
      <c r="B10" s="44">
        <v>515</v>
      </c>
      <c r="C10" s="20" t="s">
        <v>23</v>
      </c>
      <c r="D10" s="46">
        <v>37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37</v>
      </c>
      <c r="O10" s="47">
        <f t="shared" si="1"/>
        <v>0.014991896272285251</v>
      </c>
      <c r="P10" s="9"/>
    </row>
    <row r="11" spans="1:16" ht="15">
      <c r="A11" s="12"/>
      <c r="B11" s="44">
        <v>518</v>
      </c>
      <c r="C11" s="20" t="s">
        <v>24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95135</v>
      </c>
      <c r="L11" s="46">
        <v>0</v>
      </c>
      <c r="M11" s="46">
        <v>0</v>
      </c>
      <c r="N11" s="46">
        <f t="shared" si="2"/>
        <v>95135</v>
      </c>
      <c r="O11" s="47">
        <f t="shared" si="1"/>
        <v>38.54740680713128</v>
      </c>
      <c r="P11" s="9"/>
    </row>
    <row r="12" spans="1:16" ht="15">
      <c r="A12" s="12"/>
      <c r="B12" s="44">
        <v>519</v>
      </c>
      <c r="C12" s="20" t="s">
        <v>25</v>
      </c>
      <c r="D12" s="46">
        <v>123125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123125</v>
      </c>
      <c r="O12" s="47">
        <f t="shared" si="1"/>
        <v>49.8885737439222</v>
      </c>
      <c r="P12" s="9"/>
    </row>
    <row r="13" spans="1:16" ht="15.75">
      <c r="A13" s="28" t="s">
        <v>26</v>
      </c>
      <c r="B13" s="29"/>
      <c r="C13" s="30"/>
      <c r="D13" s="31">
        <f aca="true" t="shared" si="3" ref="D13:M13">SUM(D14:D15)</f>
        <v>732486</v>
      </c>
      <c r="E13" s="31">
        <f t="shared" si="3"/>
        <v>0</v>
      </c>
      <c r="F13" s="31">
        <f t="shared" si="3"/>
        <v>0</v>
      </c>
      <c r="G13" s="31">
        <f t="shared" si="3"/>
        <v>0</v>
      </c>
      <c r="H13" s="31">
        <f t="shared" si="3"/>
        <v>0</v>
      </c>
      <c r="I13" s="31">
        <f t="shared" si="3"/>
        <v>0</v>
      </c>
      <c r="J13" s="31">
        <f t="shared" si="3"/>
        <v>0</v>
      </c>
      <c r="K13" s="31">
        <f t="shared" si="3"/>
        <v>0</v>
      </c>
      <c r="L13" s="31">
        <f t="shared" si="3"/>
        <v>0</v>
      </c>
      <c r="M13" s="31">
        <f t="shared" si="3"/>
        <v>0</v>
      </c>
      <c r="N13" s="42">
        <f aca="true" t="shared" si="4" ref="N13:N27">SUM(D13:M13)</f>
        <v>732486</v>
      </c>
      <c r="O13" s="43">
        <f t="shared" si="1"/>
        <v>296.7933549432739</v>
      </c>
      <c r="P13" s="10"/>
    </row>
    <row r="14" spans="1:16" ht="15">
      <c r="A14" s="12"/>
      <c r="B14" s="44">
        <v>521</v>
      </c>
      <c r="C14" s="20" t="s">
        <v>27</v>
      </c>
      <c r="D14" s="46">
        <v>679916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679916</v>
      </c>
      <c r="O14" s="47">
        <f t="shared" si="1"/>
        <v>275.4927066450567</v>
      </c>
      <c r="P14" s="9"/>
    </row>
    <row r="15" spans="1:16" ht="15">
      <c r="A15" s="12"/>
      <c r="B15" s="44">
        <v>522</v>
      </c>
      <c r="C15" s="20" t="s">
        <v>28</v>
      </c>
      <c r="D15" s="46">
        <v>52570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52570</v>
      </c>
      <c r="O15" s="47">
        <f t="shared" si="1"/>
        <v>21.30064829821718</v>
      </c>
      <c r="P15" s="9"/>
    </row>
    <row r="16" spans="1:16" ht="15.75">
      <c r="A16" s="28" t="s">
        <v>30</v>
      </c>
      <c r="B16" s="29"/>
      <c r="C16" s="30"/>
      <c r="D16" s="31">
        <f aca="true" t="shared" si="5" ref="D16:M16">SUM(D17:D19)</f>
        <v>405367</v>
      </c>
      <c r="E16" s="31">
        <f t="shared" si="5"/>
        <v>0</v>
      </c>
      <c r="F16" s="31">
        <f t="shared" si="5"/>
        <v>0</v>
      </c>
      <c r="G16" s="31">
        <f t="shared" si="5"/>
        <v>0</v>
      </c>
      <c r="H16" s="31">
        <f t="shared" si="5"/>
        <v>0</v>
      </c>
      <c r="I16" s="31">
        <f t="shared" si="5"/>
        <v>1096910</v>
      </c>
      <c r="J16" s="31">
        <f t="shared" si="5"/>
        <v>0</v>
      </c>
      <c r="K16" s="31">
        <f t="shared" si="5"/>
        <v>0</v>
      </c>
      <c r="L16" s="31">
        <f t="shared" si="5"/>
        <v>0</v>
      </c>
      <c r="M16" s="31">
        <f t="shared" si="5"/>
        <v>0</v>
      </c>
      <c r="N16" s="42">
        <f t="shared" si="4"/>
        <v>1502277</v>
      </c>
      <c r="O16" s="43">
        <f t="shared" si="1"/>
        <v>608.702188006483</v>
      </c>
      <c r="P16" s="10"/>
    </row>
    <row r="17" spans="1:16" ht="15">
      <c r="A17" s="12"/>
      <c r="B17" s="44">
        <v>533</v>
      </c>
      <c r="C17" s="20" t="s">
        <v>31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396957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396957</v>
      </c>
      <c r="O17" s="47">
        <f t="shared" si="1"/>
        <v>160.84157212317666</v>
      </c>
      <c r="P17" s="9"/>
    </row>
    <row r="18" spans="1:16" ht="15">
      <c r="A18" s="12"/>
      <c r="B18" s="44">
        <v>534</v>
      </c>
      <c r="C18" s="20" t="s">
        <v>32</v>
      </c>
      <c r="D18" s="46">
        <v>405367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405367</v>
      </c>
      <c r="O18" s="47">
        <f t="shared" si="1"/>
        <v>164.24918962722853</v>
      </c>
      <c r="P18" s="9"/>
    </row>
    <row r="19" spans="1:16" ht="15">
      <c r="A19" s="12"/>
      <c r="B19" s="44">
        <v>535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699953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699953</v>
      </c>
      <c r="O19" s="47">
        <f t="shared" si="1"/>
        <v>283.6114262560778</v>
      </c>
      <c r="P19" s="9"/>
    </row>
    <row r="20" spans="1:16" ht="15.75">
      <c r="A20" s="28" t="s">
        <v>35</v>
      </c>
      <c r="B20" s="29"/>
      <c r="C20" s="30"/>
      <c r="D20" s="31">
        <f aca="true" t="shared" si="6" ref="D20:M20">SUM(D21:D21)</f>
        <v>521510</v>
      </c>
      <c r="E20" s="31">
        <f t="shared" si="6"/>
        <v>0</v>
      </c>
      <c r="F20" s="31">
        <f t="shared" si="6"/>
        <v>0</v>
      </c>
      <c r="G20" s="31">
        <f t="shared" si="6"/>
        <v>0</v>
      </c>
      <c r="H20" s="31">
        <f t="shared" si="6"/>
        <v>0</v>
      </c>
      <c r="I20" s="31">
        <f t="shared" si="6"/>
        <v>0</v>
      </c>
      <c r="J20" s="31">
        <f t="shared" si="6"/>
        <v>0</v>
      </c>
      <c r="K20" s="31">
        <f t="shared" si="6"/>
        <v>0</v>
      </c>
      <c r="L20" s="31">
        <f t="shared" si="6"/>
        <v>0</v>
      </c>
      <c r="M20" s="31">
        <f t="shared" si="6"/>
        <v>0</v>
      </c>
      <c r="N20" s="31">
        <f t="shared" si="4"/>
        <v>521510</v>
      </c>
      <c r="O20" s="43">
        <f t="shared" si="1"/>
        <v>211.30875202593194</v>
      </c>
      <c r="P20" s="10"/>
    </row>
    <row r="21" spans="1:16" ht="15">
      <c r="A21" s="12"/>
      <c r="B21" s="44">
        <v>541</v>
      </c>
      <c r="C21" s="20" t="s">
        <v>36</v>
      </c>
      <c r="D21" s="46">
        <v>521510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521510</v>
      </c>
      <c r="O21" s="47">
        <f t="shared" si="1"/>
        <v>211.30875202593194</v>
      </c>
      <c r="P21" s="9"/>
    </row>
    <row r="22" spans="1:16" ht="15.75">
      <c r="A22" s="28" t="s">
        <v>39</v>
      </c>
      <c r="B22" s="29"/>
      <c r="C22" s="30"/>
      <c r="D22" s="31">
        <f aca="true" t="shared" si="7" ref="D22:M22">SUM(D23:D23)</f>
        <v>14300</v>
      </c>
      <c r="E22" s="31">
        <f t="shared" si="7"/>
        <v>0</v>
      </c>
      <c r="F22" s="31">
        <f t="shared" si="7"/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  <c r="L22" s="31">
        <f t="shared" si="7"/>
        <v>0</v>
      </c>
      <c r="M22" s="31">
        <f t="shared" si="7"/>
        <v>0</v>
      </c>
      <c r="N22" s="31">
        <f t="shared" si="4"/>
        <v>14300</v>
      </c>
      <c r="O22" s="43">
        <f t="shared" si="1"/>
        <v>5.7941653160453805</v>
      </c>
      <c r="P22" s="9"/>
    </row>
    <row r="23" spans="1:16" ht="15">
      <c r="A23" s="12"/>
      <c r="B23" s="44">
        <v>572</v>
      </c>
      <c r="C23" s="20" t="s">
        <v>40</v>
      </c>
      <c r="D23" s="46">
        <v>14300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14300</v>
      </c>
      <c r="O23" s="47">
        <f t="shared" si="1"/>
        <v>5.7941653160453805</v>
      </c>
      <c r="P23" s="9"/>
    </row>
    <row r="24" spans="1:16" ht="15.75">
      <c r="A24" s="28" t="s">
        <v>42</v>
      </c>
      <c r="B24" s="29"/>
      <c r="C24" s="30"/>
      <c r="D24" s="31">
        <f aca="true" t="shared" si="8" ref="D24:M24">SUM(D25:D26)</f>
        <v>0</v>
      </c>
      <c r="E24" s="31">
        <f t="shared" si="8"/>
        <v>0</v>
      </c>
      <c r="F24" s="31">
        <f t="shared" si="8"/>
        <v>0</v>
      </c>
      <c r="G24" s="31">
        <f t="shared" si="8"/>
        <v>0</v>
      </c>
      <c r="H24" s="31">
        <f t="shared" si="8"/>
        <v>0</v>
      </c>
      <c r="I24" s="31">
        <f t="shared" si="8"/>
        <v>97214</v>
      </c>
      <c r="J24" s="31">
        <f t="shared" si="8"/>
        <v>0</v>
      </c>
      <c r="K24" s="31">
        <f t="shared" si="8"/>
        <v>0</v>
      </c>
      <c r="L24" s="31">
        <f t="shared" si="8"/>
        <v>0</v>
      </c>
      <c r="M24" s="31">
        <f t="shared" si="8"/>
        <v>0</v>
      </c>
      <c r="N24" s="31">
        <f t="shared" si="4"/>
        <v>97214</v>
      </c>
      <c r="O24" s="43">
        <f t="shared" si="1"/>
        <v>39.38978930307942</v>
      </c>
      <c r="P24" s="9"/>
    </row>
    <row r="25" spans="1:16" ht="15">
      <c r="A25" s="12"/>
      <c r="B25" s="44">
        <v>581</v>
      </c>
      <c r="C25" s="20" t="s">
        <v>41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13700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13700</v>
      </c>
      <c r="O25" s="47">
        <f t="shared" si="1"/>
        <v>5.551053484602917</v>
      </c>
      <c r="P25" s="9"/>
    </row>
    <row r="26" spans="1:16" ht="15.75" thickBot="1">
      <c r="A26" s="12"/>
      <c r="B26" s="44">
        <v>591</v>
      </c>
      <c r="C26" s="20" t="s">
        <v>47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83514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83514</v>
      </c>
      <c r="O26" s="47">
        <f t="shared" si="1"/>
        <v>33.8387358184765</v>
      </c>
      <c r="P26" s="9"/>
    </row>
    <row r="27" spans="1:119" ht="16.5" thickBot="1">
      <c r="A27" s="14" t="s">
        <v>10</v>
      </c>
      <c r="B27" s="23"/>
      <c r="C27" s="22"/>
      <c r="D27" s="15">
        <f>SUM(D5,D13,D16,D20,D22,D24)</f>
        <v>2087553</v>
      </c>
      <c r="E27" s="15">
        <f aca="true" t="shared" si="9" ref="E27:M27">SUM(E5,E13,E16,E20,E22,E24)</f>
        <v>0</v>
      </c>
      <c r="F27" s="15">
        <f t="shared" si="9"/>
        <v>0</v>
      </c>
      <c r="G27" s="15">
        <f t="shared" si="9"/>
        <v>0</v>
      </c>
      <c r="H27" s="15">
        <f t="shared" si="9"/>
        <v>0</v>
      </c>
      <c r="I27" s="15">
        <f t="shared" si="9"/>
        <v>1194124</v>
      </c>
      <c r="J27" s="15">
        <f t="shared" si="9"/>
        <v>0</v>
      </c>
      <c r="K27" s="15">
        <f t="shared" si="9"/>
        <v>123654</v>
      </c>
      <c r="L27" s="15">
        <f t="shared" si="9"/>
        <v>0</v>
      </c>
      <c r="M27" s="15">
        <f t="shared" si="9"/>
        <v>0</v>
      </c>
      <c r="N27" s="15">
        <f t="shared" si="4"/>
        <v>3405331</v>
      </c>
      <c r="O27" s="37">
        <f t="shared" si="1"/>
        <v>1379.7937601296596</v>
      </c>
      <c r="P27" s="6"/>
      <c r="Q27" s="2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</row>
    <row r="28" spans="1:15" ht="15">
      <c r="A28" s="16"/>
      <c r="B28" s="18"/>
      <c r="C28" s="18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9"/>
    </row>
    <row r="29" spans="1:15" ht="15">
      <c r="A29" s="38"/>
      <c r="B29" s="39"/>
      <c r="C29" s="39"/>
      <c r="D29" s="40"/>
      <c r="E29" s="40"/>
      <c r="F29" s="40"/>
      <c r="G29" s="40"/>
      <c r="H29" s="40"/>
      <c r="I29" s="40"/>
      <c r="J29" s="40"/>
      <c r="K29" s="40"/>
      <c r="L29" s="93" t="s">
        <v>55</v>
      </c>
      <c r="M29" s="93"/>
      <c r="N29" s="93"/>
      <c r="O29" s="41">
        <v>2468</v>
      </c>
    </row>
    <row r="30" spans="1:15" ht="15">
      <c r="A30" s="94"/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6"/>
    </row>
    <row r="31" spans="1:15" ht="15.75" customHeight="1" thickBot="1">
      <c r="A31" s="97" t="s">
        <v>49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9"/>
    </row>
  </sheetData>
  <sheetProtection/>
  <mergeCells count="10">
    <mergeCell ref="L29:N29"/>
    <mergeCell ref="A30:O30"/>
    <mergeCell ref="A31:O3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fitToHeight="0" fitToWidth="1" horizontalDpi="600" verticalDpi="600" orientation="landscape" paperSize="5" scale="56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Legislature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Florida Legislature</dc:creator>
  <cp:keywords/>
  <dc:description/>
  <cp:lastModifiedBy>O'Cain, Steve</cp:lastModifiedBy>
  <cp:lastPrinted>2022-11-02T20:04:35Z</cp:lastPrinted>
  <dcterms:created xsi:type="dcterms:W3CDTF">2000-08-31T21:26:31Z</dcterms:created>
  <dcterms:modified xsi:type="dcterms:W3CDTF">2022-11-02T20:04:40Z</dcterms:modified>
  <cp:category/>
  <cp:version/>
  <cp:contentType/>
  <cp:contentStatus/>
</cp:coreProperties>
</file>