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'2008'!$A$1:$O$56</definedName>
    <definedName name="_xlnm.Print_Area" localSheetId="13">'2009'!$A$1:$O$59</definedName>
    <definedName name="_xlnm.Print_Area" localSheetId="12">'2010'!$A$1:$O$57</definedName>
    <definedName name="_xlnm.Print_Area" localSheetId="11">'2011'!$A$1:$O$52</definedName>
    <definedName name="_xlnm.Print_Area" localSheetId="10">'2012'!$A$1:$O$51</definedName>
    <definedName name="_xlnm.Print_Area" localSheetId="9">'2013'!$A$1:$O$57</definedName>
    <definedName name="_xlnm.Print_Area" localSheetId="8">'2014'!$A$1:$O$58</definedName>
    <definedName name="_xlnm.Print_Area" localSheetId="7">'2015'!$A$1:$O$54</definedName>
    <definedName name="_xlnm.Print_Area" localSheetId="6">'2016'!$A$1:$O$53</definedName>
    <definedName name="_xlnm.Print_Area" localSheetId="5">'2017'!$A$1:$O$55</definedName>
    <definedName name="_xlnm.Print_Area" localSheetId="4">'2018'!$A$1:$O$53</definedName>
    <definedName name="_xlnm.Print_Area" localSheetId="3">'2019'!$A$1:$O$60</definedName>
    <definedName name="_xlnm.Print_Area" localSheetId="2">'2020'!$A$1:$O$57</definedName>
    <definedName name="_xlnm.Print_Area" localSheetId="1">'2021'!$A$1:$P$60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7" l="1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53" i="47"/>
  <c r="P53" i="47" s="1"/>
  <c r="O50" i="47"/>
  <c r="P50" i="47" s="1"/>
  <c r="O41" i="47"/>
  <c r="P41" i="47" s="1"/>
  <c r="O28" i="47"/>
  <c r="P28" i="47" s="1"/>
  <c r="M62" i="47"/>
  <c r="I62" i="47"/>
  <c r="J62" i="47"/>
  <c r="D62" i="47"/>
  <c r="E62" i="47"/>
  <c r="O15" i="47"/>
  <c r="P15" i="47" s="1"/>
  <c r="L62" i="47"/>
  <c r="K62" i="47"/>
  <c r="N62" i="47"/>
  <c r="G62" i="47"/>
  <c r="H62" i="47"/>
  <c r="O5" i="47"/>
  <c r="P5" i="47" s="1"/>
  <c r="F62" i="47"/>
  <c r="O55" i="46"/>
  <c r="P55" i="46" s="1"/>
  <c r="O54" i="46"/>
  <c r="P54" i="46" s="1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 s="1"/>
  <c r="O51" i="46"/>
  <c r="P51" i="46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/>
  <c r="O38" i="46"/>
  <c r="P38" i="46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/>
  <c r="O31" i="46"/>
  <c r="P31" i="46" s="1"/>
  <c r="O30" i="46"/>
  <c r="P30" i="46" s="1"/>
  <c r="O29" i="46"/>
  <c r="P29" i="46" s="1"/>
  <c r="O28" i="46"/>
  <c r="P28" i="46"/>
  <c r="O27" i="46"/>
  <c r="P27" i="46"/>
  <c r="O26" i="46"/>
  <c r="P26" i="46"/>
  <c r="O25" i="46"/>
  <c r="P25" i="46" s="1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/>
  <c r="O10" i="46"/>
  <c r="P10" i="46" s="1"/>
  <c r="O9" i="46"/>
  <c r="P9" i="46" s="1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0" i="45"/>
  <c r="O50" i="45" s="1"/>
  <c r="N49" i="45"/>
  <c r="O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J56" i="44" s="1"/>
  <c r="I5" i="44"/>
  <c r="H5" i="44"/>
  <c r="G5" i="44"/>
  <c r="F5" i="44"/>
  <c r="E5" i="44"/>
  <c r="D5" i="44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N39" i="43" s="1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D5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M41" i="42"/>
  <c r="L41" i="42"/>
  <c r="K41" i="42"/>
  <c r="J41" i="42"/>
  <c r="I41" i="42"/>
  <c r="H41" i="42"/>
  <c r="H51" i="42" s="1"/>
  <c r="G41" i="42"/>
  <c r="G51" i="42" s="1"/>
  <c r="F41" i="42"/>
  <c r="E41" i="42"/>
  <c r="D41" i="42"/>
  <c r="N40" i="42"/>
  <c r="O40" i="42" s="1"/>
  <c r="N39" i="42"/>
  <c r="O39" i="42"/>
  <c r="N38" i="42"/>
  <c r="O38" i="42" s="1"/>
  <c r="N37" i="42"/>
  <c r="O37" i="42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F51" i="42" s="1"/>
  <c r="E34" i="42"/>
  <c r="D34" i="42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 s="1"/>
  <c r="M23" i="42"/>
  <c r="L23" i="42"/>
  <c r="K23" i="42"/>
  <c r="N23" i="42" s="1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N42" i="41" s="1"/>
  <c r="O42" i="41" s="1"/>
  <c r="G42" i="41"/>
  <c r="F42" i="41"/>
  <c r="E42" i="41"/>
  <c r="D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/>
  <c r="N35" i="41"/>
  <c r="O35" i="41"/>
  <c r="N34" i="41"/>
  <c r="O34" i="41" s="1"/>
  <c r="N33" i="41"/>
  <c r="O33" i="41" s="1"/>
  <c r="M32" i="41"/>
  <c r="L32" i="41"/>
  <c r="K32" i="41"/>
  <c r="J32" i="41"/>
  <c r="I32" i="41"/>
  <c r="H32" i="41"/>
  <c r="H49" i="41" s="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M49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 s="1"/>
  <c r="M24" i="40"/>
  <c r="L24" i="40"/>
  <c r="K24" i="40"/>
  <c r="K50" i="40" s="1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M50" i="40" s="1"/>
  <c r="L15" i="40"/>
  <c r="L50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E50" i="40" s="1"/>
  <c r="D5" i="40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2" i="39" s="1"/>
  <c r="O52" i="39" s="1"/>
  <c r="N51" i="39"/>
  <c r="O51" i="39" s="1"/>
  <c r="N50" i="39"/>
  <c r="O50" i="39" s="1"/>
  <c r="N49" i="39"/>
  <c r="O49" i="39" s="1"/>
  <c r="N48" i="39"/>
  <c r="O48" i="39" s="1"/>
  <c r="M47" i="39"/>
  <c r="L47" i="39"/>
  <c r="K47" i="39"/>
  <c r="K54" i="39" s="1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M35" i="39"/>
  <c r="M54" i="39" s="1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E54" i="39" s="1"/>
  <c r="D5" i="39"/>
  <c r="N51" i="38"/>
  <c r="O51" i="38" s="1"/>
  <c r="N50" i="38"/>
  <c r="O50" i="38" s="1"/>
  <c r="N49" i="38"/>
  <c r="O49" i="38" s="1"/>
  <c r="N48" i="38"/>
  <c r="O48" i="38"/>
  <c r="M47" i="38"/>
  <c r="L47" i="38"/>
  <c r="K47" i="38"/>
  <c r="J47" i="38"/>
  <c r="N47" i="38" s="1"/>
  <c r="O47" i="38" s="1"/>
  <c r="I47" i="38"/>
  <c r="H47" i="38"/>
  <c r="G47" i="38"/>
  <c r="F47" i="38"/>
  <c r="E47" i="38"/>
  <c r="D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/>
  <c r="M37" i="38"/>
  <c r="L37" i="38"/>
  <c r="K37" i="38"/>
  <c r="J37" i="38"/>
  <c r="N37" i="38" s="1"/>
  <c r="O37" i="38" s="1"/>
  <c r="I37" i="38"/>
  <c r="H37" i="38"/>
  <c r="G37" i="38"/>
  <c r="F37" i="38"/>
  <c r="E37" i="38"/>
  <c r="D37" i="38"/>
  <c r="N36" i="38"/>
  <c r="O36" i="38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E52" i="38" s="1"/>
  <c r="D26" i="38"/>
  <c r="D52" i="38" s="1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 s="1"/>
  <c r="N49" i="37"/>
  <c r="O49" i="37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 s="1"/>
  <c r="N43" i="37"/>
  <c r="O43" i="37" s="1"/>
  <c r="N42" i="37"/>
  <c r="O42" i="37" s="1"/>
  <c r="M41" i="37"/>
  <c r="M53" i="37" s="1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D53" i="37" s="1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H53" i="37" s="1"/>
  <c r="G15" i="37"/>
  <c r="N15" i="37" s="1"/>
  <c r="O15" i="37" s="1"/>
  <c r="F15" i="37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I53" i="37" s="1"/>
  <c r="H5" i="37"/>
  <c r="G5" i="37"/>
  <c r="G53" i="37" s="1"/>
  <c r="F5" i="37"/>
  <c r="E5" i="37"/>
  <c r="D5" i="37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H47" i="36" s="1"/>
  <c r="G41" i="36"/>
  <c r="F41" i="36"/>
  <c r="E41" i="36"/>
  <c r="D41" i="36"/>
  <c r="N40" i="36"/>
  <c r="O40" i="36" s="1"/>
  <c r="N39" i="36"/>
  <c r="O39" i="36" s="1"/>
  <c r="N38" i="36"/>
  <c r="O38" i="36"/>
  <c r="M37" i="36"/>
  <c r="N37" i="36" s="1"/>
  <c r="O37" i="36" s="1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N30" i="36" s="1"/>
  <c r="O30" i="36" s="1"/>
  <c r="K30" i="36"/>
  <c r="K47" i="36" s="1"/>
  <c r="J30" i="36"/>
  <c r="I30" i="36"/>
  <c r="H30" i="36"/>
  <c r="G30" i="36"/>
  <c r="F30" i="36"/>
  <c r="E30" i="36"/>
  <c r="D30" i="36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M21" i="36"/>
  <c r="N21" i="36" s="1"/>
  <c r="O21" i="36" s="1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M47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47" i="36"/>
  <c r="F5" i="36"/>
  <c r="F47" i="36" s="1"/>
  <c r="E5" i="36"/>
  <c r="D5" i="36"/>
  <c r="N47" i="35"/>
  <c r="O47" i="35" s="1"/>
  <c r="M46" i="35"/>
  <c r="L46" i="35"/>
  <c r="K46" i="35"/>
  <c r="J46" i="35"/>
  <c r="I46" i="35"/>
  <c r="H46" i="35"/>
  <c r="N46" i="35" s="1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N37" i="35" s="1"/>
  <c r="O37" i="35" s="1"/>
  <c r="F37" i="35"/>
  <c r="E37" i="35"/>
  <c r="D37" i="35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/>
  <c r="N28" i="35"/>
  <c r="O28" i="35"/>
  <c r="N27" i="35"/>
  <c r="O27" i="35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N23" i="35"/>
  <c r="O23" i="35" s="1"/>
  <c r="F23" i="35"/>
  <c r="E23" i="35"/>
  <c r="D23" i="35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N15" i="35"/>
  <c r="O15" i="35"/>
  <c r="N14" i="35"/>
  <c r="O14" i="35" s="1"/>
  <c r="N13" i="35"/>
  <c r="O13" i="35"/>
  <c r="N12" i="35"/>
  <c r="O12" i="35"/>
  <c r="N11" i="35"/>
  <c r="O11" i="35" s="1"/>
  <c r="N10" i="35"/>
  <c r="O10" i="35"/>
  <c r="N9" i="35"/>
  <c r="O9" i="35" s="1"/>
  <c r="N8" i="35"/>
  <c r="O8" i="35" s="1"/>
  <c r="N7" i="35"/>
  <c r="O7" i="35"/>
  <c r="N6" i="35"/>
  <c r="O6" i="35"/>
  <c r="M5" i="35"/>
  <c r="M48" i="35" s="1"/>
  <c r="L5" i="35"/>
  <c r="L48" i="35" s="1"/>
  <c r="K5" i="35"/>
  <c r="J5" i="35"/>
  <c r="J48" i="35" s="1"/>
  <c r="I5" i="35"/>
  <c r="I48" i="35" s="1"/>
  <c r="H5" i="35"/>
  <c r="G5" i="35"/>
  <c r="G48" i="35" s="1"/>
  <c r="F5" i="35"/>
  <c r="F48" i="35" s="1"/>
  <c r="E5" i="35"/>
  <c r="D5" i="35"/>
  <c r="N52" i="34"/>
  <c r="O52" i="34" s="1"/>
  <c r="N51" i="34"/>
  <c r="O51" i="34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D43" i="34"/>
  <c r="N42" i="34"/>
  <c r="O42" i="34"/>
  <c r="N41" i="34"/>
  <c r="O41" i="34" s="1"/>
  <c r="M40" i="34"/>
  <c r="L40" i="34"/>
  <c r="K40" i="34"/>
  <c r="J40" i="34"/>
  <c r="I40" i="34"/>
  <c r="N40" i="34" s="1"/>
  <c r="O40" i="34" s="1"/>
  <c r="H40" i="34"/>
  <c r="G40" i="34"/>
  <c r="F40" i="34"/>
  <c r="E40" i="34"/>
  <c r="D40" i="34"/>
  <c r="N39" i="34"/>
  <c r="O39" i="34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/>
  <c r="N18" i="34"/>
  <c r="O18" i="34" s="1"/>
  <c r="N17" i="34"/>
  <c r="O17" i="34" s="1"/>
  <c r="N16" i="34"/>
  <c r="O16" i="34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53" i="34" s="1"/>
  <c r="L5" i="34"/>
  <c r="L53" i="34" s="1"/>
  <c r="K5" i="34"/>
  <c r="J5" i="34"/>
  <c r="J53" i="34" s="1"/>
  <c r="I5" i="34"/>
  <c r="H5" i="34"/>
  <c r="H53" i="34" s="1"/>
  <c r="G5" i="34"/>
  <c r="F5" i="34"/>
  <c r="E5" i="34"/>
  <c r="E53" i="34" s="1"/>
  <c r="D5" i="34"/>
  <c r="N52" i="33"/>
  <c r="O52" i="33" s="1"/>
  <c r="N53" i="33"/>
  <c r="O53" i="33" s="1"/>
  <c r="N54" i="33"/>
  <c r="O54" i="33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/>
  <c r="N37" i="33"/>
  <c r="O37" i="33" s="1"/>
  <c r="N38" i="33"/>
  <c r="O38" i="33"/>
  <c r="N39" i="33"/>
  <c r="O39" i="33"/>
  <c r="N40" i="33"/>
  <c r="O40" i="33" s="1"/>
  <c r="N41" i="33"/>
  <c r="O41" i="33" s="1"/>
  <c r="N22" i="33"/>
  <c r="O22" i="33"/>
  <c r="N23" i="33"/>
  <c r="O23" i="33" s="1"/>
  <c r="N24" i="33"/>
  <c r="O24" i="33"/>
  <c r="N25" i="33"/>
  <c r="O25" i="33"/>
  <c r="N26" i="33"/>
  <c r="O26" i="33" s="1"/>
  <c r="N27" i="33"/>
  <c r="O27" i="33" s="1"/>
  <c r="N28" i="33"/>
  <c r="O28" i="33"/>
  <c r="N29" i="33"/>
  <c r="O29" i="33"/>
  <c r="E30" i="33"/>
  <c r="F30" i="33"/>
  <c r="G30" i="33"/>
  <c r="H30" i="33"/>
  <c r="I30" i="33"/>
  <c r="J30" i="33"/>
  <c r="K30" i="33"/>
  <c r="L30" i="33"/>
  <c r="M30" i="33"/>
  <c r="D30" i="33"/>
  <c r="E21" i="33"/>
  <c r="F21" i="33"/>
  <c r="G21" i="33"/>
  <c r="H21" i="33"/>
  <c r="I21" i="33"/>
  <c r="J21" i="33"/>
  <c r="K21" i="33"/>
  <c r="L21" i="33"/>
  <c r="M21" i="33"/>
  <c r="D21" i="33"/>
  <c r="D55" i="33" s="1"/>
  <c r="N21" i="33"/>
  <c r="O21" i="33" s="1"/>
  <c r="E13" i="33"/>
  <c r="F13" i="33"/>
  <c r="G13" i="33"/>
  <c r="H13" i="33"/>
  <c r="I13" i="33"/>
  <c r="J13" i="33"/>
  <c r="K13" i="33"/>
  <c r="L13" i="33"/>
  <c r="L55" i="33"/>
  <c r="M13" i="33"/>
  <c r="D13" i="33"/>
  <c r="N13" i="33" s="1"/>
  <c r="O13" i="33" s="1"/>
  <c r="E5" i="33"/>
  <c r="F5" i="33"/>
  <c r="G5" i="33"/>
  <c r="H5" i="33"/>
  <c r="I5" i="33"/>
  <c r="J5" i="33"/>
  <c r="J55" i="33" s="1"/>
  <c r="K5" i="33"/>
  <c r="L5" i="33"/>
  <c r="M5" i="33"/>
  <c r="D5" i="33"/>
  <c r="N5" i="33" s="1"/>
  <c r="O5" i="33" s="1"/>
  <c r="E51" i="33"/>
  <c r="F51" i="33"/>
  <c r="G51" i="33"/>
  <c r="H51" i="33"/>
  <c r="I51" i="33"/>
  <c r="J51" i="33"/>
  <c r="K51" i="33"/>
  <c r="K55" i="33"/>
  <c r="L51" i="33"/>
  <c r="M51" i="33"/>
  <c r="D51" i="33"/>
  <c r="N48" i="33"/>
  <c r="O48" i="33" s="1"/>
  <c r="N49" i="33"/>
  <c r="O49" i="33" s="1"/>
  <c r="N50" i="33"/>
  <c r="N47" i="33"/>
  <c r="O47" i="33"/>
  <c r="E46" i="33"/>
  <c r="N46" i="33" s="1"/>
  <c r="O46" i="33" s="1"/>
  <c r="F46" i="33"/>
  <c r="G46" i="33"/>
  <c r="H46" i="33"/>
  <c r="I46" i="33"/>
  <c r="J46" i="33"/>
  <c r="K46" i="33"/>
  <c r="L46" i="33"/>
  <c r="M46" i="33"/>
  <c r="D46" i="33"/>
  <c r="E43" i="33"/>
  <c r="F43" i="33"/>
  <c r="G43" i="33"/>
  <c r="G55" i="33" s="1"/>
  <c r="H43" i="33"/>
  <c r="H55" i="33" s="1"/>
  <c r="I43" i="33"/>
  <c r="J43" i="33"/>
  <c r="K43" i="33"/>
  <c r="L43" i="33"/>
  <c r="M43" i="33"/>
  <c r="D43" i="33"/>
  <c r="N45" i="33"/>
  <c r="O45" i="33"/>
  <c r="N44" i="33"/>
  <c r="O44" i="33"/>
  <c r="N42" i="33"/>
  <c r="O42" i="33" s="1"/>
  <c r="O50" i="33"/>
  <c r="N14" i="33"/>
  <c r="O14" i="33" s="1"/>
  <c r="N15" i="33"/>
  <c r="O15" i="33" s="1"/>
  <c r="N16" i="33"/>
  <c r="O16" i="33" s="1"/>
  <c r="N17" i="33"/>
  <c r="O17" i="33"/>
  <c r="N18" i="33"/>
  <c r="O18" i="33" s="1"/>
  <c r="N19" i="33"/>
  <c r="O19" i="33"/>
  <c r="N20" i="33"/>
  <c r="O20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6" i="33"/>
  <c r="O6" i="33" s="1"/>
  <c r="O46" i="35"/>
  <c r="H48" i="35"/>
  <c r="N32" i="35"/>
  <c r="O32" i="35" s="1"/>
  <c r="J47" i="36"/>
  <c r="E53" i="37"/>
  <c r="J53" i="37"/>
  <c r="F53" i="37"/>
  <c r="N5" i="37"/>
  <c r="O5" i="37"/>
  <c r="N13" i="34"/>
  <c r="O13" i="34" s="1"/>
  <c r="K48" i="35"/>
  <c r="L52" i="38"/>
  <c r="G52" i="38"/>
  <c r="F52" i="38"/>
  <c r="M52" i="38"/>
  <c r="N19" i="38"/>
  <c r="O19" i="38"/>
  <c r="K52" i="38"/>
  <c r="N14" i="38"/>
  <c r="O14" i="38" s="1"/>
  <c r="N40" i="38"/>
  <c r="O40" i="38" s="1"/>
  <c r="N26" i="38"/>
  <c r="O26" i="38" s="1"/>
  <c r="G54" i="39"/>
  <c r="L54" i="39"/>
  <c r="H54" i="39"/>
  <c r="F54" i="39"/>
  <c r="N35" i="39"/>
  <c r="O35" i="39" s="1"/>
  <c r="N24" i="39"/>
  <c r="O24" i="39"/>
  <c r="D54" i="39"/>
  <c r="I55" i="33"/>
  <c r="E47" i="36"/>
  <c r="I47" i="36"/>
  <c r="N51" i="33"/>
  <c r="O51" i="33" s="1"/>
  <c r="N41" i="35"/>
  <c r="O41" i="35"/>
  <c r="K53" i="34"/>
  <c r="E48" i="35"/>
  <c r="N33" i="37"/>
  <c r="O33" i="37" s="1"/>
  <c r="G50" i="40"/>
  <c r="F50" i="40"/>
  <c r="J50" i="40"/>
  <c r="N48" i="40"/>
  <c r="O48" i="40" s="1"/>
  <c r="N24" i="40"/>
  <c r="O24" i="40" s="1"/>
  <c r="I50" i="40"/>
  <c r="N15" i="40"/>
  <c r="O15" i="40"/>
  <c r="N47" i="41"/>
  <c r="O47" i="41" s="1"/>
  <c r="G49" i="41"/>
  <c r="E49" i="41"/>
  <c r="F49" i="41"/>
  <c r="I49" i="41"/>
  <c r="N32" i="41"/>
  <c r="O32" i="41" s="1"/>
  <c r="D49" i="41"/>
  <c r="N5" i="41"/>
  <c r="O5" i="41" s="1"/>
  <c r="J51" i="42"/>
  <c r="M51" i="42"/>
  <c r="K51" i="42"/>
  <c r="N41" i="42"/>
  <c r="O41" i="42" s="1"/>
  <c r="N49" i="42"/>
  <c r="O49" i="42" s="1"/>
  <c r="I51" i="42"/>
  <c r="N34" i="42"/>
  <c r="O34" i="42" s="1"/>
  <c r="D51" i="42"/>
  <c r="O23" i="42"/>
  <c r="E51" i="42"/>
  <c r="N14" i="42"/>
  <c r="O14" i="42" s="1"/>
  <c r="N5" i="42"/>
  <c r="O5" i="42"/>
  <c r="M49" i="43"/>
  <c r="F49" i="43"/>
  <c r="N47" i="43"/>
  <c r="O47" i="43" s="1"/>
  <c r="J49" i="43"/>
  <c r="K49" i="43"/>
  <c r="N23" i="43"/>
  <c r="O23" i="43" s="1"/>
  <c r="L49" i="43"/>
  <c r="O39" i="43"/>
  <c r="H49" i="43"/>
  <c r="G49" i="43"/>
  <c r="E49" i="43"/>
  <c r="N49" i="43" s="1"/>
  <c r="O49" i="43" s="1"/>
  <c r="N42" i="43"/>
  <c r="O42" i="43" s="1"/>
  <c r="I49" i="43"/>
  <c r="N32" i="43"/>
  <c r="O32" i="43"/>
  <c r="N14" i="43"/>
  <c r="O14" i="43" s="1"/>
  <c r="D49" i="43"/>
  <c r="N5" i="43"/>
  <c r="O5" i="43"/>
  <c r="L56" i="44"/>
  <c r="M56" i="44"/>
  <c r="N46" i="44"/>
  <c r="O46" i="44" s="1"/>
  <c r="K56" i="44"/>
  <c r="F56" i="44"/>
  <c r="G56" i="44"/>
  <c r="H56" i="44"/>
  <c r="N49" i="44"/>
  <c r="O49" i="44" s="1"/>
  <c r="N36" i="44"/>
  <c r="O36" i="44" s="1"/>
  <c r="N25" i="44"/>
  <c r="O25" i="44"/>
  <c r="I56" i="44"/>
  <c r="N16" i="44"/>
  <c r="O16" i="44"/>
  <c r="D56" i="44"/>
  <c r="N5" i="44"/>
  <c r="O5" i="44"/>
  <c r="M53" i="45"/>
  <c r="J53" i="45"/>
  <c r="K53" i="45"/>
  <c r="L53" i="45"/>
  <c r="N51" i="45"/>
  <c r="O51" i="45" s="1"/>
  <c r="E53" i="45"/>
  <c r="N35" i="45"/>
  <c r="O35" i="45"/>
  <c r="F53" i="45"/>
  <c r="N5" i="45"/>
  <c r="O5" i="45" s="1"/>
  <c r="N43" i="45"/>
  <c r="O43" i="45" s="1"/>
  <c r="H53" i="45"/>
  <c r="G53" i="45"/>
  <c r="N53" i="45" s="1"/>
  <c r="O53" i="45" s="1"/>
  <c r="N46" i="45"/>
  <c r="O46" i="45" s="1"/>
  <c r="I53" i="45"/>
  <c r="N23" i="45"/>
  <c r="O23" i="45"/>
  <c r="N15" i="45"/>
  <c r="O15" i="45"/>
  <c r="D53" i="45"/>
  <c r="O45" i="46"/>
  <c r="P45" i="46"/>
  <c r="O53" i="46"/>
  <c r="P53" i="46" s="1"/>
  <c r="O48" i="46"/>
  <c r="P48" i="46" s="1"/>
  <c r="O35" i="46"/>
  <c r="P35" i="46"/>
  <c r="O22" i="46"/>
  <c r="P22" i="46" s="1"/>
  <c r="K56" i="46"/>
  <c r="E56" i="46"/>
  <c r="F56" i="46"/>
  <c r="O15" i="46"/>
  <c r="P15" i="46" s="1"/>
  <c r="G56" i="46"/>
  <c r="H56" i="46"/>
  <c r="I56" i="46"/>
  <c r="J56" i="46"/>
  <c r="L56" i="46"/>
  <c r="M56" i="46"/>
  <c r="N56" i="46"/>
  <c r="O5" i="46"/>
  <c r="P5" i="46" s="1"/>
  <c r="D56" i="46"/>
  <c r="O56" i="46"/>
  <c r="P56" i="46" s="1"/>
  <c r="O62" i="47" l="1"/>
  <c r="P62" i="47" s="1"/>
  <c r="N51" i="42"/>
  <c r="O51" i="42" s="1"/>
  <c r="N48" i="34"/>
  <c r="O48" i="34" s="1"/>
  <c r="N47" i="39"/>
  <c r="O47" i="39" s="1"/>
  <c r="N31" i="40"/>
  <c r="O31" i="40" s="1"/>
  <c r="K49" i="41"/>
  <c r="N49" i="41" s="1"/>
  <c r="O49" i="41" s="1"/>
  <c r="N39" i="41"/>
  <c r="O39" i="41" s="1"/>
  <c r="N43" i="33"/>
  <c r="O43" i="33" s="1"/>
  <c r="F55" i="33"/>
  <c r="N5" i="34"/>
  <c r="O5" i="34" s="1"/>
  <c r="N41" i="36"/>
  <c r="O41" i="36" s="1"/>
  <c r="H52" i="38"/>
  <c r="N52" i="38" s="1"/>
  <c r="O52" i="38" s="1"/>
  <c r="E55" i="33"/>
  <c r="N55" i="33" s="1"/>
  <c r="O55" i="33" s="1"/>
  <c r="N30" i="33"/>
  <c r="O30" i="33" s="1"/>
  <c r="N5" i="36"/>
  <c r="O5" i="36" s="1"/>
  <c r="N46" i="37"/>
  <c r="O46" i="37" s="1"/>
  <c r="I52" i="38"/>
  <c r="N42" i="39"/>
  <c r="O42" i="39" s="1"/>
  <c r="N43" i="40"/>
  <c r="O43" i="40" s="1"/>
  <c r="H50" i="40"/>
  <c r="N54" i="44"/>
  <c r="O54" i="44" s="1"/>
  <c r="M55" i="33"/>
  <c r="I53" i="34"/>
  <c r="N21" i="34"/>
  <c r="O21" i="34" s="1"/>
  <c r="N5" i="39"/>
  <c r="O5" i="39" s="1"/>
  <c r="N43" i="34"/>
  <c r="O43" i="34" s="1"/>
  <c r="N39" i="40"/>
  <c r="O39" i="40" s="1"/>
  <c r="N14" i="41"/>
  <c r="O14" i="41" s="1"/>
  <c r="L49" i="41"/>
  <c r="N5" i="40"/>
  <c r="O5" i="40" s="1"/>
  <c r="D50" i="40"/>
  <c r="N50" i="40" s="1"/>
  <c r="O50" i="40" s="1"/>
  <c r="D47" i="36"/>
  <c r="K53" i="37"/>
  <c r="N53" i="37" s="1"/>
  <c r="O53" i="37" s="1"/>
  <c r="N21" i="37"/>
  <c r="O21" i="37" s="1"/>
  <c r="N5" i="38"/>
  <c r="O5" i="38" s="1"/>
  <c r="J52" i="38"/>
  <c r="N44" i="42"/>
  <c r="O44" i="42" s="1"/>
  <c r="F53" i="34"/>
  <c r="L53" i="37"/>
  <c r="N16" i="39"/>
  <c r="O16" i="39" s="1"/>
  <c r="I54" i="39"/>
  <c r="N54" i="39" s="1"/>
  <c r="O54" i="39" s="1"/>
  <c r="E56" i="44"/>
  <c r="N56" i="44" s="1"/>
  <c r="O56" i="44" s="1"/>
  <c r="D48" i="35"/>
  <c r="N48" i="35" s="1"/>
  <c r="O48" i="35" s="1"/>
  <c r="N5" i="35"/>
  <c r="O5" i="35" s="1"/>
  <c r="L47" i="36"/>
  <c r="N41" i="37"/>
  <c r="O41" i="37" s="1"/>
  <c r="J54" i="39"/>
  <c r="J49" i="41"/>
  <c r="N23" i="41"/>
  <c r="O23" i="41" s="1"/>
  <c r="L51" i="42"/>
  <c r="G53" i="34"/>
  <c r="D53" i="34"/>
  <c r="N47" i="36" l="1"/>
  <c r="O47" i="36" s="1"/>
  <c r="N53" i="34"/>
  <c r="O53" i="34" s="1"/>
</calcChain>
</file>

<file path=xl/sharedStrings.xml><?xml version="1.0" encoding="utf-8"?>
<sst xmlns="http://schemas.openxmlformats.org/spreadsheetml/2006/main" count="1030" uniqueCount="179">
  <si>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</si>
  <si>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</si>
  <si>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</si>
  <si>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</si>
  <si>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</si>
  <si>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</si>
  <si>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</si>
  <si>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</si>
  <si>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</si>
  <si>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</si>
  <si>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</si>
  <si>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</si>
  <si>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</si>
  <si>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Telecommunications</t>
  </si>
  <si>
    <t>Utility Service Tax - Gas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</si>
  <si>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</si>
  <si>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</si>
  <si>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</si>
  <si>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</si>
  <si>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</si>
  <si>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</si>
  <si>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</si>
  <si>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</si>
  <si>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</si>
  <si>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</si>
  <si>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</si>
  <si>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</si>
  <si>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</si>
  <si>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</si>
  <si>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</si>
  <si>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</si>
  <si>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</si>
  <si>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</si>
  <si>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</si>
  <si>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</si>
  <si>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</si>
  <si>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</si>
  <si>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</si>
  <si>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</si>
  <si>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</si>
  <si>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</si>
  <si>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</si>
  <si>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</si>
  <si>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</si>
  <si>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</si>
  <si>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</si>
  <si>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</si>
  <si>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</si>
  <si>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</si>
  <si>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</si>
  <si>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</si>
  <si>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</si>
  <si>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</si>
  <si>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</si>
  <si>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</si>
  <si>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Interest and Other Earnings - Interest</t>
  </si>
  <si>
    <t>Rents and Royalties</t>
  </si>
  <si>
    <t>Contributions and Donations from Private Sources</t>
  </si>
  <si>
    <t>Other Miscellaneous Revenues - Other</t>
  </si>
  <si>
    <t>Proprietary Non-Operating Sources - Interest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</si>
  <si>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</si>
  <si>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</si>
  <si>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</si>
  <si>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</si>
  <si>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</si>
  <si>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</si>
  <si>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</si>
  <si>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</si>
  <si>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</si>
  <si>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Minneola Revenues Reported by Account Code and Fund Type</t>
  </si>
  <si>
    <t>Local Fiscal Year Ended September 30, 2010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</si>
  <si>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</si>
  <si>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</si>
  <si>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</si>
  <si>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</si>
  <si>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County Ninth-Cent Voted Fuel Tax</t>
  </si>
  <si>
    <t>Second Local Option Fuel Tax (1 to 5 Cents)</t>
  </si>
  <si>
    <t>Utility Service Tax - Propane</t>
  </si>
  <si>
    <t>Utility Service Tax - Other</t>
  </si>
  <si>
    <t>Communications Services Taxes</t>
  </si>
  <si>
    <t>Local Business Tax</t>
  </si>
  <si>
    <t>Building Permits</t>
  </si>
  <si>
    <t>Impact Fees - Residential - Public Safety</t>
  </si>
  <si>
    <t>Impact Fees - Residential - Other</t>
  </si>
  <si>
    <t>Federal Grant - Physical Environment - Sewer / Wastewater</t>
  </si>
  <si>
    <t>State Grant - Physical Environment - Garbage / Solid Waste</t>
  </si>
  <si>
    <t>State Shared Revenues - Other</t>
  </si>
  <si>
    <t>Physical Environment - Water / Sewer Combination Utility</t>
  </si>
  <si>
    <t>Fines - Local Ordinance Violations</t>
  </si>
  <si>
    <t>Non-Operating - Inter-Fund Group Transfers In</t>
  </si>
  <si>
    <t>2011 Municipal Population:</t>
  </si>
  <si>
    <t>Local Fiscal Year Ended September 30, 2012</t>
  </si>
  <si>
    <t>Grants from Other Local Units - Other</t>
  </si>
  <si>
    <t>Culture / Recreation - Cultural Services</t>
  </si>
  <si>
    <t>2012 Municipal Population:</t>
  </si>
  <si>
    <t>Local Fiscal Year Ended September 30, 2013</t>
  </si>
  <si>
    <t>Communications Services Taxes (Chapter 202, F.S.)</t>
  </si>
  <si>
    <t>Impact Fees - Residential - Physical Environment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</si>
  <si>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</si>
  <si>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</si>
  <si>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</si>
  <si>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</si>
  <si>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</si>
  <si>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</si>
  <si>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Culture / Recreation</t>
  </si>
  <si>
    <t>Grants from Other Local Units - Physical Environment</t>
  </si>
  <si>
    <t>General Government - Other General Government Charges and Fees</t>
  </si>
  <si>
    <t>Public Safety - Fire Protection</t>
  </si>
  <si>
    <t>Culture / Recreation - Other Culture / Recreation Charges</t>
  </si>
  <si>
    <t>Other Judgments, Fines, and Forfeits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</si>
  <si>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</si>
  <si>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</si>
  <si>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</si>
  <si>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</si>
  <si>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</si>
  <si>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Impact Fees - Public Safety</t>
  </si>
  <si>
    <t>Proceeds - Debt Proceeds</t>
  </si>
  <si>
    <t>2008 Municipal Population:</t>
  </si>
  <si>
    <t>Local Fiscal Year Ended September 30, 2014</t>
  </si>
  <si>
    <t>Local Option Taxes</t>
  </si>
  <si>
    <t>Local Business Tax (Chapter 205, F.S.)</t>
  </si>
  <si>
    <t>Impact Fees - Residential - Economic Environment</t>
  </si>
  <si>
    <t>Federal Grant - Other Federal Grants</t>
  </si>
  <si>
    <t>State Shared Revenues - General Government - Sales and Uses Taxes to Counties</t>
  </si>
  <si>
    <t>State Shared Revenues - Economic Environment</t>
  </si>
  <si>
    <t>2014 Municipal Population:</t>
  </si>
  <si>
    <t>Local Fiscal Year Ended September 30, 2015</t>
  </si>
  <si>
    <t>Impact Fees - Commercial - Culture / Recreation</t>
  </si>
  <si>
    <t>2015 Municipal Population:</t>
  </si>
  <si>
    <t>Local Fiscal Year Ended September 30, 2016</t>
  </si>
  <si>
    <t>State Shared Revenues - Transportation - Other Transportation</t>
  </si>
  <si>
    <t>2016 Municipal Population:</t>
  </si>
  <si>
    <t>Local Fiscal Year Ended September 30, 2017</t>
  </si>
  <si>
    <t>Federal Grant - Physical Environment - Water Supply System</t>
  </si>
  <si>
    <t>2017 Municipal Population:</t>
  </si>
  <si>
    <t>Local Fiscal Year Ended September 30, 2018</t>
  </si>
  <si>
    <t>State Grant - Physical Environment - Sewer / Wastewater</t>
  </si>
  <si>
    <t>2018 Municipal Population:</t>
  </si>
  <si>
    <t>Local Fiscal Year Ended September 30, 2019</t>
  </si>
  <si>
    <t>Special Assessments - Charges for Public Services</t>
  </si>
  <si>
    <t>State Grant - Public Safety</t>
  </si>
  <si>
    <t>Economic Environment - Housing</t>
  </si>
  <si>
    <t>2019 Municipal Population:</t>
  </si>
  <si>
    <t>Local Fiscal Year Ended September 30, 2020</t>
  </si>
  <si>
    <t>Federal Grant - General Government</t>
  </si>
  <si>
    <t>Federal Grant - Culture / Recreation</t>
  </si>
  <si>
    <t>Grants from Other Local Units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</si>
  <si>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</si>
  <si>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</si>
  <si>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</si>
  <si>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</si>
  <si>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</si>
  <si>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</si>
  <si>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</si>
  <si>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</si>
  <si>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</si>
  <si>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</si>
  <si>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</si>
  <si>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</si>
  <si>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</si>
  <si>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</si>
  <si>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</si>
  <si>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State Shared Revenues - Public Safety - Firefighter Supplemental Compensation</t>
  </si>
  <si>
    <t>Physical Environment - Cemetary</t>
  </si>
  <si>
    <t>Economic Environment - Other Economic Environment Charges</t>
  </si>
  <si>
    <t>Proprietary Non-Operating Sources - Capital Contributions from Other Public Source</t>
  </si>
  <si>
    <t>2021 Municipal Population:</t>
  </si>
  <si>
    <t>Local Fiscal Year Ended September 30, 2022</t>
  </si>
  <si>
    <t>Local Communications Services Taxes</t>
  </si>
  <si>
    <t>Permits - Other</t>
  </si>
  <si>
    <t>Impact Fees - Commercial - Physical Environment</t>
  </si>
  <si>
    <t>Inspection Fee</t>
  </si>
  <si>
    <t>Stormwater Fee</t>
  </si>
  <si>
    <t>Other Fees and Special Assessments</t>
  </si>
  <si>
    <t>State Grant - Transportation - Other Transportation</t>
  </si>
  <si>
    <t>State Grant - Culture / Recreation</t>
  </si>
  <si>
    <t>Court-Ordered Judgments and Fines - As Decided by Traffic Court</t>
  </si>
  <si>
    <t>Sales - Sale of Surplus Materials and Scrap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</si>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</sst>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activeCell="A5" sqref="A1:A1048576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>SUM(D6:D14)</f>
        <v>7987728</v>
      </c>
      <c r="E5" s="27">
        <f>SUM(E6:E14)</f>
        <v>3734422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11722150</v>
      </c>
      <c r="P5" s="33">
        <f>(O5/P$64)</f>
        <v>712.76602213304147</v>
      </c>
      <c r="Q5" s="6"/>
    </row>
    <row r="6" spans="1:134">
      <c r="A6" s="12"/>
      <c r="B6" s="25">
        <v>311</v>
      </c>
      <c r="C6" s="20" t="s">
        <v>2</v>
      </c>
      <c r="D6" s="46">
        <v>4874013</v>
      </c>
      <c r="E6" s="46">
        <v>3734422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8608435</v>
      </c>
      <c r="P6" s="47">
        <f>(O6/P$64)</f>
        <v>523.43639790830593</v>
      </c>
      <c r="Q6" s="9"/>
    </row>
    <row r="7" spans="1:134">
      <c r="A7" s="12"/>
      <c r="B7" s="25">
        <v>312.3</v>
      </c>
      <c r="C7" s="20" t="s">
        <v>75</v>
      </c>
      <c r="D7" s="46">
        <v>134182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134182</v>
      </c>
      <c r="P7" s="47">
        <f>(O7/P$64)</f>
        <v>8.1589444241760916</v>
      </c>
      <c r="Q7" s="9"/>
    </row>
    <row r="8" spans="1:134">
      <c r="A8" s="12"/>
      <c r="B8" s="25">
        <v>312.41000000000003</v>
      </c>
      <c r="C8" s="20" t="s">
        <v>153</v>
      </c>
      <c r="D8" s="46">
        <v>234742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234742</v>
      </c>
      <c r="P8" s="47">
        <f>(O8/P$64)</f>
        <v>14.27350115529612</v>
      </c>
      <c r="Q8" s="9"/>
    </row>
    <row r="9" spans="1:134">
      <c r="A9" s="12"/>
      <c r="B9" s="25">
        <v>312.63</v>
      </c>
      <c r="C9" s="20" t="s">
        <v>155</v>
      </c>
      <c r="D9" s="46">
        <v>1600998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1600998</v>
      </c>
      <c r="P9" s="47">
        <f>(O9/P$64)</f>
        <v>97.348777818314488</v>
      </c>
      <c r="Q9" s="9"/>
    </row>
    <row r="10" spans="1:134">
      <c r="A10" s="12"/>
      <c r="B10" s="25">
        <v>314.10000000000002</v>
      </c>
      <c r="C10" s="20" t="s">
        <v>12</v>
      </c>
      <c r="D10" s="46">
        <v>724714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724714</v>
      </c>
      <c r="P10" s="47">
        <f>(O10/P$64)</f>
        <v>44.06627751428919</v>
      </c>
      <c r="Q10" s="9"/>
    </row>
    <row r="11" spans="1:134">
      <c r="A11" s="12"/>
      <c r="B11" s="25">
        <v>314.39999999999998</v>
      </c>
      <c r="C11" s="20" t="s">
        <v>14</v>
      </c>
      <c r="D11" s="46">
        <v>38350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38350</v>
      </c>
      <c r="P11" s="47">
        <f>(O11/P$64)</f>
        <v>2.3318740119177916</v>
      </c>
      <c r="Q11" s="9"/>
    </row>
    <row r="12" spans="1:134">
      <c r="A12" s="12"/>
      <c r="B12" s="25">
        <v>314.8</v>
      </c>
      <c r="C12" s="20" t="s">
        <v>77</v>
      </c>
      <c r="D12" s="46">
        <v>5066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5066</v>
      </c>
      <c r="P12" s="47">
        <f>(O12/P$64)</f>
        <v>0.30803842879727594</v>
      </c>
      <c r="Q12" s="9"/>
    </row>
    <row r="13" spans="1:134">
      <c r="A13" s="12"/>
      <c r="B13" s="25">
        <v>315.2</v>
      </c>
      <c r="C13" s="20" t="s">
        <v>168</v>
      </c>
      <c r="D13" s="46">
        <v>316850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316850</v>
      </c>
      <c r="P13" s="47">
        <f>(O13/P$64)</f>
        <v>19.26608293810045</v>
      </c>
      <c r="Q13" s="9"/>
    </row>
    <row r="14" spans="1:134">
      <c r="A14" s="12"/>
      <c r="B14" s="25">
        <v>316</v>
      </c>
      <c r="C14" s="20" t="s">
        <v>120</v>
      </c>
      <c r="D14" s="46">
        <v>58813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58813</v>
      </c>
      <c r="P14" s="47">
        <f>(O14/P$64)</f>
        <v>3.5761279338440959</v>
      </c>
      <c r="Q14" s="9"/>
    </row>
    <row r="15" spans="1:134" ht="15.75">
      <c r="A15" s="29" t="s">
        <v>16</v>
      </c>
      <c r="B15" s="30"/>
      <c r="C15" s="31"/>
      <c r="D15" s="32">
        <f>SUM(D16:D27)</f>
        <v>4439065</v>
      </c>
      <c r="E15" s="32">
        <f>SUM(E16:E27)</f>
        <v>338227</v>
      </c>
      <c r="F15" s="32">
        <f>SUM(F16:F27)</f>
        <v>0</v>
      </c>
      <c r="G15" s="32">
        <f>SUM(G16:G27)</f>
        <v>688515</v>
      </c>
      <c r="H15" s="32">
        <f>SUM(H16:H27)</f>
        <v>0</v>
      </c>
      <c r="I15" s="32">
        <f>SUM(I16:I27)</f>
        <v>3905553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9371360</v>
      </c>
      <c r="P15" s="45">
        <f>(O15/P$64)</f>
        <v>569.82609753131464</v>
      </c>
      <c r="Q15" s="10"/>
    </row>
    <row r="16" spans="1:134">
      <c r="A16" s="12"/>
      <c r="B16" s="25">
        <v>322</v>
      </c>
      <c r="C16" s="20" t="s">
        <v>157</v>
      </c>
      <c r="D16" s="46">
        <v>3386266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3386266</v>
      </c>
      <c r="P16" s="47">
        <f>(O16/P$64)</f>
        <v>205.90210385504074</v>
      </c>
      <c r="Q16" s="9"/>
    </row>
    <row r="17" spans="1:17">
      <c r="A17" s="12"/>
      <c r="B17" s="25">
        <v>322.89999999999998</v>
      </c>
      <c r="C17" s="20" t="s">
        <v>169</v>
      </c>
      <c r="D17" s="46">
        <v>130631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1">SUM(D17:N17)</f>
        <v>130631</v>
      </c>
      <c r="P17" s="47">
        <f>(O17/P$64)</f>
        <v>7.9430256597348903</v>
      </c>
      <c r="Q17" s="9"/>
    </row>
    <row r="18" spans="1:17">
      <c r="A18" s="12"/>
      <c r="B18" s="25">
        <v>323.10000000000002</v>
      </c>
      <c r="C18" s="20" t="s">
        <v>17</v>
      </c>
      <c r="D18" s="46">
        <v>780845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780845</v>
      </c>
      <c r="P18" s="47">
        <f>(O18/P$64)</f>
        <v>47.479326279946491</v>
      </c>
      <c r="Q18" s="9"/>
    </row>
    <row r="19" spans="1:17">
      <c r="A19" s="12"/>
      <c r="B19" s="25">
        <v>323.39999999999998</v>
      </c>
      <c r="C19" s="20" t="s">
        <v>18</v>
      </c>
      <c r="D19" s="46">
        <v>40473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40473</v>
      </c>
      <c r="P19" s="47">
        <f>(O19/P$64)</f>
        <v>2.4609631521342576</v>
      </c>
      <c r="Q19" s="9"/>
    </row>
    <row r="20" spans="1:17">
      <c r="A20" s="12"/>
      <c r="B20" s="25">
        <v>324.11</v>
      </c>
      <c r="C20" s="20" t="s">
        <v>82</v>
      </c>
      <c r="D20" s="46">
        <v>0</v>
      </c>
      <c r="E20" s="46">
        <v>0</v>
      </c>
      <c r="F20" s="46">
        <v>0</v>
      </c>
      <c r="G20" s="46">
        <v>431902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431902</v>
      </c>
      <c r="P20" s="47">
        <f>(O20/P$64)</f>
        <v>26.261826583971786</v>
      </c>
      <c r="Q20" s="9"/>
    </row>
    <row r="21" spans="1:17">
      <c r="A21" s="12"/>
      <c r="B21" s="25">
        <v>324.12</v>
      </c>
      <c r="C21" s="20" t="s">
        <v>20</v>
      </c>
      <c r="D21" s="46">
        <v>0</v>
      </c>
      <c r="E21" s="46">
        <v>0</v>
      </c>
      <c r="F21" s="46">
        <v>0</v>
      </c>
      <c r="G21" s="46">
        <v>14303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14303</v>
      </c>
      <c r="P21" s="47">
        <f>(O21/P$64)</f>
        <v>0.86969475860391587</v>
      </c>
      <c r="Q21" s="9"/>
    </row>
    <row r="22" spans="1:17">
      <c r="A22" s="12"/>
      <c r="B22" s="25">
        <v>324.20999999999998</v>
      </c>
      <c r="C22" s="20" t="s">
        <v>97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3846073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3846073</v>
      </c>
      <c r="P22" s="47">
        <f>(O22/P$64)</f>
        <v>233.86069560987474</v>
      </c>
      <c r="Q22" s="9"/>
    </row>
    <row r="23" spans="1:17">
      <c r="A23" s="12"/>
      <c r="B23" s="25">
        <v>324.22000000000003</v>
      </c>
      <c r="C23" s="20" t="s">
        <v>170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59480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59480</v>
      </c>
      <c r="P23" s="47">
        <f>(O23/P$64)</f>
        <v>3.6166849081843608</v>
      </c>
      <c r="Q23" s="9"/>
    </row>
    <row r="24" spans="1:17">
      <c r="A24" s="12"/>
      <c r="B24" s="25">
        <v>324.61</v>
      </c>
      <c r="C24" s="20" t="s">
        <v>21</v>
      </c>
      <c r="D24" s="46">
        <v>0</v>
      </c>
      <c r="E24" s="46">
        <v>0</v>
      </c>
      <c r="F24" s="46">
        <v>0</v>
      </c>
      <c r="G24" s="46">
        <v>242310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242310</v>
      </c>
      <c r="P24" s="47">
        <f>(O24/P$64)</f>
        <v>14.733673841663627</v>
      </c>
      <c r="Q24" s="9"/>
    </row>
    <row r="25" spans="1:17">
      <c r="A25" s="12"/>
      <c r="B25" s="25">
        <v>329.1</v>
      </c>
      <c r="C25" s="20" t="s">
        <v>171</v>
      </c>
      <c r="D25" s="46">
        <v>100500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100500</v>
      </c>
      <c r="P25" s="47">
        <f>(O25/P$64)</f>
        <v>6.1109084275811751</v>
      </c>
      <c r="Q25" s="9"/>
    </row>
    <row r="26" spans="1:17">
      <c r="A26" s="12"/>
      <c r="B26" s="25">
        <v>329.2</v>
      </c>
      <c r="C26" s="20" t="s">
        <v>172</v>
      </c>
      <c r="D26" s="46">
        <v>0</v>
      </c>
      <c r="E26" s="46">
        <v>338227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338227</v>
      </c>
      <c r="P26" s="47">
        <f>(O26/P$64)</f>
        <v>20.565912683935302</v>
      </c>
      <c r="Q26" s="9"/>
    </row>
    <row r="27" spans="1:17">
      <c r="A27" s="12"/>
      <c r="B27" s="25">
        <v>329.5</v>
      </c>
      <c r="C27" s="20" t="s">
        <v>173</v>
      </c>
      <c r="D27" s="46">
        <v>350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350</v>
      </c>
      <c r="P27" s="47">
        <f>(O27/P$64)</f>
        <v>2.1281770643317523E-2</v>
      </c>
      <c r="Q27" s="9"/>
    </row>
    <row r="28" spans="1:17" ht="15.75">
      <c r="A28" s="29" t="s">
        <v>158</v>
      </c>
      <c r="B28" s="30"/>
      <c r="C28" s="31"/>
      <c r="D28" s="32">
        <f>SUM(D29:D40)</f>
        <v>2028293</v>
      </c>
      <c r="E28" s="32">
        <f>SUM(E29:E40)</f>
        <v>0</v>
      </c>
      <c r="F28" s="32">
        <f>SUM(F29:F40)</f>
        <v>0</v>
      </c>
      <c r="G28" s="32">
        <f>SUM(G29:G40)</f>
        <v>0</v>
      </c>
      <c r="H28" s="32">
        <f>SUM(H29:H40)</f>
        <v>0</v>
      </c>
      <c r="I28" s="32">
        <f>SUM(I29:I40)</f>
        <v>0</v>
      </c>
      <c r="J28" s="32">
        <f>SUM(J29:J40)</f>
        <v>0</v>
      </c>
      <c r="K28" s="32">
        <f>SUM(K29:K40)</f>
        <v>0</v>
      </c>
      <c r="L28" s="32">
        <f>SUM(L29:L40)</f>
        <v>0</v>
      </c>
      <c r="M28" s="32">
        <f>SUM(M29:M40)</f>
        <v>0</v>
      </c>
      <c r="N28" s="32">
        <f>SUM(N29:N40)</f>
        <v>0</v>
      </c>
      <c r="O28" s="44">
        <f>SUM(D28:N28)</f>
        <v>2028293</v>
      </c>
      <c r="P28" s="45">
        <f>(O28/P$64)</f>
        <v>123.33047549556123</v>
      </c>
      <c r="Q28" s="10"/>
    </row>
    <row r="29" spans="1:17">
      <c r="A29" s="12"/>
      <c r="B29" s="25">
        <v>331.2</v>
      </c>
      <c r="C29" s="20" t="s">
        <v>24</v>
      </c>
      <c r="D29" s="46">
        <v>260469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260469</v>
      </c>
      <c r="P29" s="47">
        <f>(O29/P$64)</f>
        <v>15.837832907697921</v>
      </c>
      <c r="Q29" s="9"/>
    </row>
    <row r="30" spans="1:17">
      <c r="A30" s="12"/>
      <c r="B30" s="25">
        <v>331.31</v>
      </c>
      <c r="C30" s="20" t="s">
        <v>133</v>
      </c>
      <c r="D30" s="46">
        <v>12450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2">SUM(D30:N30)</f>
        <v>12450</v>
      </c>
      <c r="P30" s="47">
        <f>(O30/P$64)</f>
        <v>0.75702298431229476</v>
      </c>
      <c r="Q30" s="9"/>
    </row>
    <row r="31" spans="1:17">
      <c r="A31" s="12"/>
      <c r="B31" s="25">
        <v>331.35</v>
      </c>
      <c r="C31" s="20" t="s">
        <v>84</v>
      </c>
      <c r="D31" s="46">
        <v>65409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65409</v>
      </c>
      <c r="P31" s="47">
        <f>(O31/P$64)</f>
        <v>3.9771981028821597</v>
      </c>
      <c r="Q31" s="9"/>
    </row>
    <row r="32" spans="1:17">
      <c r="A32" s="12"/>
      <c r="B32" s="25">
        <v>334.2</v>
      </c>
      <c r="C32" s="20" t="s">
        <v>140</v>
      </c>
      <c r="D32" s="46">
        <v>69402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69402</v>
      </c>
      <c r="P32" s="47">
        <f>(O32/P$64)</f>
        <v>4.2199927033929221</v>
      </c>
      <c r="Q32" s="9"/>
    </row>
    <row r="33" spans="1:17">
      <c r="A33" s="12"/>
      <c r="B33" s="25">
        <v>334.49</v>
      </c>
      <c r="C33" s="20" t="s">
        <v>174</v>
      </c>
      <c r="D33" s="46">
        <v>35898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35898</v>
      </c>
      <c r="P33" s="47">
        <f>(O33/P$64)</f>
        <v>2.182780007296607</v>
      </c>
      <c r="Q33" s="9"/>
    </row>
    <row r="34" spans="1:17">
      <c r="A34" s="12"/>
      <c r="B34" s="25">
        <v>334.7</v>
      </c>
      <c r="C34" s="20" t="s">
        <v>175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21600</v>
      </c>
      <c r="P34" s="47">
        <f>(O34/P$64)</f>
        <v>1.3133892739875959</v>
      </c>
      <c r="Q34" s="9"/>
    </row>
    <row r="35" spans="1:17">
      <c r="A35" s="12"/>
      <c r="B35" s="25">
        <v>335.125</v>
      </c>
      <c r="C35" s="20" t="s">
        <v>160</v>
      </c>
      <c r="D35" s="46">
        <v>498754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498754</v>
      </c>
      <c r="P35" s="47">
        <f>(O35/P$64)</f>
        <v>30.326766386963396</v>
      </c>
      <c r="Q35" s="9"/>
    </row>
    <row r="36" spans="1:17">
      <c r="A36" s="12"/>
      <c r="B36" s="25">
        <v>335.14</v>
      </c>
      <c r="C36" s="20" t="s">
        <v>100</v>
      </c>
      <c r="D36" s="46">
        <v>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296</v>
      </c>
      <c r="P36" s="47">
        <f>(O36/P$64)</f>
        <v>1.7998297458348536E-2</v>
      </c>
      <c r="Q36" s="9"/>
    </row>
    <row r="37" spans="1:17">
      <c r="A37" s="12"/>
      <c r="B37" s="25">
        <v>335.15</v>
      </c>
      <c r="C37" s="20" t="s">
        <v>101</v>
      </c>
      <c r="D37" s="46">
        <v>1701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1701</v>
      </c>
      <c r="P37" s="47">
        <f>(O37/P$64)</f>
        <v>0.10342940532652317</v>
      </c>
      <c r="Q37" s="9"/>
    </row>
    <row r="38" spans="1:17">
      <c r="A38" s="12"/>
      <c r="B38" s="25">
        <v>335.18</v>
      </c>
      <c r="C38" s="20" t="s">
        <v>161</v>
      </c>
      <c r="D38" s="46">
        <v>1001772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1001772</v>
      </c>
      <c r="P38" s="47">
        <f>(O38/P$64)</f>
        <v>60.912805545421378</v>
      </c>
      <c r="Q38" s="9"/>
    </row>
    <row r="39" spans="1:17">
      <c r="A39" s="12"/>
      <c r="B39" s="25">
        <v>335.21</v>
      </c>
      <c r="C39" s="20" t="s">
        <v>162</v>
      </c>
      <c r="D39" s="46">
        <v>6310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6310</v>
      </c>
      <c r="P39" s="47">
        <f>(O39/P$64)</f>
        <v>0.38367992216952451</v>
      </c>
      <c r="Q39" s="9"/>
    </row>
    <row r="40" spans="1:17">
      <c r="A40" s="12"/>
      <c r="B40" s="25">
        <v>338</v>
      </c>
      <c r="C40" s="20" t="s">
        <v>31</v>
      </c>
      <c r="D40" s="46">
        <v>54232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54232</v>
      </c>
      <c r="P40" s="47">
        <f>(O40/P$64)</f>
        <v>3.2975799586525598</v>
      </c>
      <c r="Q40" s="9"/>
    </row>
    <row r="41" spans="1:17" ht="15.75">
      <c r="A41" s="29" t="s">
        <v>36</v>
      </c>
      <c r="B41" s="30"/>
      <c r="C41" s="31"/>
      <c r="D41" s="32">
        <f>SUM(D42:D49)</f>
        <v>427255</v>
      </c>
      <c r="E41" s="32">
        <f>SUM(E42:E49)</f>
        <v>0</v>
      </c>
      <c r="F41" s="32">
        <f>SUM(F42:F49)</f>
        <v>0</v>
      </c>
      <c r="G41" s="32">
        <f>SUM(G42:G49)</f>
        <v>0</v>
      </c>
      <c r="H41" s="32">
        <f>SUM(H42:H49)</f>
        <v>0</v>
      </c>
      <c r="I41" s="32">
        <f>SUM(I42:I49)</f>
        <v>6608245</v>
      </c>
      <c r="J41" s="32">
        <f>SUM(J42:J49)</f>
        <v>0</v>
      </c>
      <c r="K41" s="32">
        <f>SUM(K42:K49)</f>
        <v>0</v>
      </c>
      <c r="L41" s="32">
        <f>SUM(L42:L49)</f>
        <v>0</v>
      </c>
      <c r="M41" s="32">
        <f>SUM(M42:M49)</f>
        <v>0</v>
      </c>
      <c r="N41" s="32">
        <f>SUM(N42:N49)</f>
        <v>0</v>
      </c>
      <c r="O41" s="32">
        <f>SUM(D41:N41)</f>
        <v>7035500</v>
      </c>
      <c r="P41" s="45">
        <f>(O41/P$64)</f>
        <v>427.79399246017266</v>
      </c>
      <c r="Q41" s="10"/>
    </row>
    <row r="42" spans="1:17">
      <c r="A42" s="12"/>
      <c r="B42" s="25">
        <v>341.9</v>
      </c>
      <c r="C42" s="20" t="s">
        <v>106</v>
      </c>
      <c r="D42" s="46">
        <v>4011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9" si="3">SUM(D42:N42)</f>
        <v>4011</v>
      </c>
      <c r="P42" s="47">
        <f>(O42/P$64)</f>
        <v>0.24388909157241884</v>
      </c>
      <c r="Q42" s="9"/>
    </row>
    <row r="43" spans="1:17">
      <c r="A43" s="12"/>
      <c r="B43" s="25">
        <v>342.2</v>
      </c>
      <c r="C43" s="20" t="s">
        <v>107</v>
      </c>
      <c r="D43" s="46">
        <v>336618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336618</v>
      </c>
      <c r="P43" s="47">
        <f>(O43/P$64)</f>
        <v>20.468077344035024</v>
      </c>
      <c r="Q43" s="9"/>
    </row>
    <row r="44" spans="1:17">
      <c r="A44" s="12"/>
      <c r="B44" s="25">
        <v>342.4</v>
      </c>
      <c r="C44" s="20" t="s">
        <v>42</v>
      </c>
      <c r="D44" s="46">
        <v>85584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85584</v>
      </c>
      <c r="P44" s="47">
        <f>(O44/P$64)</f>
        <v>5.2039401678219628</v>
      </c>
      <c r="Q44" s="9"/>
    </row>
    <row r="45" spans="1:17">
      <c r="A45" s="12"/>
      <c r="B45" s="25">
        <v>343.3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2175867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2175867</v>
      </c>
      <c r="P45" s="47">
        <f>(O45/P$64)</f>
        <v>132.30372126960964</v>
      </c>
      <c r="Q45" s="9"/>
    </row>
    <row r="46" spans="1:17">
      <c r="A46" s="12"/>
      <c r="B46" s="25">
        <v>343.4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1493391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1493391</v>
      </c>
      <c r="P46" s="47">
        <f>(O46/P$64)</f>
        <v>90.805727836556002</v>
      </c>
      <c r="Q46" s="9"/>
    </row>
    <row r="47" spans="1:17">
      <c r="A47" s="12"/>
      <c r="B47" s="25">
        <v>343.5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2931802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2931802</v>
      </c>
      <c r="P47" s="47">
        <f>(O47/P$64)</f>
        <v>178.26839353034171</v>
      </c>
      <c r="Q47" s="9"/>
    </row>
    <row r="48" spans="1:17">
      <c r="A48" s="12"/>
      <c r="B48" s="25">
        <v>343.9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7185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7185</v>
      </c>
      <c r="P48" s="47">
        <f>(O48/P$64)</f>
        <v>0.43688434877781829</v>
      </c>
      <c r="Q48" s="9"/>
    </row>
    <row r="49" spans="1:120">
      <c r="A49" s="12"/>
      <c r="B49" s="25">
        <v>347.1</v>
      </c>
      <c r="C49" s="20" t="s">
        <v>49</v>
      </c>
      <c r="D49" s="46">
        <v>1042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1042</v>
      </c>
      <c r="P49" s="47">
        <f>(O49/P$64)</f>
        <v>6.3358871458105315E-2</v>
      </c>
      <c r="Q49" s="9"/>
    </row>
    <row r="50" spans="1:120" ht="15.75">
      <c r="A50" s="29" t="s">
        <v>37</v>
      </c>
      <c r="B50" s="30"/>
      <c r="C50" s="31"/>
      <c r="D50" s="32">
        <f>SUM(D51:D52)</f>
        <v>3348</v>
      </c>
      <c r="E50" s="32">
        <f>SUM(E51:E52)</f>
        <v>0</v>
      </c>
      <c r="F50" s="32">
        <f>SUM(F51:F52)</f>
        <v>0</v>
      </c>
      <c r="G50" s="32">
        <f>SUM(G51:G52)</f>
        <v>0</v>
      </c>
      <c r="H50" s="32">
        <f>SUM(H51:H52)</f>
        <v>0</v>
      </c>
      <c r="I50" s="32">
        <f>SUM(I51:I52)</f>
        <v>0</v>
      </c>
      <c r="J50" s="32">
        <f>SUM(J51:J52)</f>
        <v>0</v>
      </c>
      <c r="K50" s="32">
        <f>SUM(K51:K52)</f>
        <v>0</v>
      </c>
      <c r="L50" s="32">
        <f>SUM(L51:L52)</f>
        <v>0</v>
      </c>
      <c r="M50" s="32">
        <f>SUM(M51:M52)</f>
        <v>0</v>
      </c>
      <c r="N50" s="32">
        <f>SUM(N51:N52)</f>
        <v>0</v>
      </c>
      <c r="O50" s="32">
        <f>SUM(D50:N50)</f>
        <v>3348</v>
      </c>
      <c r="P50" s="45">
        <f>(O50/P$64)</f>
        <v>0.20357533746807735</v>
      </c>
      <c r="Q50" s="10"/>
    </row>
    <row r="51" spans="1:120">
      <c r="A51" s="13"/>
      <c r="B51" s="39">
        <v>351.3</v>
      </c>
      <c r="C51" s="21" t="s">
        <v>54</v>
      </c>
      <c r="D51" s="46">
        <v>302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2" si="4">SUM(D51:N51)</f>
        <v>302</v>
      </c>
      <c r="P51" s="47">
        <f>(O51/P$64)</f>
        <v>1.8363127812233978E-2</v>
      </c>
      <c r="Q51" s="9"/>
    </row>
    <row r="52" spans="1:120">
      <c r="A52" s="13"/>
      <c r="B52" s="39">
        <v>351.5</v>
      </c>
      <c r="C52" s="21" t="s">
        <v>176</v>
      </c>
      <c r="D52" s="46">
        <v>3046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3046</v>
      </c>
      <c r="P52" s="47">
        <f>(O52/P$64)</f>
        <v>0.18521220965584337</v>
      </c>
      <c r="Q52" s="9"/>
    </row>
    <row r="53" spans="1:120" ht="15.75">
      <c r="A53" s="29" t="s">
        <v>3</v>
      </c>
      <c r="B53" s="30"/>
      <c r="C53" s="31"/>
      <c r="D53" s="32">
        <f>SUM(D54:D58)</f>
        <v>84000</v>
      </c>
      <c r="E53" s="32">
        <f>SUM(E54:E58)</f>
        <v>0</v>
      </c>
      <c r="F53" s="32">
        <f>SUM(F54:F58)</f>
        <v>0</v>
      </c>
      <c r="G53" s="32">
        <f>SUM(G54:G58)</f>
        <v>129</v>
      </c>
      <c r="H53" s="32">
        <f>SUM(H54:H58)</f>
        <v>0</v>
      </c>
      <c r="I53" s="32">
        <f>SUM(I54:I58)</f>
        <v>0</v>
      </c>
      <c r="J53" s="32">
        <f>SUM(J54:J58)</f>
        <v>0</v>
      </c>
      <c r="K53" s="32">
        <f>SUM(K54:K58)</f>
        <v>0</v>
      </c>
      <c r="L53" s="32">
        <f>SUM(L54:L58)</f>
        <v>0</v>
      </c>
      <c r="M53" s="32">
        <f>SUM(M54:M58)</f>
        <v>0</v>
      </c>
      <c r="N53" s="32">
        <f>SUM(N54:N58)</f>
        <v>0</v>
      </c>
      <c r="O53" s="32">
        <f>SUM(D53:N53)</f>
        <v>84129</v>
      </c>
      <c r="P53" s="45">
        <f>(O53/P$64)</f>
        <v>5.1154688070047429</v>
      </c>
      <c r="Q53" s="10"/>
    </row>
    <row r="54" spans="1:120">
      <c r="A54" s="12"/>
      <c r="B54" s="25">
        <v>361.1</v>
      </c>
      <c r="C54" s="20" t="s">
        <v>55</v>
      </c>
      <c r="D54" s="46">
        <v>128</v>
      </c>
      <c r="E54" s="46">
        <v>0</v>
      </c>
      <c r="F54" s="46">
        <v>0</v>
      </c>
      <c r="G54" s="46">
        <v>129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257</v>
      </c>
      <c r="P54" s="47">
        <f>(O54/P$64)</f>
        <v>1.5626900158093152E-2</v>
      </c>
      <c r="Q54" s="9"/>
    </row>
    <row r="55" spans="1:120">
      <c r="A55" s="12"/>
      <c r="B55" s="25">
        <v>362</v>
      </c>
      <c r="C55" s="20" t="s">
        <v>56</v>
      </c>
      <c r="D55" s="46">
        <v>13258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1" si="5">SUM(D55:N55)</f>
        <v>13258</v>
      </c>
      <c r="P55" s="47">
        <f>(O55/P$64)</f>
        <v>0.80615347196886777</v>
      </c>
      <c r="Q55" s="9"/>
    </row>
    <row r="56" spans="1:120">
      <c r="A56" s="12"/>
      <c r="B56" s="25">
        <v>365</v>
      </c>
      <c r="C56" s="20" t="s">
        <v>177</v>
      </c>
      <c r="D56" s="46">
        <v>4076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4076</v>
      </c>
      <c r="P56" s="47">
        <f>(O56/P$64)</f>
        <v>0.24784142040617779</v>
      </c>
      <c r="Q56" s="9"/>
    </row>
    <row r="57" spans="1:120">
      <c r="A57" s="12"/>
      <c r="B57" s="25">
        <v>366</v>
      </c>
      <c r="C57" s="20" t="s">
        <v>57</v>
      </c>
      <c r="D57" s="46">
        <v>40918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40918</v>
      </c>
      <c r="P57" s="47">
        <f>(O57/P$64)</f>
        <v>2.4880214033807615</v>
      </c>
      <c r="Q57" s="9"/>
    </row>
    <row r="58" spans="1:120">
      <c r="A58" s="12"/>
      <c r="B58" s="25">
        <v>369.9</v>
      </c>
      <c r="C58" s="20" t="s">
        <v>58</v>
      </c>
      <c r="D58" s="46">
        <v>25620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25620</v>
      </c>
      <c r="P58" s="47">
        <f>(O58/P$64)</f>
        <v>1.5578256110908428</v>
      </c>
      <c r="Q58" s="9"/>
    </row>
    <row r="59" spans="1:120" ht="15.75">
      <c r="A59" s="29" t="s">
        <v>38</v>
      </c>
      <c r="B59" s="30"/>
      <c r="C59" s="31"/>
      <c r="D59" s="32">
        <f>SUM(D60:D61)</f>
        <v>0</v>
      </c>
      <c r="E59" s="32">
        <f>SUM(E60:E61)</f>
        <v>0</v>
      </c>
      <c r="F59" s="32">
        <f>SUM(F60:F61)</f>
        <v>0</v>
      </c>
      <c r="G59" s="32">
        <f>SUM(G60:G61)</f>
        <v>0</v>
      </c>
      <c r="H59" s="32">
        <f>SUM(H60:H61)</f>
        <v>0</v>
      </c>
      <c r="I59" s="32">
        <f>SUM(I60:I61)</f>
        <v>100252</v>
      </c>
      <c r="J59" s="32">
        <f>SUM(J60:J61)</f>
        <v>0</v>
      </c>
      <c r="K59" s="32">
        <f>SUM(K60:K61)</f>
        <v>0</v>
      </c>
      <c r="L59" s="32">
        <f>SUM(L60:L61)</f>
        <v>0</v>
      </c>
      <c r="M59" s="32">
        <f>SUM(M60:M61)</f>
        <v>0</v>
      </c>
      <c r="N59" s="32">
        <f>SUM(N60:N61)</f>
        <v>0</v>
      </c>
      <c r="O59" s="32">
        <f t="shared" si="5"/>
        <v>100252</v>
      </c>
      <c r="P59" s="45">
        <f>(O59/P$64)</f>
        <v>6.0958287729539098</v>
      </c>
      <c r="Q59" s="9"/>
    </row>
    <row r="60" spans="1:120">
      <c r="A60" s="12"/>
      <c r="B60" s="25">
        <v>389.1</v>
      </c>
      <c r="C60" s="20" t="s">
        <v>59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1363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1363</v>
      </c>
      <c r="P60" s="47">
        <f>(O60/P$64)</f>
        <v>8.2877295390976533E-2</v>
      </c>
      <c r="Q60" s="9"/>
    </row>
    <row r="61" spans="1:120" ht="15.75" thickBot="1">
      <c r="A61" s="12"/>
      <c r="B61" s="25">
        <v>389.7</v>
      </c>
      <c r="C61" s="20" t="s">
        <v>165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98889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98889</v>
      </c>
      <c r="P61" s="47">
        <f>(O61/P$64)</f>
        <v>6.0129514775629334</v>
      </c>
      <c r="Q61" s="9"/>
    </row>
    <row r="62" spans="1:120" ht="16.5" thickBot="1">
      <c r="A62" s="14" t="s">
        <v>51</v>
      </c>
      <c r="B62" s="23"/>
      <c r="C62" s="22"/>
      <c r="D62" s="15">
        <f>SUM(D5,D15,D28,D41,D50,D53,D59)</f>
        <v>14969689</v>
      </c>
      <c r="E62" s="15">
        <f>SUM(E5,E15,E28,E41,E50,E53,E59)</f>
        <v>4072649</v>
      </c>
      <c r="F62" s="15">
        <f>SUM(F5,F15,F28,F41,F50,F53,F59)</f>
        <v>0</v>
      </c>
      <c r="G62" s="15">
        <f>SUM(G5,G15,G28,G41,G50,G53,G59)</f>
        <v>688644</v>
      </c>
      <c r="H62" s="15">
        <f>SUM(H5,H15,H28,H41,H50,H53,H59)</f>
        <v>0</v>
      </c>
      <c r="I62" s="15">
        <f>SUM(I5,I15,I28,I41,I50,I53,I59)</f>
        <v>10614050</v>
      </c>
      <c r="J62" s="15">
        <f>SUM(J5,J15,J28,J41,J50,J53,J59)</f>
        <v>0</v>
      </c>
      <c r="K62" s="15">
        <f>SUM(K5,K15,K28,K41,K50,K53,K59)</f>
        <v>0</v>
      </c>
      <c r="L62" s="15">
        <f>SUM(L5,L15,L28,L41,L50,L53,L59)</f>
        <v>0</v>
      </c>
      <c r="M62" s="15">
        <f>SUM(M5,M15,M28,M41,M50,M53,M59)</f>
        <v>0</v>
      </c>
      <c r="N62" s="15">
        <f>SUM(N5,N15,N28,N41,N50,N53,N59)</f>
        <v>0</v>
      </c>
      <c r="O62" s="15">
        <f>SUM(D62:N62)</f>
        <v>30345032</v>
      </c>
      <c r="P62" s="38">
        <f>(O62/P$64)</f>
        <v>1845.1314605375167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178</v>
      </c>
      <c r="N64" s="48"/>
      <c r="O64" s="48"/>
      <c r="P64" s="43">
        <v>16446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2659372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675371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3334743</v>
      </c>
      <c r="O5" s="33">
        <f t="shared" ref="O5:O36" si="1">(N5/O$55)</f>
        <v>342.27065585548598</v>
      </c>
      <c r="P5" s="6"/>
    </row>
    <row r="6" spans="1:133">
      <c r="A6" s="12"/>
      <c r="B6" s="25">
        <v>311</v>
      </c>
      <c r="C6" s="20" t="s">
        <v>2</v>
      </c>
      <c r="D6" s="46">
        <v>1882399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1882399</v>
      </c>
      <c r="O6" s="47">
        <f t="shared" si="1"/>
        <v>193.20527558246945</v>
      </c>
      <c r="P6" s="9"/>
    </row>
    <row r="7" spans="1:133">
      <c r="A7" s="12"/>
      <c r="B7" s="25">
        <v>312.3</v>
      </c>
      <c r="C7" s="20" t="s">
        <v>75</v>
      </c>
      <c r="D7" s="46">
        <v>11091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11091</v>
      </c>
      <c r="O7" s="47">
        <f t="shared" si="1"/>
        <v>1.1383557425844195</v>
      </c>
      <c r="P7" s="9"/>
    </row>
    <row r="8" spans="1:133">
      <c r="A8" s="12"/>
      <c r="B8" s="25">
        <v>312.41000000000003</v>
      </c>
      <c r="C8" s="20" t="s">
        <v>10</v>
      </c>
      <c r="D8" s="46">
        <v>45597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45597</v>
      </c>
      <c r="O8" s="47">
        <f t="shared" si="1"/>
        <v>4.6799753669301039</v>
      </c>
      <c r="P8" s="9"/>
    </row>
    <row r="9" spans="1:133">
      <c r="A9" s="12"/>
      <c r="B9" s="25">
        <v>312.42</v>
      </c>
      <c r="C9" s="20" t="s">
        <v>76</v>
      </c>
      <c r="D9" s="46">
        <v>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</v>
      </c>
      <c r="O9" s="47">
        <f t="shared" si="1"/>
        <v>5.3371651442060963E-3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675371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675371</v>
      </c>
      <c r="O10" s="47">
        <f t="shared" si="1"/>
        <v>69.318587703992605</v>
      </c>
      <c r="P10" s="9"/>
    </row>
    <row r="11" spans="1:133">
      <c r="A11" s="12"/>
      <c r="B11" s="25">
        <v>314.10000000000002</v>
      </c>
      <c r="C11" s="20" t="s">
        <v>12</v>
      </c>
      <c r="D11" s="46">
        <v>389944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389944</v>
      </c>
      <c r="O11" s="47">
        <f t="shared" si="1"/>
        <v>40.022990865236579</v>
      </c>
      <c r="P11" s="9"/>
    </row>
    <row r="12" spans="1:133">
      <c r="A12" s="12"/>
      <c r="B12" s="25">
        <v>314.39999999999998</v>
      </c>
      <c r="C12" s="20" t="s">
        <v>14</v>
      </c>
      <c r="D12" s="46">
        <v>17649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17649</v>
      </c>
      <c r="O12" s="47">
        <f t="shared" si="1"/>
        <v>1.8114543775017962</v>
      </c>
      <c r="P12" s="9"/>
    </row>
    <row r="13" spans="1:133">
      <c r="A13" s="12"/>
      <c r="B13" s="25">
        <v>314.8</v>
      </c>
      <c r="C13" s="20" t="s">
        <v>77</v>
      </c>
      <c r="D13" s="46">
        <v>2927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2927</v>
      </c>
      <c r="O13" s="47">
        <f t="shared" si="1"/>
        <v>0.30042081494406242</v>
      </c>
      <c r="P13" s="9"/>
    </row>
    <row r="14" spans="1:133">
      <c r="A14" s="12"/>
      <c r="B14" s="25">
        <v>315</v>
      </c>
      <c r="C14" s="20" t="s">
        <v>96</v>
      </c>
      <c r="D14" s="46">
        <v>309713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309713</v>
      </c>
      <c r="O14" s="47">
        <f t="shared" si="1"/>
        <v>31.788258236682747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869067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385870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1254937</v>
      </c>
      <c r="O15" s="45">
        <f t="shared" si="1"/>
        <v>128.80396181874167</v>
      </c>
      <c r="P15" s="10"/>
    </row>
    <row r="16" spans="1:133">
      <c r="A16" s="12"/>
      <c r="B16" s="25">
        <v>322</v>
      </c>
      <c r="C16" s="20" t="s">
        <v>81</v>
      </c>
      <c r="D16" s="46">
        <v>378271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378271</v>
      </c>
      <c r="O16" s="47">
        <f t="shared" si="1"/>
        <v>38.824899928153549</v>
      </c>
      <c r="P16" s="9"/>
    </row>
    <row r="17" spans="1:16">
      <c r="A17" s="12"/>
      <c r="B17" s="25">
        <v>323.10000000000002</v>
      </c>
      <c r="C17" s="20" t="s">
        <v>17</v>
      </c>
      <c r="D17" s="46">
        <v>442249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442249</v>
      </c>
      <c r="O17" s="47">
        <f t="shared" si="1"/>
        <v>45.391460535769269</v>
      </c>
      <c r="P17" s="9"/>
    </row>
    <row r="18" spans="1:16">
      <c r="A18" s="12"/>
      <c r="B18" s="25">
        <v>323.39999999999998</v>
      </c>
      <c r="C18" s="20" t="s">
        <v>18</v>
      </c>
      <c r="D18" s="46">
        <v>14139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14139</v>
      </c>
      <c r="O18" s="47">
        <f t="shared" si="1"/>
        <v>1.4511957302678846</v>
      </c>
      <c r="P18" s="9"/>
    </row>
    <row r="19" spans="1:16">
      <c r="A19" s="12"/>
      <c r="B19" s="25">
        <v>324.11</v>
      </c>
      <c r="C19" s="20" t="s">
        <v>82</v>
      </c>
      <c r="D19" s="46">
        <v>34408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34408</v>
      </c>
      <c r="O19" s="47">
        <f t="shared" si="1"/>
        <v>3.5315611208046804</v>
      </c>
      <c r="P19" s="9"/>
    </row>
    <row r="20" spans="1:16">
      <c r="A20" s="12"/>
      <c r="B20" s="25">
        <v>324.20999999999998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385870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385870</v>
      </c>
      <c r="O20" s="47">
        <f t="shared" si="1"/>
        <v>39.604844503746278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993456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993672</v>
      </c>
      <c r="O21" s="45">
        <f t="shared" si="1"/>
        <v>101.98829929179924</v>
      </c>
      <c r="P21" s="10"/>
    </row>
    <row r="22" spans="1:16">
      <c r="A22" s="12"/>
      <c r="B22" s="25">
        <v>331.2</v>
      </c>
      <c r="C22" s="20" t="s">
        <v>24</v>
      </c>
      <c r="D22" s="46">
        <v>193980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193980</v>
      </c>
      <c r="O22" s="47">
        <f t="shared" si="1"/>
        <v>19.909678743713435</v>
      </c>
      <c r="P22" s="9"/>
    </row>
    <row r="23" spans="1:16">
      <c r="A23" s="12"/>
      <c r="B23" s="25">
        <v>334.9</v>
      </c>
      <c r="C23" s="20" t="s">
        <v>98</v>
      </c>
      <c r="D23" s="46">
        <v>2889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2889</v>
      </c>
      <c r="O23" s="47">
        <f t="shared" si="1"/>
        <v>0.29652057887714256</v>
      </c>
      <c r="P23" s="9"/>
    </row>
    <row r="24" spans="1:16">
      <c r="A24" s="12"/>
      <c r="B24" s="25">
        <v>335.12</v>
      </c>
      <c r="C24" s="20" t="s">
        <v>99</v>
      </c>
      <c r="D24" s="46">
        <v>53889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53889</v>
      </c>
      <c r="O24" s="47">
        <f t="shared" si="1"/>
        <v>5.5310479318485068</v>
      </c>
      <c r="P24" s="9"/>
    </row>
    <row r="25" spans="1:16">
      <c r="A25" s="12"/>
      <c r="B25" s="25">
        <v>335.14</v>
      </c>
      <c r="C25" s="20" t="s">
        <v>100</v>
      </c>
      <c r="D25" s="46">
        <v>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</v>
      </c>
      <c r="O25" s="47">
        <f t="shared" si="1"/>
        <v>7.8004721338396799E-3</v>
      </c>
      <c r="P25" s="9"/>
    </row>
    <row r="26" spans="1:16">
      <c r="A26" s="12"/>
      <c r="B26" s="25">
        <v>335.15</v>
      </c>
      <c r="C26" s="20" t="s">
        <v>101</v>
      </c>
      <c r="D26" s="46">
        <v>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</v>
      </c>
      <c r="O26" s="47">
        <f t="shared" si="1"/>
        <v>2.4633069896335832E-3</v>
      </c>
      <c r="P26" s="9"/>
    </row>
    <row r="27" spans="1:16">
      <c r="A27" s="12"/>
      <c r="B27" s="25">
        <v>335.18</v>
      </c>
      <c r="C27" s="20" t="s">
        <v>102</v>
      </c>
      <c r="D27" s="46">
        <v>462530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462530</v>
      </c>
      <c r="O27" s="47">
        <f t="shared" si="1"/>
        <v>47.47305757980088</v>
      </c>
      <c r="P27" s="9"/>
    </row>
    <row r="28" spans="1:16">
      <c r="A28" s="12"/>
      <c r="B28" s="25">
        <v>335.19</v>
      </c>
      <c r="C28" s="20" t="s">
        <v>103</v>
      </c>
      <c r="D28" s="46">
        <v>88393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88393</v>
      </c>
      <c r="O28" s="47">
        <f t="shared" si="1"/>
        <v>9.0724622806117221</v>
      </c>
      <c r="P28" s="9"/>
    </row>
    <row r="29" spans="1:16">
      <c r="A29" s="12"/>
      <c r="B29" s="25">
        <v>335.7</v>
      </c>
      <c r="C29" s="20" t="s">
        <v>104</v>
      </c>
      <c r="D29" s="46">
        <v>30891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30891</v>
      </c>
      <c r="O29" s="47">
        <f t="shared" si="1"/>
        <v>3.1705840090321256</v>
      </c>
      <c r="P29" s="9"/>
    </row>
    <row r="30" spans="1:16">
      <c r="A30" s="12"/>
      <c r="B30" s="25">
        <v>335.9</v>
      </c>
      <c r="C30" s="20" t="s">
        <v>86</v>
      </c>
      <c r="D30" s="46">
        <v>151277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151277</v>
      </c>
      <c r="O30" s="47">
        <f t="shared" si="1"/>
        <v>15.526737144616648</v>
      </c>
      <c r="P30" s="9"/>
    </row>
    <row r="31" spans="1:16">
      <c r="A31" s="12"/>
      <c r="B31" s="25">
        <v>337.3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216</v>
      </c>
      <c r="O31" s="47">
        <f t="shared" si="1"/>
        <v>2.2169762906702247E-2</v>
      </c>
      <c r="P31" s="9"/>
    </row>
    <row r="32" spans="1:16">
      <c r="A32" s="12"/>
      <c r="B32" s="25">
        <v>338</v>
      </c>
      <c r="C32" s="20" t="s">
        <v>31</v>
      </c>
      <c r="D32" s="46">
        <v>9507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9507</v>
      </c>
      <c r="O32" s="47">
        <f t="shared" si="1"/>
        <v>0.97577748126860309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278697</v>
      </c>
      <c r="E33" s="32">
        <f t="shared" si="7"/>
        <v>227768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2712563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3219028</v>
      </c>
      <c r="O33" s="45">
        <f t="shared" si="1"/>
        <v>330.39392384275891</v>
      </c>
      <c r="P33" s="10"/>
    </row>
    <row r="34" spans="1:16">
      <c r="A34" s="12"/>
      <c r="B34" s="25">
        <v>341.9</v>
      </c>
      <c r="C34" s="20" t="s">
        <v>106</v>
      </c>
      <c r="D34" s="46">
        <v>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409</v>
      </c>
      <c r="O34" s="47">
        <f t="shared" si="1"/>
        <v>4.1978856615005646E-2</v>
      </c>
      <c r="P34" s="9"/>
    </row>
    <row r="35" spans="1:16">
      <c r="A35" s="12"/>
      <c r="B35" s="25">
        <v>342.2</v>
      </c>
      <c r="C35" s="20" t="s">
        <v>107</v>
      </c>
      <c r="D35" s="46">
        <v>277078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277078</v>
      </c>
      <c r="O35" s="47">
        <f t="shared" si="1"/>
        <v>28.438673919737248</v>
      </c>
      <c r="P35" s="9"/>
    </row>
    <row r="36" spans="1:16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1357814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1357814</v>
      </c>
      <c r="O36" s="47">
        <f t="shared" si="1"/>
        <v>139.36302986759725</v>
      </c>
      <c r="P36" s="9"/>
    </row>
    <row r="37" spans="1:16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800698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800698</v>
      </c>
      <c r="O37" s="47">
        <f t="shared" ref="O37:O53" si="9">(N37/O$55)</f>
        <v>82.181874166067942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554051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554051</v>
      </c>
      <c r="O38" s="47">
        <f t="shared" si="9"/>
        <v>56.866570871394849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227768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227768</v>
      </c>
      <c r="O39" s="47">
        <f t="shared" si="9"/>
        <v>23.37760443395258</v>
      </c>
      <c r="P39" s="9"/>
    </row>
    <row r="40" spans="1:16">
      <c r="A40" s="12"/>
      <c r="B40" s="25">
        <v>347.9</v>
      </c>
      <c r="C40" s="20" t="s">
        <v>108</v>
      </c>
      <c r="D40" s="46">
        <v>1210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1210</v>
      </c>
      <c r="O40" s="47">
        <f t="shared" si="9"/>
        <v>0.12419172739402648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SUM(D42:D45)</f>
        <v>13810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13810</v>
      </c>
      <c r="O41" s="45">
        <f t="shared" si="9"/>
        <v>1.4174278969516576</v>
      </c>
      <c r="P41" s="10"/>
    </row>
    <row r="42" spans="1:16">
      <c r="A42" s="13"/>
      <c r="B42" s="39">
        <v>351.1</v>
      </c>
      <c r="C42" s="21" t="s">
        <v>53</v>
      </c>
      <c r="D42" s="46">
        <v>3990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3990</v>
      </c>
      <c r="O42" s="47">
        <f t="shared" si="9"/>
        <v>0.40952478702658318</v>
      </c>
      <c r="P42" s="9"/>
    </row>
    <row r="43" spans="1:16">
      <c r="A43" s="13"/>
      <c r="B43" s="39">
        <v>351.3</v>
      </c>
      <c r="C43" s="21" t="s">
        <v>54</v>
      </c>
      <c r="D43" s="46">
        <v>358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</v>
      </c>
      <c r="O43" s="47">
        <f t="shared" si="9"/>
        <v>3.6744329262034282E-2</v>
      </c>
      <c r="P43" s="9"/>
    </row>
    <row r="44" spans="1:16">
      <c r="A44" s="13"/>
      <c r="B44" s="39">
        <v>354</v>
      </c>
      <c r="C44" s="21" t="s">
        <v>88</v>
      </c>
      <c r="D44" s="46">
        <v>1650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1650</v>
      </c>
      <c r="O44" s="47">
        <f t="shared" si="9"/>
        <v>0.16935235553730885</v>
      </c>
      <c r="P44" s="9"/>
    </row>
    <row r="45" spans="1:16">
      <c r="A45" s="13"/>
      <c r="B45" s="39">
        <v>359</v>
      </c>
      <c r="C45" s="21" t="s">
        <v>109</v>
      </c>
      <c r="D45" s="46">
        <v>7812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7812</v>
      </c>
      <c r="O45" s="47">
        <f t="shared" si="9"/>
        <v>0.8018064251257313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SUM(D47:D50)</f>
        <v>59005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3575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62580</v>
      </c>
      <c r="O46" s="45">
        <f t="shared" si="9"/>
        <v>6.4230729754695677</v>
      </c>
      <c r="P46" s="10"/>
    </row>
    <row r="47" spans="1:16">
      <c r="A47" s="12"/>
      <c r="B47" s="25">
        <v>361.1</v>
      </c>
      <c r="C47" s="20" t="s">
        <v>55</v>
      </c>
      <c r="D47" s="46">
        <v>14</v>
      </c>
      <c r="E47" s="46">
        <v>0</v>
      </c>
      <c r="F47" s="46">
        <v>0</v>
      </c>
      <c r="G47" s="46">
        <v>0</v>
      </c>
      <c r="H47" s="46">
        <v>0</v>
      </c>
      <c r="I47" s="46">
        <v>3575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3589</v>
      </c>
      <c r="O47" s="47">
        <f t="shared" si="9"/>
        <v>0.36836703274145538</v>
      </c>
      <c r="P47" s="9"/>
    </row>
    <row r="48" spans="1:16">
      <c r="A48" s="12"/>
      <c r="B48" s="25">
        <v>362</v>
      </c>
      <c r="C48" s="20" t="s">
        <v>56</v>
      </c>
      <c r="D48" s="46">
        <v>31164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31164</v>
      </c>
      <c r="O48" s="47">
        <f t="shared" si="9"/>
        <v>3.1986041260392075</v>
      </c>
      <c r="P48" s="9"/>
    </row>
    <row r="49" spans="1:119">
      <c r="A49" s="12"/>
      <c r="B49" s="25">
        <v>366</v>
      </c>
      <c r="C49" s="20" t="s">
        <v>57</v>
      </c>
      <c r="D49" s="46">
        <v>10101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10101</v>
      </c>
      <c r="O49" s="47">
        <f t="shared" si="9"/>
        <v>1.0367443292620342</v>
      </c>
      <c r="P49" s="9"/>
    </row>
    <row r="50" spans="1:119">
      <c r="A50" s="12"/>
      <c r="B50" s="25">
        <v>369.9</v>
      </c>
      <c r="C50" s="20" t="s">
        <v>58</v>
      </c>
      <c r="D50" s="46">
        <v>17726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17726</v>
      </c>
      <c r="O50" s="47">
        <f t="shared" si="9"/>
        <v>1.8193574874268705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SUM(D52:D52)</f>
        <v>95529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95529</v>
      </c>
      <c r="O51" s="45">
        <f t="shared" si="9"/>
        <v>9.8048855588627735</v>
      </c>
      <c r="P51" s="9"/>
    </row>
    <row r="52" spans="1:119" ht="15.75" thickBot="1">
      <c r="A52" s="12"/>
      <c r="B52" s="25">
        <v>381</v>
      </c>
      <c r="C52" s="20" t="s">
        <v>89</v>
      </c>
      <c r="D52" s="46">
        <v>95529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95529</v>
      </c>
      <c r="O52" s="47">
        <f t="shared" si="9"/>
        <v>9.8048855588627735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4">SUM(D5,D15,D21,D33,D41,D46,D51)</f>
        <v>4968936</v>
      </c>
      <c r="E53" s="15">
        <f t="shared" si="14"/>
        <v>227768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3777595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8974299</v>
      </c>
      <c r="O53" s="38">
        <f t="shared" si="9"/>
        <v>921.10222724006974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110</v>
      </c>
      <c r="M55" s="48"/>
      <c r="N55" s="48"/>
      <c r="O55" s="43">
        <v>9743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2981904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651072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3632976</v>
      </c>
      <c r="O5" s="33">
        <f t="shared" ref="O5:O47" si="1">(N5/O$49)</f>
        <v>379.93892491110648</v>
      </c>
      <c r="P5" s="6"/>
    </row>
    <row r="6" spans="1:133">
      <c r="A6" s="12"/>
      <c r="B6" s="25">
        <v>311</v>
      </c>
      <c r="C6" s="20" t="s">
        <v>2</v>
      </c>
      <c r="D6" s="46">
        <v>2112053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2112053</v>
      </c>
      <c r="O6" s="47">
        <f t="shared" si="1"/>
        <v>220.8798368542146</v>
      </c>
      <c r="P6" s="9"/>
    </row>
    <row r="7" spans="1:133">
      <c r="A7" s="12"/>
      <c r="B7" s="25">
        <v>312.41000000000003</v>
      </c>
      <c r="C7" s="20" t="s">
        <v>10</v>
      </c>
      <c r="D7" s="46">
        <v>40157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40157</v>
      </c>
      <c r="O7" s="47">
        <f t="shared" si="1"/>
        <v>4.1996444258523322</v>
      </c>
      <c r="P7" s="9"/>
    </row>
    <row r="8" spans="1:133">
      <c r="A8" s="12"/>
      <c r="B8" s="25">
        <v>312.60000000000002</v>
      </c>
      <c r="C8" s="20" t="s">
        <v>11</v>
      </c>
      <c r="D8" s="46">
        <v>81485</v>
      </c>
      <c r="E8" s="46">
        <v>0</v>
      </c>
      <c r="F8" s="46">
        <v>0</v>
      </c>
      <c r="G8" s="46">
        <v>0</v>
      </c>
      <c r="H8" s="46">
        <v>0</v>
      </c>
      <c r="I8" s="46">
        <v>651072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732557</v>
      </c>
      <c r="O8" s="47">
        <f t="shared" si="1"/>
        <v>76.611273792093698</v>
      </c>
      <c r="P8" s="9"/>
    </row>
    <row r="9" spans="1:133">
      <c r="A9" s="12"/>
      <c r="B9" s="25">
        <v>314.10000000000002</v>
      </c>
      <c r="C9" s="20" t="s">
        <v>12</v>
      </c>
      <c r="D9" s="46">
        <v>394782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394782</v>
      </c>
      <c r="O9" s="47">
        <f t="shared" si="1"/>
        <v>41.286550930767625</v>
      </c>
      <c r="P9" s="9"/>
    </row>
    <row r="10" spans="1:133">
      <c r="A10" s="12"/>
      <c r="B10" s="25">
        <v>314.39999999999998</v>
      </c>
      <c r="C10" s="20" t="s">
        <v>14</v>
      </c>
      <c r="D10" s="46">
        <v>13503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13503</v>
      </c>
      <c r="O10" s="47">
        <f t="shared" si="1"/>
        <v>1.4121522693997073</v>
      </c>
      <c r="P10" s="9"/>
    </row>
    <row r="11" spans="1:133">
      <c r="A11" s="12"/>
      <c r="B11" s="25">
        <v>314.8</v>
      </c>
      <c r="C11" s="20" t="s">
        <v>77</v>
      </c>
      <c r="D11" s="46">
        <v>1950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1950</v>
      </c>
      <c r="O11" s="47">
        <f t="shared" si="1"/>
        <v>0.20393223175067979</v>
      </c>
      <c r="P11" s="9"/>
    </row>
    <row r="12" spans="1:133">
      <c r="A12" s="12"/>
      <c r="B12" s="25">
        <v>315</v>
      </c>
      <c r="C12" s="20" t="s">
        <v>79</v>
      </c>
      <c r="D12" s="46">
        <v>299921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299921</v>
      </c>
      <c r="O12" s="47">
        <f t="shared" si="1"/>
        <v>31.365927630202886</v>
      </c>
      <c r="P12" s="9"/>
    </row>
    <row r="13" spans="1:133">
      <c r="A13" s="12"/>
      <c r="B13" s="25">
        <v>316</v>
      </c>
      <c r="C13" s="20" t="s">
        <v>80</v>
      </c>
      <c r="D13" s="46">
        <v>38053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38053</v>
      </c>
      <c r="O13" s="47">
        <f t="shared" si="1"/>
        <v>3.9796067768249319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764971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301816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1066787</v>
      </c>
      <c r="O14" s="45">
        <f t="shared" si="1"/>
        <v>111.56525831416022</v>
      </c>
      <c r="P14" s="10"/>
    </row>
    <row r="15" spans="1:133">
      <c r="A15" s="12"/>
      <c r="B15" s="25">
        <v>322</v>
      </c>
      <c r="C15" s="20" t="s">
        <v>81</v>
      </c>
      <c r="D15" s="46">
        <v>229983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229983</v>
      </c>
      <c r="O15" s="47">
        <f t="shared" si="1"/>
        <v>24.051767412675172</v>
      </c>
      <c r="P15" s="9"/>
    </row>
    <row r="16" spans="1:133">
      <c r="A16" s="12"/>
      <c r="B16" s="25">
        <v>323.10000000000002</v>
      </c>
      <c r="C16" s="20" t="s">
        <v>17</v>
      </c>
      <c r="D16" s="46">
        <v>448954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448954</v>
      </c>
      <c r="O16" s="47">
        <f t="shared" si="1"/>
        <v>46.95189290943317</v>
      </c>
      <c r="P16" s="9"/>
    </row>
    <row r="17" spans="1:16">
      <c r="A17" s="12"/>
      <c r="B17" s="25">
        <v>323.39999999999998</v>
      </c>
      <c r="C17" s="20" t="s">
        <v>18</v>
      </c>
      <c r="D17" s="46">
        <v>13132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13132</v>
      </c>
      <c r="O17" s="47">
        <f t="shared" si="1"/>
        <v>1.3733528550512446</v>
      </c>
      <c r="P17" s="9"/>
    </row>
    <row r="18" spans="1:16">
      <c r="A18" s="12"/>
      <c r="B18" s="25">
        <v>324.11</v>
      </c>
      <c r="C18" s="20" t="s">
        <v>82</v>
      </c>
      <c r="D18" s="46">
        <v>44334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44334</v>
      </c>
      <c r="O18" s="47">
        <f t="shared" si="1"/>
        <v>4.6364777243254549</v>
      </c>
      <c r="P18" s="9"/>
    </row>
    <row r="19" spans="1:16">
      <c r="A19" s="12"/>
      <c r="B19" s="25">
        <v>324.61</v>
      </c>
      <c r="C19" s="20" t="s">
        <v>21</v>
      </c>
      <c r="D19" s="46">
        <v>28568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28568</v>
      </c>
      <c r="O19" s="47">
        <f t="shared" si="1"/>
        <v>2.9876594854632921</v>
      </c>
      <c r="P19" s="9"/>
    </row>
    <row r="20" spans="1:16">
      <c r="A20" s="12"/>
      <c r="B20" s="25">
        <v>324.70999999999998</v>
      </c>
      <c r="C20" s="20" t="s">
        <v>83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301816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301816</v>
      </c>
      <c r="O20" s="47">
        <f t="shared" si="1"/>
        <v>31.564107927211879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725302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51831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777133</v>
      </c>
      <c r="O21" s="45">
        <f t="shared" si="1"/>
        <v>81.273060029282576</v>
      </c>
      <c r="P21" s="10"/>
    </row>
    <row r="22" spans="1:16">
      <c r="A22" s="12"/>
      <c r="B22" s="25">
        <v>331.35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50733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50733</v>
      </c>
      <c r="O22" s="47">
        <f t="shared" si="1"/>
        <v>5.3056891863626854</v>
      </c>
      <c r="P22" s="9"/>
    </row>
    <row r="23" spans="1:16">
      <c r="A23" s="12"/>
      <c r="B23" s="25">
        <v>335.12</v>
      </c>
      <c r="C23" s="20" t="s">
        <v>26</v>
      </c>
      <c r="D23" s="46">
        <v>111416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111416</v>
      </c>
      <c r="O23" s="47">
        <f t="shared" si="1"/>
        <v>11.651955657812174</v>
      </c>
      <c r="P23" s="9"/>
    </row>
    <row r="24" spans="1:16">
      <c r="A24" s="12"/>
      <c r="B24" s="25">
        <v>335.14</v>
      </c>
      <c r="C24" s="20" t="s">
        <v>27</v>
      </c>
      <c r="D24" s="46">
        <v>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</v>
      </c>
      <c r="O24" s="47">
        <f t="shared" si="1"/>
        <v>9.0985149550303276E-3</v>
      </c>
      <c r="P24" s="9"/>
    </row>
    <row r="25" spans="1:16">
      <c r="A25" s="12"/>
      <c r="B25" s="25">
        <v>335.15</v>
      </c>
      <c r="C25" s="20" t="s">
        <v>28</v>
      </c>
      <c r="D25" s="46">
        <v>2084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2084</v>
      </c>
      <c r="O25" s="47">
        <f t="shared" si="1"/>
        <v>0.21794603639405982</v>
      </c>
      <c r="P25" s="9"/>
    </row>
    <row r="26" spans="1:16">
      <c r="A26" s="12"/>
      <c r="B26" s="25">
        <v>335.18</v>
      </c>
      <c r="C26" s="20" t="s">
        <v>29</v>
      </c>
      <c r="D26" s="46">
        <v>426584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426584</v>
      </c>
      <c r="O26" s="47">
        <f t="shared" si="1"/>
        <v>44.612424179042044</v>
      </c>
      <c r="P26" s="9"/>
    </row>
    <row r="27" spans="1:16">
      <c r="A27" s="12"/>
      <c r="B27" s="25">
        <v>335.9</v>
      </c>
      <c r="C27" s="20" t="s">
        <v>86</v>
      </c>
      <c r="D27" s="46">
        <v>42712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42712</v>
      </c>
      <c r="O27" s="47">
        <f t="shared" si="1"/>
        <v>4.4668479397615561</v>
      </c>
      <c r="P27" s="9"/>
    </row>
    <row r="28" spans="1:16">
      <c r="A28" s="12"/>
      <c r="B28" s="25">
        <v>337.9</v>
      </c>
      <c r="C28" s="20" t="s">
        <v>92</v>
      </c>
      <c r="D28" s="46">
        <v>120009</v>
      </c>
      <c r="E28" s="46">
        <v>0</v>
      </c>
      <c r="F28" s="46">
        <v>0</v>
      </c>
      <c r="G28" s="46">
        <v>0</v>
      </c>
      <c r="H28" s="46">
        <v>0</v>
      </c>
      <c r="I28" s="46">
        <v>1098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121107</v>
      </c>
      <c r="O28" s="47">
        <f t="shared" si="1"/>
        <v>12.665446559297218</v>
      </c>
      <c r="P28" s="9"/>
    </row>
    <row r="29" spans="1:16">
      <c r="A29" s="12"/>
      <c r="B29" s="25">
        <v>338</v>
      </c>
      <c r="C29" s="20" t="s">
        <v>31</v>
      </c>
      <c r="D29" s="46">
        <v>22410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22410</v>
      </c>
      <c r="O29" s="47">
        <f t="shared" si="1"/>
        <v>2.3436519556578124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SUM(D31:D36)</f>
        <v>1851</v>
      </c>
      <c r="E30" s="32">
        <f t="shared" si="6"/>
        <v>224346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2622888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2849085</v>
      </c>
      <c r="O30" s="45">
        <f t="shared" si="1"/>
        <v>297.9591089730182</v>
      </c>
      <c r="P30" s="10"/>
    </row>
    <row r="31" spans="1:16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1393509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1393509</v>
      </c>
      <c r="O31" s="47">
        <f t="shared" si="1"/>
        <v>145.73405145367079</v>
      </c>
      <c r="P31" s="9"/>
    </row>
    <row r="32" spans="1:16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780502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780502</v>
      </c>
      <c r="O32" s="47">
        <f t="shared" si="1"/>
        <v>81.625392177368752</v>
      </c>
      <c r="P32" s="9"/>
    </row>
    <row r="33" spans="1:119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448877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448877</v>
      </c>
      <c r="O33" s="47">
        <f t="shared" si="1"/>
        <v>46.94384020079481</v>
      </c>
      <c r="P33" s="9"/>
    </row>
    <row r="34" spans="1:119">
      <c r="A34" s="12"/>
      <c r="B34" s="25">
        <v>343.9</v>
      </c>
      <c r="C34" s="20" t="s">
        <v>48</v>
      </c>
      <c r="D34" s="46">
        <v>0</v>
      </c>
      <c r="E34" s="46">
        <v>224346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224346</v>
      </c>
      <c r="O34" s="47">
        <f t="shared" si="1"/>
        <v>23.462246391968208</v>
      </c>
      <c r="P34" s="9"/>
    </row>
    <row r="35" spans="1:119">
      <c r="A35" s="12"/>
      <c r="B35" s="25">
        <v>347.3</v>
      </c>
      <c r="C35" s="20" t="s">
        <v>93</v>
      </c>
      <c r="D35" s="46">
        <v>1769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1769</v>
      </c>
      <c r="O35" s="47">
        <f t="shared" si="1"/>
        <v>0.18500313741895</v>
      </c>
      <c r="P35" s="9"/>
    </row>
    <row r="36" spans="1:119">
      <c r="A36" s="12"/>
      <c r="B36" s="25">
        <v>349</v>
      </c>
      <c r="C36" s="20" t="s">
        <v>0</v>
      </c>
      <c r="D36" s="46">
        <v>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82</v>
      </c>
      <c r="O36" s="47">
        <f t="shared" si="1"/>
        <v>8.5756117966952518E-3</v>
      </c>
      <c r="P36" s="9"/>
    </row>
    <row r="37" spans="1:119" ht="15.75">
      <c r="A37" s="29" t="s">
        <v>37</v>
      </c>
      <c r="B37" s="30"/>
      <c r="C37" s="31"/>
      <c r="D37" s="32">
        <f t="shared" ref="D37:M37" si="8">SUM(D38:D40)</f>
        <v>22198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7" si="9">SUM(D37:M37)</f>
        <v>22198</v>
      </c>
      <c r="O37" s="45">
        <f t="shared" si="1"/>
        <v>2.3214808617444049</v>
      </c>
      <c r="P37" s="10"/>
    </row>
    <row r="38" spans="1:119">
      <c r="A38" s="13"/>
      <c r="B38" s="39">
        <v>351.1</v>
      </c>
      <c r="C38" s="21" t="s">
        <v>53</v>
      </c>
      <c r="D38" s="46">
        <v>11640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11640</v>
      </c>
      <c r="O38" s="47">
        <f t="shared" si="1"/>
        <v>1.2173185526040577</v>
      </c>
      <c r="P38" s="9"/>
    </row>
    <row r="39" spans="1:119">
      <c r="A39" s="13"/>
      <c r="B39" s="39">
        <v>351.3</v>
      </c>
      <c r="C39" s="21" t="s">
        <v>54</v>
      </c>
      <c r="D39" s="46">
        <v>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868</v>
      </c>
      <c r="O39" s="47">
        <f t="shared" si="1"/>
        <v>9.0775988286969256E-2</v>
      </c>
      <c r="P39" s="9"/>
    </row>
    <row r="40" spans="1:119">
      <c r="A40" s="13"/>
      <c r="B40" s="39">
        <v>354</v>
      </c>
      <c r="C40" s="21" t="s">
        <v>88</v>
      </c>
      <c r="D40" s="46">
        <v>9690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9690</v>
      </c>
      <c r="O40" s="47">
        <f t="shared" si="1"/>
        <v>1.013386320853378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SUM(D42:D44)</f>
        <v>67145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6319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73464</v>
      </c>
      <c r="O41" s="45">
        <f t="shared" si="1"/>
        <v>7.6829115247856095</v>
      </c>
      <c r="P41" s="10"/>
    </row>
    <row r="42" spans="1:119">
      <c r="A42" s="12"/>
      <c r="B42" s="25">
        <v>361.1</v>
      </c>
      <c r="C42" s="20" t="s">
        <v>55</v>
      </c>
      <c r="D42" s="46">
        <v>39</v>
      </c>
      <c r="E42" s="46">
        <v>0</v>
      </c>
      <c r="F42" s="46">
        <v>0</v>
      </c>
      <c r="G42" s="46">
        <v>0</v>
      </c>
      <c r="H42" s="46">
        <v>0</v>
      </c>
      <c r="I42" s="46">
        <v>6319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6358</v>
      </c>
      <c r="O42" s="47">
        <f t="shared" si="1"/>
        <v>0.66492365613888305</v>
      </c>
      <c r="P42" s="9"/>
    </row>
    <row r="43" spans="1:119">
      <c r="A43" s="12"/>
      <c r="B43" s="25">
        <v>362</v>
      </c>
      <c r="C43" s="20" t="s">
        <v>56</v>
      </c>
      <c r="D43" s="46">
        <v>35481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35481</v>
      </c>
      <c r="O43" s="47">
        <f t="shared" si="1"/>
        <v>3.7106253921773686</v>
      </c>
      <c r="P43" s="9"/>
    </row>
    <row r="44" spans="1:119">
      <c r="A44" s="12"/>
      <c r="B44" s="25">
        <v>369.9</v>
      </c>
      <c r="C44" s="20" t="s">
        <v>58</v>
      </c>
      <c r="D44" s="46">
        <v>31625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31625</v>
      </c>
      <c r="O44" s="47">
        <f t="shared" si="1"/>
        <v>3.3073624764693577</v>
      </c>
      <c r="P44" s="9"/>
    </row>
    <row r="45" spans="1:119" ht="15.75">
      <c r="A45" s="29" t="s">
        <v>38</v>
      </c>
      <c r="B45" s="30"/>
      <c r="C45" s="31"/>
      <c r="D45" s="32">
        <f t="shared" ref="D45:M45" si="11">SUM(D46:D46)</f>
        <v>74169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74169</v>
      </c>
      <c r="O45" s="45">
        <f t="shared" si="1"/>
        <v>7.7566408701108553</v>
      </c>
      <c r="P45" s="9"/>
    </row>
    <row r="46" spans="1:119" ht="15.75" thickBot="1">
      <c r="A46" s="12"/>
      <c r="B46" s="25">
        <v>381</v>
      </c>
      <c r="C46" s="20" t="s">
        <v>89</v>
      </c>
      <c r="D46" s="46">
        <v>74169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74169</v>
      </c>
      <c r="O46" s="47">
        <f t="shared" si="1"/>
        <v>7.7566408701108553</v>
      </c>
      <c r="P46" s="9"/>
    </row>
    <row r="47" spans="1:119" ht="16.5" thickBot="1">
      <c r="A47" s="14" t="s">
        <v>51</v>
      </c>
      <c r="B47" s="23"/>
      <c r="C47" s="22"/>
      <c r="D47" s="15">
        <f t="shared" ref="D47:M47" si="12">SUM(D5,D14,D21,D30,D37,D41,D45)</f>
        <v>4637540</v>
      </c>
      <c r="E47" s="15">
        <f t="shared" si="12"/>
        <v>224346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3633926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8495812</v>
      </c>
      <c r="O47" s="38">
        <f t="shared" si="1"/>
        <v>888.49738548420828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9562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3626748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3626748</v>
      </c>
      <c r="O5" s="33">
        <f t="shared" ref="O5:O48" si="1">(N5/O$50)</f>
        <v>382.36668423827098</v>
      </c>
      <c r="P5" s="6"/>
    </row>
    <row r="6" spans="1:133">
      <c r="A6" s="12"/>
      <c r="B6" s="25">
        <v>311</v>
      </c>
      <c r="C6" s="20" t="s">
        <v>2</v>
      </c>
      <c r="D6" s="46">
        <v>2070253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2070253</v>
      </c>
      <c r="O6" s="47">
        <f t="shared" si="1"/>
        <v>218.26599894570376</v>
      </c>
      <c r="P6" s="9"/>
    </row>
    <row r="7" spans="1:133">
      <c r="A7" s="12"/>
      <c r="B7" s="25">
        <v>312.3</v>
      </c>
      <c r="C7" s="20" t="s">
        <v>75</v>
      </c>
      <c r="D7" s="46">
        <v>38127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38127</v>
      </c>
      <c r="O7" s="47">
        <f t="shared" si="1"/>
        <v>4.019715340010543</v>
      </c>
      <c r="P7" s="9"/>
    </row>
    <row r="8" spans="1:133">
      <c r="A8" s="12"/>
      <c r="B8" s="25">
        <v>312.41000000000003</v>
      </c>
      <c r="C8" s="20" t="s">
        <v>10</v>
      </c>
      <c r="D8" s="46">
        <v>45377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45377</v>
      </c>
      <c r="O8" s="47">
        <f t="shared" si="1"/>
        <v>4.7840801265155513</v>
      </c>
      <c r="P8" s="9"/>
    </row>
    <row r="9" spans="1:133">
      <c r="A9" s="12"/>
      <c r="B9" s="25">
        <v>312.42</v>
      </c>
      <c r="C9" s="20" t="s">
        <v>76</v>
      </c>
      <c r="D9" s="46">
        <v>11941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11941</v>
      </c>
      <c r="O9" s="47">
        <f t="shared" si="1"/>
        <v>1.2589351607801793</v>
      </c>
      <c r="P9" s="9"/>
    </row>
    <row r="10" spans="1:133">
      <c r="A10" s="12"/>
      <c r="B10" s="25">
        <v>312.60000000000002</v>
      </c>
      <c r="C10" s="20" t="s">
        <v>11</v>
      </c>
      <c r="D10" s="46">
        <v>728287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728287</v>
      </c>
      <c r="O10" s="47">
        <f t="shared" si="1"/>
        <v>76.783025830258296</v>
      </c>
      <c r="P10" s="9"/>
    </row>
    <row r="11" spans="1:133">
      <c r="A11" s="12"/>
      <c r="B11" s="25">
        <v>314.10000000000002</v>
      </c>
      <c r="C11" s="20" t="s">
        <v>12</v>
      </c>
      <c r="D11" s="46">
        <v>414097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414097</v>
      </c>
      <c r="O11" s="47">
        <f t="shared" si="1"/>
        <v>43.658091723774383</v>
      </c>
      <c r="P11" s="9"/>
    </row>
    <row r="12" spans="1:133">
      <c r="A12" s="12"/>
      <c r="B12" s="25">
        <v>314.39999999999998</v>
      </c>
      <c r="C12" s="20" t="s">
        <v>14</v>
      </c>
      <c r="D12" s="46">
        <v>18922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18922</v>
      </c>
      <c r="O12" s="47">
        <f t="shared" si="1"/>
        <v>1.9949393779652083</v>
      </c>
      <c r="P12" s="9"/>
    </row>
    <row r="13" spans="1:133">
      <c r="A13" s="12"/>
      <c r="B13" s="25">
        <v>314.8</v>
      </c>
      <c r="C13" s="20" t="s">
        <v>77</v>
      </c>
      <c r="D13" s="46">
        <v>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</v>
      </c>
      <c r="O13" s="47">
        <f t="shared" si="1"/>
        <v>6.4206642066420669E-2</v>
      </c>
      <c r="P13" s="9"/>
    </row>
    <row r="14" spans="1:133">
      <c r="A14" s="12"/>
      <c r="B14" s="25">
        <v>314.89999999999998</v>
      </c>
      <c r="C14" s="20" t="s">
        <v>78</v>
      </c>
      <c r="D14" s="46">
        <v>1623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1623</v>
      </c>
      <c r="O14" s="47">
        <f t="shared" si="1"/>
        <v>0.17111228255139693</v>
      </c>
      <c r="P14" s="9"/>
    </row>
    <row r="15" spans="1:133">
      <c r="A15" s="12"/>
      <c r="B15" s="25">
        <v>315</v>
      </c>
      <c r="C15" s="20" t="s">
        <v>79</v>
      </c>
      <c r="D15" s="46">
        <v>271434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271434</v>
      </c>
      <c r="O15" s="47">
        <f t="shared" si="1"/>
        <v>28.617185028993148</v>
      </c>
      <c r="P15" s="9"/>
    </row>
    <row r="16" spans="1:133">
      <c r="A16" s="12"/>
      <c r="B16" s="25">
        <v>316</v>
      </c>
      <c r="C16" s="20" t="s">
        <v>80</v>
      </c>
      <c r="D16" s="46">
        <v>26078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26078</v>
      </c>
      <c r="O16" s="47">
        <f t="shared" si="1"/>
        <v>2.7493937796520824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SUM(D18:D22)</f>
        <v>654491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400892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48" si="4">SUM(D17:M17)</f>
        <v>1055383</v>
      </c>
      <c r="O17" s="45">
        <f t="shared" si="1"/>
        <v>111.26863468634686</v>
      </c>
      <c r="P17" s="10"/>
    </row>
    <row r="18" spans="1:16">
      <c r="A18" s="12"/>
      <c r="B18" s="25">
        <v>322</v>
      </c>
      <c r="C18" s="20" t="s">
        <v>81</v>
      </c>
      <c r="D18" s="46">
        <v>109275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109275</v>
      </c>
      <c r="O18" s="47">
        <f t="shared" si="1"/>
        <v>11.520822351080653</v>
      </c>
      <c r="P18" s="9"/>
    </row>
    <row r="19" spans="1:16">
      <c r="A19" s="12"/>
      <c r="B19" s="25">
        <v>323.10000000000002</v>
      </c>
      <c r="C19" s="20" t="s">
        <v>17</v>
      </c>
      <c r="D19" s="46">
        <v>476418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476418</v>
      </c>
      <c r="O19" s="47">
        <f t="shared" si="1"/>
        <v>50.228571428571428</v>
      </c>
      <c r="P19" s="9"/>
    </row>
    <row r="20" spans="1:16">
      <c r="A20" s="12"/>
      <c r="B20" s="25">
        <v>323.39999999999998</v>
      </c>
      <c r="C20" s="20" t="s">
        <v>18</v>
      </c>
      <c r="D20" s="46">
        <v>15801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15801</v>
      </c>
      <c r="O20" s="47">
        <f t="shared" si="1"/>
        <v>1.6658935160780179</v>
      </c>
      <c r="P20" s="9"/>
    </row>
    <row r="21" spans="1:16">
      <c r="A21" s="12"/>
      <c r="B21" s="25">
        <v>324.11</v>
      </c>
      <c r="C21" s="20" t="s">
        <v>82</v>
      </c>
      <c r="D21" s="46">
        <v>52997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52997</v>
      </c>
      <c r="O21" s="47">
        <f t="shared" si="1"/>
        <v>5.5874538745387454</v>
      </c>
      <c r="P21" s="9"/>
    </row>
    <row r="22" spans="1:16">
      <c r="A22" s="12"/>
      <c r="B22" s="25">
        <v>324.70999999999998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400892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400892</v>
      </c>
      <c r="O22" s="47">
        <f t="shared" si="1"/>
        <v>42.265893516078016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SUM(D24:D31)</f>
        <v>615145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73044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688189</v>
      </c>
      <c r="O23" s="45">
        <f t="shared" si="1"/>
        <v>72.55550869794412</v>
      </c>
      <c r="P23" s="10"/>
    </row>
    <row r="24" spans="1:16">
      <c r="A24" s="12"/>
      <c r="B24" s="25">
        <v>331.2</v>
      </c>
      <c r="C24" s="20" t="s">
        <v>24</v>
      </c>
      <c r="D24" s="46">
        <v>67335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67335</v>
      </c>
      <c r="O24" s="47">
        <f t="shared" si="1"/>
        <v>7.0991038481813389</v>
      </c>
      <c r="P24" s="9"/>
    </row>
    <row r="25" spans="1:16">
      <c r="A25" s="12"/>
      <c r="B25" s="25">
        <v>331.35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70061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70061</v>
      </c>
      <c r="O25" s="47">
        <f t="shared" si="1"/>
        <v>7.3865050079072221</v>
      </c>
      <c r="P25" s="9"/>
    </row>
    <row r="26" spans="1:16">
      <c r="A26" s="12"/>
      <c r="B26" s="25">
        <v>334.34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2983</v>
      </c>
      <c r="O26" s="47">
        <f t="shared" si="1"/>
        <v>0.31449657353716393</v>
      </c>
      <c r="P26" s="9"/>
    </row>
    <row r="27" spans="1:16">
      <c r="A27" s="12"/>
      <c r="B27" s="25">
        <v>335.14</v>
      </c>
      <c r="C27" s="20" t="s">
        <v>27</v>
      </c>
      <c r="D27" s="46">
        <v>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494</v>
      </c>
      <c r="O27" s="47">
        <f t="shared" si="1"/>
        <v>5.2082235108065367E-2</v>
      </c>
      <c r="P27" s="9"/>
    </row>
    <row r="28" spans="1:16">
      <c r="A28" s="12"/>
      <c r="B28" s="25">
        <v>335.15</v>
      </c>
      <c r="C28" s="20" t="s">
        <v>28</v>
      </c>
      <c r="D28" s="46">
        <v>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2748</v>
      </c>
      <c r="O28" s="47">
        <f t="shared" si="1"/>
        <v>0.28972061149182921</v>
      </c>
      <c r="P28" s="9"/>
    </row>
    <row r="29" spans="1:16">
      <c r="A29" s="12"/>
      <c r="B29" s="25">
        <v>335.18</v>
      </c>
      <c r="C29" s="20" t="s">
        <v>29</v>
      </c>
      <c r="D29" s="46">
        <v>412477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412477</v>
      </c>
      <c r="O29" s="47">
        <f t="shared" si="1"/>
        <v>43.487295730100158</v>
      </c>
      <c r="P29" s="9"/>
    </row>
    <row r="30" spans="1:16">
      <c r="A30" s="12"/>
      <c r="B30" s="25">
        <v>335.9</v>
      </c>
      <c r="C30" s="20" t="s">
        <v>86</v>
      </c>
      <c r="D30" s="46">
        <v>100212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100212</v>
      </c>
      <c r="O30" s="47">
        <f t="shared" si="1"/>
        <v>10.565313653136531</v>
      </c>
      <c r="P30" s="9"/>
    </row>
    <row r="31" spans="1:16">
      <c r="A31" s="12"/>
      <c r="B31" s="25">
        <v>338</v>
      </c>
      <c r="C31" s="20" t="s">
        <v>31</v>
      </c>
      <c r="D31" s="46">
        <v>31879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31879</v>
      </c>
      <c r="O31" s="47">
        <f t="shared" si="1"/>
        <v>3.3609910384818136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SUM(D33:D36)</f>
        <v>30963</v>
      </c>
      <c r="E32" s="32">
        <f t="shared" si="6"/>
        <v>221020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2655031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2907014</v>
      </c>
      <c r="O32" s="45">
        <f t="shared" si="1"/>
        <v>306.48539799683709</v>
      </c>
      <c r="P32" s="10"/>
    </row>
    <row r="33" spans="1:119">
      <c r="A33" s="12"/>
      <c r="B33" s="25">
        <v>343.6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2655031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2655031</v>
      </c>
      <c r="O33" s="47">
        <f t="shared" si="1"/>
        <v>279.91892461781759</v>
      </c>
      <c r="P33" s="9"/>
    </row>
    <row r="34" spans="1:119">
      <c r="A34" s="12"/>
      <c r="B34" s="25">
        <v>343.9</v>
      </c>
      <c r="C34" s="20" t="s">
        <v>48</v>
      </c>
      <c r="D34" s="46">
        <v>0</v>
      </c>
      <c r="E34" s="46">
        <v>221020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221020</v>
      </c>
      <c r="O34" s="47">
        <f t="shared" si="1"/>
        <v>23.302055877701633</v>
      </c>
      <c r="P34" s="9"/>
    </row>
    <row r="35" spans="1:119">
      <c r="A35" s="12"/>
      <c r="B35" s="25">
        <v>347.2</v>
      </c>
      <c r="C35" s="20" t="s">
        <v>50</v>
      </c>
      <c r="D35" s="46">
        <v>30187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30187</v>
      </c>
      <c r="O35" s="47">
        <f t="shared" si="1"/>
        <v>3.1826041117554031</v>
      </c>
      <c r="P35" s="9"/>
    </row>
    <row r="36" spans="1:119">
      <c r="A36" s="12"/>
      <c r="B36" s="25">
        <v>349</v>
      </c>
      <c r="C36" s="20" t="s">
        <v>0</v>
      </c>
      <c r="D36" s="46">
        <v>776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776</v>
      </c>
      <c r="O36" s="47">
        <f t="shared" si="1"/>
        <v>8.1813389562467059E-2</v>
      </c>
      <c r="P36" s="9"/>
    </row>
    <row r="37" spans="1:119" ht="15.75">
      <c r="A37" s="29" t="s">
        <v>37</v>
      </c>
      <c r="B37" s="30"/>
      <c r="C37" s="31"/>
      <c r="D37" s="32">
        <f t="shared" ref="D37:M37" si="7">SUM(D38:D40)</f>
        <v>30432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30432</v>
      </c>
      <c r="O37" s="45">
        <f t="shared" si="1"/>
        <v>3.2084343700579865</v>
      </c>
      <c r="P37" s="10"/>
    </row>
    <row r="38" spans="1:119">
      <c r="A38" s="13"/>
      <c r="B38" s="39">
        <v>351.1</v>
      </c>
      <c r="C38" s="21" t="s">
        <v>53</v>
      </c>
      <c r="D38" s="46">
        <v>21226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21226</v>
      </c>
      <c r="O38" s="47">
        <f t="shared" si="1"/>
        <v>2.2378492356352133</v>
      </c>
      <c r="P38" s="9"/>
    </row>
    <row r="39" spans="1:119">
      <c r="A39" s="13"/>
      <c r="B39" s="39">
        <v>351.3</v>
      </c>
      <c r="C39" s="21" t="s">
        <v>54</v>
      </c>
      <c r="D39" s="46">
        <v>1806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1806</v>
      </c>
      <c r="O39" s="47">
        <f t="shared" si="1"/>
        <v>0.19040590405904059</v>
      </c>
      <c r="P39" s="9"/>
    </row>
    <row r="40" spans="1:119">
      <c r="A40" s="13"/>
      <c r="B40" s="39">
        <v>354</v>
      </c>
      <c r="C40" s="21" t="s">
        <v>88</v>
      </c>
      <c r="D40" s="46">
        <v>7400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7400</v>
      </c>
      <c r="O40" s="47">
        <f t="shared" si="1"/>
        <v>0.78017923036373216</v>
      </c>
      <c r="P40" s="9"/>
    </row>
    <row r="41" spans="1:119" ht="15.75">
      <c r="A41" s="29" t="s">
        <v>3</v>
      </c>
      <c r="B41" s="30"/>
      <c r="C41" s="31"/>
      <c r="D41" s="32">
        <f t="shared" ref="D41:M41" si="8">SUM(D42:D45)</f>
        <v>54605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6370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4"/>
        <v>60975</v>
      </c>
      <c r="O41" s="45">
        <f t="shared" si="1"/>
        <v>6.4285714285714288</v>
      </c>
      <c r="P41" s="10"/>
    </row>
    <row r="42" spans="1:119">
      <c r="A42" s="12"/>
      <c r="B42" s="25">
        <v>361.1</v>
      </c>
      <c r="C42" s="20" t="s">
        <v>55</v>
      </c>
      <c r="D42" s="46">
        <v>3794</v>
      </c>
      <c r="E42" s="46">
        <v>0</v>
      </c>
      <c r="F42" s="46">
        <v>0</v>
      </c>
      <c r="G42" s="46">
        <v>0</v>
      </c>
      <c r="H42" s="46">
        <v>0</v>
      </c>
      <c r="I42" s="46">
        <v>6370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10164</v>
      </c>
      <c r="O42" s="47">
        <f t="shared" si="1"/>
        <v>1.0715867158671586</v>
      </c>
      <c r="P42" s="9"/>
    </row>
    <row r="43" spans="1:119">
      <c r="A43" s="12"/>
      <c r="B43" s="25">
        <v>362</v>
      </c>
      <c r="C43" s="20" t="s">
        <v>56</v>
      </c>
      <c r="D43" s="46">
        <v>26578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26578</v>
      </c>
      <c r="O43" s="47">
        <f t="shared" si="1"/>
        <v>2.8021085925144966</v>
      </c>
      <c r="P43" s="9"/>
    </row>
    <row r="44" spans="1:119">
      <c r="A44" s="12"/>
      <c r="B44" s="25">
        <v>366</v>
      </c>
      <c r="C44" s="20" t="s">
        <v>57</v>
      </c>
      <c r="D44" s="46">
        <v>517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517</v>
      </c>
      <c r="O44" s="47">
        <f t="shared" si="1"/>
        <v>5.4507116499736427E-2</v>
      </c>
      <c r="P44" s="9"/>
    </row>
    <row r="45" spans="1:119">
      <c r="A45" s="12"/>
      <c r="B45" s="25">
        <v>369.9</v>
      </c>
      <c r="C45" s="20" t="s">
        <v>58</v>
      </c>
      <c r="D45" s="46">
        <v>23716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23716</v>
      </c>
      <c r="O45" s="47">
        <f t="shared" si="1"/>
        <v>2.5003690036900368</v>
      </c>
      <c r="P45" s="9"/>
    </row>
    <row r="46" spans="1:119" ht="15.75">
      <c r="A46" s="29" t="s">
        <v>38</v>
      </c>
      <c r="B46" s="30"/>
      <c r="C46" s="31"/>
      <c r="D46" s="32">
        <f t="shared" ref="D46:M46" si="9">SUM(D47:D47)</f>
        <v>63904</v>
      </c>
      <c r="E46" s="32">
        <f t="shared" si="9"/>
        <v>6961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70865</v>
      </c>
      <c r="O46" s="45">
        <f t="shared" si="1"/>
        <v>7.4712704269899843</v>
      </c>
      <c r="P46" s="9"/>
    </row>
    <row r="47" spans="1:119" ht="15.75" thickBot="1">
      <c r="A47" s="12"/>
      <c r="B47" s="25">
        <v>381</v>
      </c>
      <c r="C47" s="20" t="s">
        <v>89</v>
      </c>
      <c r="D47" s="46">
        <v>63904</v>
      </c>
      <c r="E47" s="46">
        <v>6961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70865</v>
      </c>
      <c r="O47" s="47">
        <f t="shared" si="1"/>
        <v>7.4712704269899843</v>
      </c>
      <c r="P47" s="9"/>
    </row>
    <row r="48" spans="1:119" ht="16.5" thickBot="1">
      <c r="A48" s="14" t="s">
        <v>51</v>
      </c>
      <c r="B48" s="23"/>
      <c r="C48" s="22"/>
      <c r="D48" s="15">
        <f t="shared" ref="D48:M48" si="10">SUM(D5,D17,D23,D32,D37,D41,D46)</f>
        <v>5076288</v>
      </c>
      <c r="E48" s="15">
        <f t="shared" si="10"/>
        <v>227981</v>
      </c>
      <c r="F48" s="15">
        <f t="shared" si="10"/>
        <v>0</v>
      </c>
      <c r="G48" s="15">
        <f t="shared" si="10"/>
        <v>0</v>
      </c>
      <c r="H48" s="15">
        <f t="shared" si="10"/>
        <v>0</v>
      </c>
      <c r="I48" s="15">
        <f t="shared" si="10"/>
        <v>3135337</v>
      </c>
      <c r="J48" s="15">
        <f t="shared" si="10"/>
        <v>0</v>
      </c>
      <c r="K48" s="15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4"/>
        <v>8439606</v>
      </c>
      <c r="O48" s="38">
        <f t="shared" si="1"/>
        <v>889.78450184501844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90</v>
      </c>
      <c r="M50" s="48"/>
      <c r="N50" s="48"/>
      <c r="O50" s="43">
        <v>9485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3558529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3558529</v>
      </c>
      <c r="O5" s="33">
        <f t="shared" ref="O5:O36" si="1">(N5/O$55)</f>
        <v>378.44613421248539</v>
      </c>
      <c r="P5" s="6"/>
    </row>
    <row r="6" spans="1:133">
      <c r="A6" s="12"/>
      <c r="B6" s="25">
        <v>311</v>
      </c>
      <c r="C6" s="20" t="s">
        <v>2</v>
      </c>
      <c r="D6" s="46">
        <v>2075583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2075583</v>
      </c>
      <c r="O6" s="47">
        <f t="shared" si="1"/>
        <v>220.7362543868978</v>
      </c>
      <c r="P6" s="9"/>
    </row>
    <row r="7" spans="1:133">
      <c r="A7" s="12"/>
      <c r="B7" s="25">
        <v>312.41000000000003</v>
      </c>
      <c r="C7" s="20" t="s">
        <v>10</v>
      </c>
      <c r="D7" s="46">
        <v>47377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47377</v>
      </c>
      <c r="O7" s="47">
        <f t="shared" si="1"/>
        <v>5.0384983515899178</v>
      </c>
      <c r="P7" s="9"/>
    </row>
    <row r="8" spans="1:133">
      <c r="A8" s="12"/>
      <c r="B8" s="25">
        <v>312.60000000000002</v>
      </c>
      <c r="C8" s="20" t="s">
        <v>11</v>
      </c>
      <c r="D8" s="46">
        <v>619168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619168</v>
      </c>
      <c r="O8" s="47">
        <f t="shared" si="1"/>
        <v>65.847920876316067</v>
      </c>
      <c r="P8" s="9"/>
    </row>
    <row r="9" spans="1:133">
      <c r="A9" s="12"/>
      <c r="B9" s="25">
        <v>314.10000000000002</v>
      </c>
      <c r="C9" s="20" t="s">
        <v>12</v>
      </c>
      <c r="D9" s="46">
        <v>417886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417886</v>
      </c>
      <c r="O9" s="47">
        <f t="shared" si="1"/>
        <v>44.441773901946185</v>
      </c>
      <c r="P9" s="9"/>
    </row>
    <row r="10" spans="1:133">
      <c r="A10" s="12"/>
      <c r="B10" s="25">
        <v>314.2</v>
      </c>
      <c r="C10" s="20" t="s">
        <v>13</v>
      </c>
      <c r="D10" s="46">
        <v>330800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330800</v>
      </c>
      <c r="O10" s="47">
        <f t="shared" si="1"/>
        <v>35.18026161863235</v>
      </c>
      <c r="P10" s="9"/>
    </row>
    <row r="11" spans="1:133">
      <c r="A11" s="12"/>
      <c r="B11" s="25">
        <v>314.39999999999998</v>
      </c>
      <c r="C11" s="20" t="s">
        <v>14</v>
      </c>
      <c r="D11" s="46">
        <v>20649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20649</v>
      </c>
      <c r="O11" s="47">
        <f t="shared" si="1"/>
        <v>2.1960012761884506</v>
      </c>
      <c r="P11" s="9"/>
    </row>
    <row r="12" spans="1:133">
      <c r="A12" s="12"/>
      <c r="B12" s="25">
        <v>319</v>
      </c>
      <c r="C12" s="20" t="s">
        <v>15</v>
      </c>
      <c r="D12" s="46">
        <v>47066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47066</v>
      </c>
      <c r="O12" s="47">
        <f t="shared" si="1"/>
        <v>5.0054238009146017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762600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268159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1030759</v>
      </c>
      <c r="O13" s="45">
        <f t="shared" si="1"/>
        <v>109.62022758694035</v>
      </c>
      <c r="P13" s="10"/>
    </row>
    <row r="14" spans="1:133">
      <c r="A14" s="12"/>
      <c r="B14" s="25">
        <v>323.10000000000002</v>
      </c>
      <c r="C14" s="20" t="s">
        <v>17</v>
      </c>
      <c r="D14" s="46">
        <v>490096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490096</v>
      </c>
      <c r="O14" s="47">
        <f t="shared" si="1"/>
        <v>52.121237902796977</v>
      </c>
      <c r="P14" s="9"/>
    </row>
    <row r="15" spans="1:133">
      <c r="A15" s="12"/>
      <c r="B15" s="25">
        <v>323.39999999999998</v>
      </c>
      <c r="C15" s="20" t="s">
        <v>18</v>
      </c>
      <c r="D15" s="46">
        <v>21880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21880</v>
      </c>
      <c r="O15" s="47">
        <f t="shared" si="1"/>
        <v>2.3269169414016804</v>
      </c>
      <c r="P15" s="9"/>
    </row>
    <row r="16" spans="1:133">
      <c r="A16" s="12"/>
      <c r="B16" s="25">
        <v>323.7</v>
      </c>
      <c r="C16" s="20" t="s">
        <v>19</v>
      </c>
      <c r="D16" s="46">
        <v>3634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3634</v>
      </c>
      <c r="O16" s="47">
        <f t="shared" si="1"/>
        <v>0.38647240242475805</v>
      </c>
      <c r="P16" s="9"/>
    </row>
    <row r="17" spans="1:16">
      <c r="A17" s="12"/>
      <c r="B17" s="25">
        <v>324.12</v>
      </c>
      <c r="C17" s="20" t="s">
        <v>20</v>
      </c>
      <c r="D17" s="46">
        <v>11333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11333</v>
      </c>
      <c r="O17" s="47">
        <f t="shared" si="1"/>
        <v>1.2052536424545357</v>
      </c>
      <c r="P17" s="9"/>
    </row>
    <row r="18" spans="1:16">
      <c r="A18" s="12"/>
      <c r="B18" s="25">
        <v>324.61</v>
      </c>
      <c r="C18" s="20" t="s">
        <v>21</v>
      </c>
      <c r="D18" s="46">
        <v>20276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20276</v>
      </c>
      <c r="O18" s="47">
        <f t="shared" si="1"/>
        <v>2.1563330851855791</v>
      </c>
      <c r="P18" s="9"/>
    </row>
    <row r="19" spans="1:16">
      <c r="A19" s="12"/>
      <c r="B19" s="25">
        <v>325.10000000000002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268159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268159</v>
      </c>
      <c r="O19" s="47">
        <f t="shared" si="1"/>
        <v>28.5184515580134</v>
      </c>
      <c r="P19" s="9"/>
    </row>
    <row r="20" spans="1:16">
      <c r="A20" s="12"/>
      <c r="B20" s="25">
        <v>329</v>
      </c>
      <c r="C20" s="20" t="s">
        <v>23</v>
      </c>
      <c r="D20" s="46">
        <v>215381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9" si="5">SUM(D20:M20)</f>
        <v>215381</v>
      </c>
      <c r="O20" s="47">
        <f t="shared" si="1"/>
        <v>22.905562054663406</v>
      </c>
      <c r="P20" s="9"/>
    </row>
    <row r="21" spans="1:16" ht="15.75">
      <c r="A21" s="29" t="s">
        <v>25</v>
      </c>
      <c r="B21" s="30"/>
      <c r="C21" s="31"/>
      <c r="D21" s="32">
        <f t="shared" ref="D21:M21" si="6">SUM(D22:D28)</f>
        <v>832872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832872</v>
      </c>
      <c r="O21" s="45">
        <f t="shared" si="1"/>
        <v>88.575135595022871</v>
      </c>
      <c r="P21" s="10"/>
    </row>
    <row r="22" spans="1:16">
      <c r="A22" s="12"/>
      <c r="B22" s="25">
        <v>335.12</v>
      </c>
      <c r="C22" s="20" t="s">
        <v>26</v>
      </c>
      <c r="D22" s="46">
        <v>84304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84304</v>
      </c>
      <c r="O22" s="47">
        <f t="shared" si="1"/>
        <v>8.9656492608741889</v>
      </c>
      <c r="P22" s="9"/>
    </row>
    <row r="23" spans="1:16">
      <c r="A23" s="12"/>
      <c r="B23" s="25">
        <v>335.14</v>
      </c>
      <c r="C23" s="20" t="s">
        <v>27</v>
      </c>
      <c r="D23" s="46">
        <v>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76</v>
      </c>
      <c r="O23" s="47">
        <f t="shared" si="1"/>
        <v>8.0825268531319796E-3</v>
      </c>
      <c r="P23" s="9"/>
    </row>
    <row r="24" spans="1:16">
      <c r="A24" s="12"/>
      <c r="B24" s="25">
        <v>335.15</v>
      </c>
      <c r="C24" s="20" t="s">
        <v>28</v>
      </c>
      <c r="D24" s="46">
        <v>6191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6191</v>
      </c>
      <c r="O24" s="47">
        <f t="shared" si="1"/>
        <v>0.65840689141763264</v>
      </c>
      <c r="P24" s="9"/>
    </row>
    <row r="25" spans="1:16">
      <c r="A25" s="12"/>
      <c r="B25" s="25">
        <v>335.18</v>
      </c>
      <c r="C25" s="20" t="s">
        <v>29</v>
      </c>
      <c r="D25" s="46">
        <v>404455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404455</v>
      </c>
      <c r="O25" s="47">
        <f t="shared" si="1"/>
        <v>43.013399978730192</v>
      </c>
      <c r="P25" s="9"/>
    </row>
    <row r="26" spans="1:16">
      <c r="A26" s="12"/>
      <c r="B26" s="25">
        <v>335.19</v>
      </c>
      <c r="C26" s="20" t="s">
        <v>39</v>
      </c>
      <c r="D26" s="46">
        <v>65243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65243</v>
      </c>
      <c r="O26" s="47">
        <f t="shared" si="1"/>
        <v>6.9385302563011804</v>
      </c>
      <c r="P26" s="9"/>
    </row>
    <row r="27" spans="1:16">
      <c r="A27" s="12"/>
      <c r="B27" s="25">
        <v>337.7</v>
      </c>
      <c r="C27" s="20" t="s">
        <v>30</v>
      </c>
      <c r="D27" s="46">
        <v>262893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262893</v>
      </c>
      <c r="O27" s="47">
        <f t="shared" si="1"/>
        <v>27.958417526321387</v>
      </c>
      <c r="P27" s="9"/>
    </row>
    <row r="28" spans="1:16">
      <c r="A28" s="12"/>
      <c r="B28" s="25">
        <v>338</v>
      </c>
      <c r="C28" s="20" t="s">
        <v>31</v>
      </c>
      <c r="D28" s="46">
        <v>9710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9710</v>
      </c>
      <c r="O28" s="47">
        <f t="shared" si="1"/>
        <v>1.0326491545251515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SUM(D30:D39)</f>
        <v>99390</v>
      </c>
      <c r="E29" s="32">
        <f t="shared" si="7"/>
        <v>199272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2443070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2741732</v>
      </c>
      <c r="O29" s="45">
        <f t="shared" si="1"/>
        <v>291.58055939593748</v>
      </c>
      <c r="P29" s="10"/>
    </row>
    <row r="30" spans="1:16">
      <c r="A30" s="12"/>
      <c r="B30" s="25">
        <v>342.4</v>
      </c>
      <c r="C30" s="20" t="s">
        <v>42</v>
      </c>
      <c r="D30" s="46">
        <v>42552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42552</v>
      </c>
      <c r="O30" s="47">
        <f t="shared" si="1"/>
        <v>4.525364245453579</v>
      </c>
      <c r="P30" s="9"/>
    </row>
    <row r="31" spans="1:16">
      <c r="A31" s="12"/>
      <c r="B31" s="25">
        <v>342.5</v>
      </c>
      <c r="C31" s="20" t="s">
        <v>43</v>
      </c>
      <c r="D31" s="46">
        <v>1946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1946</v>
      </c>
      <c r="O31" s="47">
        <f t="shared" si="1"/>
        <v>0.20695522705519515</v>
      </c>
      <c r="P31" s="9"/>
    </row>
    <row r="32" spans="1:16">
      <c r="A32" s="12"/>
      <c r="B32" s="25">
        <v>342.9</v>
      </c>
      <c r="C32" s="20" t="s">
        <v>44</v>
      </c>
      <c r="D32" s="46">
        <v>1420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1420</v>
      </c>
      <c r="O32" s="47">
        <f t="shared" si="1"/>
        <v>0.15101563330851855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1329474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1329474</v>
      </c>
      <c r="O33" s="47">
        <f t="shared" si="1"/>
        <v>141.38828033606296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745960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745960</v>
      </c>
      <c r="O34" s="47">
        <f t="shared" si="1"/>
        <v>79.332128044241202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367636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367636</v>
      </c>
      <c r="O35" s="47">
        <f t="shared" si="1"/>
        <v>39.09773476550037</v>
      </c>
      <c r="P35" s="9"/>
    </row>
    <row r="36" spans="1:16">
      <c r="A36" s="12"/>
      <c r="B36" s="25">
        <v>343.9</v>
      </c>
      <c r="C36" s="20" t="s">
        <v>48</v>
      </c>
      <c r="D36" s="46">
        <v>0</v>
      </c>
      <c r="E36" s="46">
        <v>199272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199272</v>
      </c>
      <c r="O36" s="47">
        <f t="shared" si="1"/>
        <v>21.192385408912049</v>
      </c>
      <c r="P36" s="9"/>
    </row>
    <row r="37" spans="1:16">
      <c r="A37" s="12"/>
      <c r="B37" s="25">
        <v>347.1</v>
      </c>
      <c r="C37" s="20" t="s">
        <v>49</v>
      </c>
      <c r="D37" s="46">
        <v>1161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1161</v>
      </c>
      <c r="O37" s="47">
        <f t="shared" ref="O37:O53" si="9">(N37/O$55)</f>
        <v>0.12347123258534511</v>
      </c>
      <c r="P37" s="9"/>
    </row>
    <row r="38" spans="1:16">
      <c r="A38" s="12"/>
      <c r="B38" s="25">
        <v>347.2</v>
      </c>
      <c r="C38" s="20" t="s">
        <v>50</v>
      </c>
      <c r="D38" s="46">
        <v>51675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51675</v>
      </c>
      <c r="O38" s="47">
        <f t="shared" si="9"/>
        <v>5.4955865149420395</v>
      </c>
      <c r="P38" s="9"/>
    </row>
    <row r="39" spans="1:16">
      <c r="A39" s="12"/>
      <c r="B39" s="25">
        <v>349</v>
      </c>
      <c r="C39" s="20" t="s">
        <v>0</v>
      </c>
      <c r="D39" s="46">
        <v>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</v>
      </c>
      <c r="O39" s="47">
        <f t="shared" si="9"/>
        <v>6.7637987876209726E-2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SUM(D41:D42)</f>
        <v>18034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18034</v>
      </c>
      <c r="O40" s="45">
        <f t="shared" si="9"/>
        <v>1.9178985430181856</v>
      </c>
      <c r="P40" s="10"/>
    </row>
    <row r="41" spans="1:16">
      <c r="A41" s="13"/>
      <c r="B41" s="39">
        <v>351.1</v>
      </c>
      <c r="C41" s="21" t="s">
        <v>53</v>
      </c>
      <c r="D41" s="46">
        <v>16149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16149</v>
      </c>
      <c r="O41" s="47">
        <f t="shared" si="9"/>
        <v>1.7174306072530043</v>
      </c>
      <c r="P41" s="9"/>
    </row>
    <row r="42" spans="1:16">
      <c r="A42" s="13"/>
      <c r="B42" s="39">
        <v>351.3</v>
      </c>
      <c r="C42" s="21" t="s">
        <v>54</v>
      </c>
      <c r="D42" s="46">
        <v>1885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1885</v>
      </c>
      <c r="O42" s="47">
        <f t="shared" si="9"/>
        <v>0.20046793576518132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SUM(D44:D47)</f>
        <v>49915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911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50826</v>
      </c>
      <c r="O43" s="45">
        <f t="shared" si="9"/>
        <v>5.4052961820695522</v>
      </c>
      <c r="P43" s="10"/>
    </row>
    <row r="44" spans="1:16">
      <c r="A44" s="12"/>
      <c r="B44" s="25">
        <v>361.1</v>
      </c>
      <c r="C44" s="20" t="s">
        <v>55</v>
      </c>
      <c r="D44" s="46">
        <v>5791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5791</v>
      </c>
      <c r="O44" s="47">
        <f t="shared" si="9"/>
        <v>0.61586727640114858</v>
      </c>
      <c r="P44" s="9"/>
    </row>
    <row r="45" spans="1:16">
      <c r="A45" s="12"/>
      <c r="B45" s="25">
        <v>362</v>
      </c>
      <c r="C45" s="20" t="s">
        <v>56</v>
      </c>
      <c r="D45" s="46">
        <v>10030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10030</v>
      </c>
      <c r="O45" s="47">
        <f t="shared" si="9"/>
        <v>1.0666808465383388</v>
      </c>
      <c r="P45" s="9"/>
    </row>
    <row r="46" spans="1:16">
      <c r="A46" s="12"/>
      <c r="B46" s="25">
        <v>366</v>
      </c>
      <c r="C46" s="20" t="s">
        <v>57</v>
      </c>
      <c r="D46" s="46">
        <v>5073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5073</v>
      </c>
      <c r="O46" s="47">
        <f t="shared" si="9"/>
        <v>0.53950866744655956</v>
      </c>
      <c r="P46" s="9"/>
    </row>
    <row r="47" spans="1:16">
      <c r="A47" s="12"/>
      <c r="B47" s="25">
        <v>369.9</v>
      </c>
      <c r="C47" s="20" t="s">
        <v>58</v>
      </c>
      <c r="D47" s="46">
        <v>29021</v>
      </c>
      <c r="E47" s="46">
        <v>0</v>
      </c>
      <c r="F47" s="46">
        <v>0</v>
      </c>
      <c r="G47" s="46">
        <v>0</v>
      </c>
      <c r="H47" s="46">
        <v>0</v>
      </c>
      <c r="I47" s="46">
        <v>911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29932</v>
      </c>
      <c r="O47" s="47">
        <f t="shared" si="9"/>
        <v>3.1832393916835051</v>
      </c>
      <c r="P47" s="9"/>
    </row>
    <row r="48" spans="1:16" ht="15.75">
      <c r="A48" s="29" t="s">
        <v>38</v>
      </c>
      <c r="B48" s="30"/>
      <c r="C48" s="31"/>
      <c r="D48" s="32">
        <f t="shared" ref="D48:M48" si="13">SUM(D49:D52)</f>
        <v>259226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198037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1"/>
        <v>457263</v>
      </c>
      <c r="O48" s="45">
        <f t="shared" si="9"/>
        <v>48.62947995320642</v>
      </c>
      <c r="P48" s="9"/>
    </row>
    <row r="49" spans="1:119">
      <c r="A49" s="12"/>
      <c r="B49" s="25">
        <v>382</v>
      </c>
      <c r="C49" s="20" t="s">
        <v>68</v>
      </c>
      <c r="D49" s="46">
        <v>259226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259226</v>
      </c>
      <c r="O49" s="47">
        <f t="shared" si="9"/>
        <v>27.568435605657768</v>
      </c>
      <c r="P49" s="9"/>
    </row>
    <row r="50" spans="1:119">
      <c r="A50" s="12"/>
      <c r="B50" s="25">
        <v>389.1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8084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8084</v>
      </c>
      <c r="O50" s="47">
        <f t="shared" si="9"/>
        <v>0.85972561948314363</v>
      </c>
      <c r="P50" s="9"/>
    </row>
    <row r="51" spans="1:119">
      <c r="A51" s="12"/>
      <c r="B51" s="25">
        <v>389.2</v>
      </c>
      <c r="C51" s="20" t="s">
        <v>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187839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187839</v>
      </c>
      <c r="O51" s="47">
        <f t="shared" si="9"/>
        <v>19.976496862703392</v>
      </c>
      <c r="P51" s="9"/>
    </row>
    <row r="52" spans="1:119" ht="15.75" thickBot="1">
      <c r="A52" s="12"/>
      <c r="B52" s="25">
        <v>389.4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2114</v>
      </c>
      <c r="O52" s="47">
        <f t="shared" si="9"/>
        <v>0.22482186536211848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4">SUM(D5,D13,D21,D29,D40,D43,D48)</f>
        <v>5580566</v>
      </c>
      <c r="E53" s="15">
        <f t="shared" si="14"/>
        <v>199272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2910177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8690015</v>
      </c>
      <c r="O53" s="38">
        <f t="shared" si="9"/>
        <v>924.17473146868019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72</v>
      </c>
      <c r="M55" s="48"/>
      <c r="N55" s="48"/>
      <c r="O55" s="43">
        <v>9403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3800291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3800291</v>
      </c>
      <c r="O5" s="33">
        <f t="shared" ref="O5:O36" si="1">(N5/O$57)</f>
        <v>420.06090416712721</v>
      </c>
      <c r="P5" s="6"/>
    </row>
    <row r="6" spans="1:133">
      <c r="A6" s="12"/>
      <c r="B6" s="25">
        <v>311</v>
      </c>
      <c r="C6" s="20" t="s">
        <v>2</v>
      </c>
      <c r="D6" s="46">
        <v>2357896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2357896</v>
      </c>
      <c r="O6" s="47">
        <f t="shared" si="1"/>
        <v>260.62739029512545</v>
      </c>
      <c r="P6" s="9"/>
    </row>
    <row r="7" spans="1:133">
      <c r="A7" s="12"/>
      <c r="B7" s="25">
        <v>312.41000000000003</v>
      </c>
      <c r="C7" s="20" t="s">
        <v>10</v>
      </c>
      <c r="D7" s="46">
        <v>48882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48882</v>
      </c>
      <c r="O7" s="47">
        <f t="shared" si="1"/>
        <v>5.4031170553774732</v>
      </c>
      <c r="P7" s="9"/>
    </row>
    <row r="8" spans="1:133">
      <c r="A8" s="12"/>
      <c r="B8" s="25">
        <v>312.60000000000002</v>
      </c>
      <c r="C8" s="20" t="s">
        <v>11</v>
      </c>
      <c r="D8" s="46">
        <v>637990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637990</v>
      </c>
      <c r="O8" s="47">
        <f t="shared" si="1"/>
        <v>70.519509229578873</v>
      </c>
      <c r="P8" s="9"/>
    </row>
    <row r="9" spans="1:133">
      <c r="A9" s="12"/>
      <c r="B9" s="25">
        <v>314.10000000000002</v>
      </c>
      <c r="C9" s="20" t="s">
        <v>12</v>
      </c>
      <c r="D9" s="46">
        <v>350173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350173</v>
      </c>
      <c r="O9" s="47">
        <f t="shared" si="1"/>
        <v>38.705979882834086</v>
      </c>
      <c r="P9" s="9"/>
    </row>
    <row r="10" spans="1:133">
      <c r="A10" s="12"/>
      <c r="B10" s="25">
        <v>314.2</v>
      </c>
      <c r="C10" s="20" t="s">
        <v>13</v>
      </c>
      <c r="D10" s="46">
        <v>339193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339193</v>
      </c>
      <c r="O10" s="47">
        <f t="shared" si="1"/>
        <v>37.492317895434951</v>
      </c>
      <c r="P10" s="9"/>
    </row>
    <row r="11" spans="1:133">
      <c r="A11" s="12"/>
      <c r="B11" s="25">
        <v>314.39999999999998</v>
      </c>
      <c r="C11" s="20" t="s">
        <v>14</v>
      </c>
      <c r="D11" s="46">
        <v>16809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16809</v>
      </c>
      <c r="O11" s="47">
        <f t="shared" si="1"/>
        <v>1.8579639659555653</v>
      </c>
      <c r="P11" s="9"/>
    </row>
    <row r="12" spans="1:133">
      <c r="A12" s="12"/>
      <c r="B12" s="25">
        <v>319</v>
      </c>
      <c r="C12" s="20" t="s">
        <v>15</v>
      </c>
      <c r="D12" s="46">
        <v>49348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49348</v>
      </c>
      <c r="O12" s="47">
        <f t="shared" si="1"/>
        <v>5.4546258428208247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800719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5761238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6561957</v>
      </c>
      <c r="O13" s="45">
        <f t="shared" si="1"/>
        <v>725.31855863822261</v>
      </c>
      <c r="P13" s="10"/>
    </row>
    <row r="14" spans="1:133">
      <c r="A14" s="12"/>
      <c r="B14" s="25">
        <v>323.10000000000002</v>
      </c>
      <c r="C14" s="20" t="s">
        <v>17</v>
      </c>
      <c r="D14" s="46">
        <v>442793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442793</v>
      </c>
      <c r="O14" s="47">
        <f t="shared" si="1"/>
        <v>48.94362772189676</v>
      </c>
      <c r="P14" s="9"/>
    </row>
    <row r="15" spans="1:133">
      <c r="A15" s="12"/>
      <c r="B15" s="25">
        <v>323.39999999999998</v>
      </c>
      <c r="C15" s="20" t="s">
        <v>18</v>
      </c>
      <c r="D15" s="46">
        <v>19498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19498</v>
      </c>
      <c r="O15" s="47">
        <f t="shared" si="1"/>
        <v>2.1551895656018569</v>
      </c>
      <c r="P15" s="9"/>
    </row>
    <row r="16" spans="1:133">
      <c r="A16" s="12"/>
      <c r="B16" s="25">
        <v>323.7</v>
      </c>
      <c r="C16" s="20" t="s">
        <v>19</v>
      </c>
      <c r="D16" s="46">
        <v>9156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9156</v>
      </c>
      <c r="O16" s="47">
        <f t="shared" si="1"/>
        <v>1.0120481927710843</v>
      </c>
      <c r="P16" s="9"/>
    </row>
    <row r="17" spans="1:16">
      <c r="A17" s="12"/>
      <c r="B17" s="25">
        <v>324.12</v>
      </c>
      <c r="C17" s="20" t="s">
        <v>20</v>
      </c>
      <c r="D17" s="46">
        <v>46243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46243</v>
      </c>
      <c r="O17" s="47">
        <f t="shared" si="1"/>
        <v>5.1114181496628719</v>
      </c>
      <c r="P17" s="9"/>
    </row>
    <row r="18" spans="1:16">
      <c r="A18" s="12"/>
      <c r="B18" s="25">
        <v>324.61</v>
      </c>
      <c r="C18" s="20" t="s">
        <v>21</v>
      </c>
      <c r="D18" s="46">
        <v>12500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1"/>
        <v>1.3816734829225157</v>
      </c>
      <c r="P18" s="9"/>
    </row>
    <row r="19" spans="1:16">
      <c r="A19" s="12"/>
      <c r="B19" s="25">
        <v>325.10000000000002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5761238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5761238</v>
      </c>
      <c r="O19" s="47">
        <f t="shared" si="1"/>
        <v>636.81198187244388</v>
      </c>
      <c r="P19" s="9"/>
    </row>
    <row r="20" spans="1:16">
      <c r="A20" s="12"/>
      <c r="B20" s="25">
        <v>329</v>
      </c>
      <c r="C20" s="20" t="s">
        <v>23</v>
      </c>
      <c r="D20" s="46">
        <v>270529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270529</v>
      </c>
      <c r="O20" s="47">
        <f t="shared" si="1"/>
        <v>29.902619652923622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610071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610071</v>
      </c>
      <c r="O21" s="45">
        <f t="shared" si="1"/>
        <v>67.433513872001768</v>
      </c>
      <c r="P21" s="10"/>
    </row>
    <row r="22" spans="1:16">
      <c r="A22" s="12"/>
      <c r="B22" s="25">
        <v>331.2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1000</v>
      </c>
      <c r="O22" s="47">
        <f t="shared" si="1"/>
        <v>0.11053387863380126</v>
      </c>
      <c r="P22" s="9"/>
    </row>
    <row r="23" spans="1:16">
      <c r="A23" s="12"/>
      <c r="B23" s="25">
        <v>335.12</v>
      </c>
      <c r="C23" s="20" t="s">
        <v>26</v>
      </c>
      <c r="D23" s="46">
        <v>92780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92780</v>
      </c>
      <c r="O23" s="47">
        <f t="shared" si="1"/>
        <v>10.255333259644081</v>
      </c>
      <c r="P23" s="9"/>
    </row>
    <row r="24" spans="1:16">
      <c r="A24" s="12"/>
      <c r="B24" s="25">
        <v>335.14</v>
      </c>
      <c r="C24" s="20" t="s">
        <v>27</v>
      </c>
      <c r="D24" s="46">
        <v>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219</v>
      </c>
      <c r="O24" s="47">
        <f t="shared" si="1"/>
        <v>2.4206919420802477E-2</v>
      </c>
      <c r="P24" s="9"/>
    </row>
    <row r="25" spans="1:16">
      <c r="A25" s="12"/>
      <c r="B25" s="25">
        <v>335.15</v>
      </c>
      <c r="C25" s="20" t="s">
        <v>28</v>
      </c>
      <c r="D25" s="46">
        <v>3806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3806</v>
      </c>
      <c r="O25" s="47">
        <f t="shared" si="1"/>
        <v>0.42069194208024757</v>
      </c>
      <c r="P25" s="9"/>
    </row>
    <row r="26" spans="1:16">
      <c r="A26" s="12"/>
      <c r="B26" s="25">
        <v>335.18</v>
      </c>
      <c r="C26" s="20" t="s">
        <v>29</v>
      </c>
      <c r="D26" s="46">
        <v>414049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414049</v>
      </c>
      <c r="O26" s="47">
        <f t="shared" si="1"/>
        <v>45.76644191444678</v>
      </c>
      <c r="P26" s="9"/>
    </row>
    <row r="27" spans="1:16">
      <c r="A27" s="12"/>
      <c r="B27" s="25">
        <v>335.19</v>
      </c>
      <c r="C27" s="20" t="s">
        <v>39</v>
      </c>
      <c r="D27" s="46">
        <v>51741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51741</v>
      </c>
      <c r="O27" s="47">
        <f t="shared" si="1"/>
        <v>5.7191334143915107</v>
      </c>
      <c r="P27" s="9"/>
    </row>
    <row r="28" spans="1:16">
      <c r="A28" s="12"/>
      <c r="B28" s="25">
        <v>337.7</v>
      </c>
      <c r="C28" s="20" t="s">
        <v>30</v>
      </c>
      <c r="D28" s="46">
        <v>36196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36196</v>
      </c>
      <c r="O28" s="47">
        <f t="shared" si="1"/>
        <v>4.0008842710290704</v>
      </c>
      <c r="P28" s="9"/>
    </row>
    <row r="29" spans="1:16">
      <c r="A29" s="12"/>
      <c r="B29" s="25">
        <v>338</v>
      </c>
      <c r="C29" s="20" t="s">
        <v>31</v>
      </c>
      <c r="D29" s="46">
        <v>10280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10280</v>
      </c>
      <c r="O29" s="47">
        <f t="shared" si="1"/>
        <v>1.136288272355477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SUM(D31:D42)</f>
        <v>132846</v>
      </c>
      <c r="E30" s="32">
        <f t="shared" si="7"/>
        <v>197271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2531278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2861395</v>
      </c>
      <c r="O30" s="45">
        <f t="shared" si="1"/>
        <v>316.28108765336577</v>
      </c>
      <c r="P30" s="10"/>
    </row>
    <row r="31" spans="1:16">
      <c r="A31" s="12"/>
      <c r="B31" s="25">
        <v>341.3</v>
      </c>
      <c r="C31" s="20" t="s">
        <v>40</v>
      </c>
      <c r="D31" s="46">
        <v>25620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25620</v>
      </c>
      <c r="O31" s="47">
        <f t="shared" si="1"/>
        <v>2.8318779705979882</v>
      </c>
      <c r="P31" s="9"/>
    </row>
    <row r="32" spans="1:16">
      <c r="A32" s="12"/>
      <c r="B32" s="25">
        <v>341.9</v>
      </c>
      <c r="C32" s="20" t="s">
        <v>41</v>
      </c>
      <c r="D32" s="46">
        <v>20664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20664</v>
      </c>
      <c r="O32" s="47">
        <f t="shared" si="1"/>
        <v>2.2840720680888693</v>
      </c>
      <c r="P32" s="9"/>
    </row>
    <row r="33" spans="1:16">
      <c r="A33" s="12"/>
      <c r="B33" s="25">
        <v>342.4</v>
      </c>
      <c r="C33" s="20" t="s">
        <v>42</v>
      </c>
      <c r="D33" s="46">
        <v>53946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53946</v>
      </c>
      <c r="O33" s="47">
        <f t="shared" si="1"/>
        <v>5.962860616779043</v>
      </c>
      <c r="P33" s="9"/>
    </row>
    <row r="34" spans="1:16">
      <c r="A34" s="12"/>
      <c r="B34" s="25">
        <v>342.5</v>
      </c>
      <c r="C34" s="20" t="s">
        <v>43</v>
      </c>
      <c r="D34" s="46">
        <v>6323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6323</v>
      </c>
      <c r="O34" s="47">
        <f t="shared" si="1"/>
        <v>0.6989057146015254</v>
      </c>
      <c r="P34" s="9"/>
    </row>
    <row r="35" spans="1:16">
      <c r="A35" s="12"/>
      <c r="B35" s="25">
        <v>342.9</v>
      </c>
      <c r="C35" s="20" t="s">
        <v>44</v>
      </c>
      <c r="D35" s="46">
        <v>2074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2074</v>
      </c>
      <c r="O35" s="47">
        <f t="shared" si="1"/>
        <v>0.22924726428650383</v>
      </c>
      <c r="P35" s="9"/>
    </row>
    <row r="36" spans="1:16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1436622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1436622</v>
      </c>
      <c r="O36" s="47">
        <f t="shared" si="1"/>
        <v>158.79540179064884</v>
      </c>
      <c r="P36" s="9"/>
    </row>
    <row r="37" spans="1:16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732489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732489</v>
      </c>
      <c r="O37" s="47">
        <f t="shared" ref="O37:O55" si="9">(N37/O$57)</f>
        <v>80.96485022659445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362167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362167</v>
      </c>
      <c r="O38" s="47">
        <f t="shared" si="9"/>
        <v>40.031723223167901</v>
      </c>
      <c r="P38" s="9"/>
    </row>
    <row r="39" spans="1:16">
      <c r="A39" s="12"/>
      <c r="B39" s="25">
        <v>343.9</v>
      </c>
      <c r="C39" s="20" t="s">
        <v>48</v>
      </c>
      <c r="D39" s="46">
        <v>0</v>
      </c>
      <c r="E39" s="46">
        <v>197271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197271</v>
      </c>
      <c r="O39" s="47">
        <f t="shared" si="9"/>
        <v>21.805128771968608</v>
      </c>
      <c r="P39" s="9"/>
    </row>
    <row r="40" spans="1:16">
      <c r="A40" s="12"/>
      <c r="B40" s="25">
        <v>347.1</v>
      </c>
      <c r="C40" s="20" t="s">
        <v>49</v>
      </c>
      <c r="D40" s="46">
        <v>591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591</v>
      </c>
      <c r="O40" s="47">
        <f t="shared" si="9"/>
        <v>6.5325522272576542E-2</v>
      </c>
      <c r="P40" s="9"/>
    </row>
    <row r="41" spans="1:16">
      <c r="A41" s="12"/>
      <c r="B41" s="25">
        <v>347.2</v>
      </c>
      <c r="C41" s="20" t="s">
        <v>50</v>
      </c>
      <c r="D41" s="46">
        <v>22936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22936</v>
      </c>
      <c r="O41" s="47">
        <f t="shared" si="9"/>
        <v>2.5352050403448656</v>
      </c>
      <c r="P41" s="9"/>
    </row>
    <row r="42" spans="1:16">
      <c r="A42" s="12"/>
      <c r="B42" s="25">
        <v>349</v>
      </c>
      <c r="C42" s="20" t="s">
        <v>0</v>
      </c>
      <c r="D42" s="46">
        <v>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5" si="10">SUM(D42:M42)</f>
        <v>692</v>
      </c>
      <c r="O42" s="47">
        <f t="shared" si="9"/>
        <v>7.6489444014590471E-2</v>
      </c>
      <c r="P42" s="9"/>
    </row>
    <row r="43" spans="1:16" ht="15.75">
      <c r="A43" s="29" t="s">
        <v>37</v>
      </c>
      <c r="B43" s="30"/>
      <c r="C43" s="31"/>
      <c r="D43" s="32">
        <f t="shared" ref="D43:M43" si="11">SUM(D44:D45)</f>
        <v>16845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16845</v>
      </c>
      <c r="O43" s="45">
        <f t="shared" si="9"/>
        <v>1.8619431855863822</v>
      </c>
      <c r="P43" s="10"/>
    </row>
    <row r="44" spans="1:16">
      <c r="A44" s="13"/>
      <c r="B44" s="39">
        <v>351.1</v>
      </c>
      <c r="C44" s="21" t="s">
        <v>53</v>
      </c>
      <c r="D44" s="46">
        <v>15240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15240</v>
      </c>
      <c r="O44" s="47">
        <f t="shared" si="9"/>
        <v>1.6845363103791311</v>
      </c>
      <c r="P44" s="9"/>
    </row>
    <row r="45" spans="1:16">
      <c r="A45" s="13"/>
      <c r="B45" s="39">
        <v>351.3</v>
      </c>
      <c r="C45" s="21" t="s">
        <v>54</v>
      </c>
      <c r="D45" s="46">
        <v>1605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1605</v>
      </c>
      <c r="O45" s="47">
        <f t="shared" si="9"/>
        <v>0.17740687520725101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SUM(D47:D50)</f>
        <v>111200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21493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132693</v>
      </c>
      <c r="O46" s="45">
        <f t="shared" si="9"/>
        <v>14.66707195755499</v>
      </c>
      <c r="P46" s="10"/>
    </row>
    <row r="47" spans="1:16">
      <c r="A47" s="12"/>
      <c r="B47" s="25">
        <v>361.1</v>
      </c>
      <c r="C47" s="20" t="s">
        <v>55</v>
      </c>
      <c r="D47" s="46">
        <v>7767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7767</v>
      </c>
      <c r="O47" s="47">
        <f t="shared" si="9"/>
        <v>0.85851663534873435</v>
      </c>
      <c r="P47" s="9"/>
    </row>
    <row r="48" spans="1:16">
      <c r="A48" s="12"/>
      <c r="B48" s="25">
        <v>362</v>
      </c>
      <c r="C48" s="20" t="s">
        <v>56</v>
      </c>
      <c r="D48" s="46">
        <v>11129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11129</v>
      </c>
      <c r="O48" s="47">
        <f t="shared" si="9"/>
        <v>1.2301315353155742</v>
      </c>
      <c r="P48" s="9"/>
    </row>
    <row r="49" spans="1:119">
      <c r="A49" s="12"/>
      <c r="B49" s="25">
        <v>366</v>
      </c>
      <c r="C49" s="20" t="s">
        <v>57</v>
      </c>
      <c r="D49" s="46">
        <v>72429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72429</v>
      </c>
      <c r="O49" s="47">
        <f t="shared" si="9"/>
        <v>8.0058582955675917</v>
      </c>
      <c r="P49" s="9"/>
    </row>
    <row r="50" spans="1:119">
      <c r="A50" s="12"/>
      <c r="B50" s="25">
        <v>369.9</v>
      </c>
      <c r="C50" s="20" t="s">
        <v>58</v>
      </c>
      <c r="D50" s="46">
        <v>19875</v>
      </c>
      <c r="E50" s="46">
        <v>0</v>
      </c>
      <c r="F50" s="46">
        <v>0</v>
      </c>
      <c r="G50" s="46">
        <v>0</v>
      </c>
      <c r="H50" s="46">
        <v>0</v>
      </c>
      <c r="I50" s="46">
        <v>21493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41368</v>
      </c>
      <c r="O50" s="47">
        <f t="shared" si="9"/>
        <v>4.5725654913230906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SUM(D52:D54)</f>
        <v>35311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14981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0"/>
        <v>50292</v>
      </c>
      <c r="O51" s="45">
        <f t="shared" si="9"/>
        <v>5.5589698242511334</v>
      </c>
      <c r="P51" s="9"/>
    </row>
    <row r="52" spans="1:119">
      <c r="A52" s="12"/>
      <c r="B52" s="25">
        <v>382</v>
      </c>
      <c r="C52" s="20" t="s">
        <v>68</v>
      </c>
      <c r="D52" s="46">
        <v>35311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35311</v>
      </c>
      <c r="O52" s="47">
        <f t="shared" si="9"/>
        <v>3.9030617884381562</v>
      </c>
      <c r="P52" s="9"/>
    </row>
    <row r="53" spans="1:119">
      <c r="A53" s="12"/>
      <c r="B53" s="25">
        <v>389.1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10715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10715</v>
      </c>
      <c r="O53" s="47">
        <f t="shared" si="9"/>
        <v>1.1843705095611805</v>
      </c>
      <c r="P53" s="9"/>
    </row>
    <row r="54" spans="1:119" ht="15.75" thickBot="1">
      <c r="A54" s="12"/>
      <c r="B54" s="25">
        <v>389.4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4266</v>
      </c>
      <c r="O54" s="47">
        <f t="shared" si="9"/>
        <v>0.47153752625179618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4">SUM(D5,D13,D21,D30,D43,D46,D51)</f>
        <v>5507283</v>
      </c>
      <c r="E55" s="15">
        <f t="shared" si="14"/>
        <v>197271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8328990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0"/>
        <v>14033544</v>
      </c>
      <c r="O55" s="38">
        <f t="shared" si="9"/>
        <v>1551.1820492981099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9047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3584138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3584138</v>
      </c>
      <c r="O5" s="33">
        <f t="shared" ref="O5:O52" si="1">(N5/O$54)</f>
        <v>396.30008845643522</v>
      </c>
      <c r="P5" s="6"/>
    </row>
    <row r="6" spans="1:133">
      <c r="A6" s="12"/>
      <c r="B6" s="25">
        <v>311</v>
      </c>
      <c r="C6" s="20" t="s">
        <v>2</v>
      </c>
      <c r="D6" s="46">
        <v>2048723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2048723</v>
      </c>
      <c r="O6" s="47">
        <f t="shared" si="1"/>
        <v>226.52841662980981</v>
      </c>
      <c r="P6" s="9"/>
    </row>
    <row r="7" spans="1:133">
      <c r="A7" s="12"/>
      <c r="B7" s="25">
        <v>312.2</v>
      </c>
      <c r="C7" s="20" t="s">
        <v>112</v>
      </c>
      <c r="D7" s="46">
        <v>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56</v>
      </c>
      <c r="O7" s="47">
        <f t="shared" si="1"/>
        <v>6.1919504643962852E-3</v>
      </c>
      <c r="P7" s="9"/>
    </row>
    <row r="8" spans="1:133">
      <c r="A8" s="12"/>
      <c r="B8" s="25">
        <v>312.41000000000003</v>
      </c>
      <c r="C8" s="20" t="s">
        <v>10</v>
      </c>
      <c r="D8" s="46">
        <v>52622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52622</v>
      </c>
      <c r="O8" s="47">
        <f t="shared" si="1"/>
        <v>5.81844316674038</v>
      </c>
      <c r="P8" s="9"/>
    </row>
    <row r="9" spans="1:133">
      <c r="A9" s="12"/>
      <c r="B9" s="25">
        <v>312.60000000000002</v>
      </c>
      <c r="C9" s="20" t="s">
        <v>11</v>
      </c>
      <c r="D9" s="46">
        <v>729270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729270</v>
      </c>
      <c r="O9" s="47">
        <f t="shared" si="1"/>
        <v>80.635780628040692</v>
      </c>
      <c r="P9" s="9"/>
    </row>
    <row r="10" spans="1:133">
      <c r="A10" s="12"/>
      <c r="B10" s="25">
        <v>314.10000000000002</v>
      </c>
      <c r="C10" s="20" t="s">
        <v>12</v>
      </c>
      <c r="D10" s="46">
        <v>324635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324635</v>
      </c>
      <c r="O10" s="47">
        <f t="shared" si="1"/>
        <v>35.895068553737282</v>
      </c>
      <c r="P10" s="9"/>
    </row>
    <row r="11" spans="1:133">
      <c r="A11" s="12"/>
      <c r="B11" s="25">
        <v>314.2</v>
      </c>
      <c r="C11" s="20" t="s">
        <v>13</v>
      </c>
      <c r="D11" s="46">
        <v>357366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357366</v>
      </c>
      <c r="O11" s="47">
        <f t="shared" si="1"/>
        <v>39.514153029632908</v>
      </c>
      <c r="P11" s="9"/>
    </row>
    <row r="12" spans="1:133">
      <c r="A12" s="12"/>
      <c r="B12" s="25">
        <v>314.39999999999998</v>
      </c>
      <c r="C12" s="20" t="s">
        <v>14</v>
      </c>
      <c r="D12" s="46">
        <v>16336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16336</v>
      </c>
      <c r="O12" s="47">
        <f t="shared" si="1"/>
        <v>1.8062804068996019</v>
      </c>
      <c r="P12" s="9"/>
    </row>
    <row r="13" spans="1:133">
      <c r="A13" s="12"/>
      <c r="B13" s="25">
        <v>319</v>
      </c>
      <c r="C13" s="20" t="s">
        <v>15</v>
      </c>
      <c r="D13" s="46">
        <v>55130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55130</v>
      </c>
      <c r="O13" s="47">
        <f t="shared" si="1"/>
        <v>6.0957540911101287</v>
      </c>
      <c r="P13" s="9"/>
    </row>
    <row r="14" spans="1:133" ht="15.75">
      <c r="A14" s="29" t="s">
        <v>113</v>
      </c>
      <c r="B14" s="30"/>
      <c r="C14" s="31"/>
      <c r="D14" s="32">
        <f t="shared" ref="D14:M14" si="3">SUM(D15:D18)</f>
        <v>721300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721300</v>
      </c>
      <c r="O14" s="45">
        <f t="shared" si="1"/>
        <v>79.754533392304296</v>
      </c>
      <c r="P14" s="10"/>
    </row>
    <row r="15" spans="1:133">
      <c r="A15" s="12"/>
      <c r="B15" s="25">
        <v>323.10000000000002</v>
      </c>
      <c r="C15" s="20" t="s">
        <v>17</v>
      </c>
      <c r="D15" s="46">
        <v>394580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394580</v>
      </c>
      <c r="O15" s="47">
        <f t="shared" si="1"/>
        <v>43.62892525431225</v>
      </c>
      <c r="P15" s="9"/>
    </row>
    <row r="16" spans="1:133">
      <c r="A16" s="12"/>
      <c r="B16" s="25">
        <v>323.39999999999998</v>
      </c>
      <c r="C16" s="20" t="s">
        <v>18</v>
      </c>
      <c r="D16" s="46">
        <v>19180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19180</v>
      </c>
      <c r="O16" s="47">
        <f t="shared" si="1"/>
        <v>2.1207430340557276</v>
      </c>
      <c r="P16" s="9"/>
    </row>
    <row r="17" spans="1:16">
      <c r="A17" s="12"/>
      <c r="B17" s="25">
        <v>323.7</v>
      </c>
      <c r="C17" s="20" t="s">
        <v>19</v>
      </c>
      <c r="D17" s="46">
        <v>20912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20912</v>
      </c>
      <c r="O17" s="47">
        <f t="shared" si="1"/>
        <v>2.3122512162759841</v>
      </c>
      <c r="P17" s="9"/>
    </row>
    <row r="18" spans="1:16">
      <c r="A18" s="12"/>
      <c r="B18" s="25">
        <v>329</v>
      </c>
      <c r="C18" s="20" t="s">
        <v>114</v>
      </c>
      <c r="D18" s="46">
        <v>286628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286628</v>
      </c>
      <c r="O18" s="47">
        <f t="shared" si="1"/>
        <v>31.692613887660329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SUM(D20:D25)</f>
        <v>703251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703251</v>
      </c>
      <c r="O19" s="45">
        <f t="shared" si="1"/>
        <v>77.758845643520573</v>
      </c>
      <c r="P19" s="10"/>
    </row>
    <row r="20" spans="1:16">
      <c r="A20" s="12"/>
      <c r="B20" s="25">
        <v>335.12</v>
      </c>
      <c r="C20" s="20" t="s">
        <v>26</v>
      </c>
      <c r="D20" s="46">
        <v>114013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114013</v>
      </c>
      <c r="O20" s="47">
        <f t="shared" si="1"/>
        <v>12.606479433878814</v>
      </c>
      <c r="P20" s="9"/>
    </row>
    <row r="21" spans="1:16">
      <c r="A21" s="12"/>
      <c r="B21" s="25">
        <v>335.14</v>
      </c>
      <c r="C21" s="20" t="s">
        <v>27</v>
      </c>
      <c r="D21" s="46">
        <v>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</v>
      </c>
      <c r="O21" s="47">
        <f t="shared" si="1"/>
        <v>2.8748341441839895E-2</v>
      </c>
      <c r="P21" s="9"/>
    </row>
    <row r="22" spans="1:16">
      <c r="A22" s="12"/>
      <c r="B22" s="25">
        <v>335.15</v>
      </c>
      <c r="C22" s="20" t="s">
        <v>28</v>
      </c>
      <c r="D22" s="46">
        <v>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</v>
      </c>
      <c r="O22" s="47">
        <f t="shared" si="1"/>
        <v>3.737284387439186E-2</v>
      </c>
      <c r="P22" s="9"/>
    </row>
    <row r="23" spans="1:16">
      <c r="A23" s="12"/>
      <c r="B23" s="25">
        <v>335.18</v>
      </c>
      <c r="C23" s="20" t="s">
        <v>29</v>
      </c>
      <c r="D23" s="46">
        <v>480105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480105</v>
      </c>
      <c r="O23" s="47">
        <f t="shared" si="1"/>
        <v>53.085471030517468</v>
      </c>
      <c r="P23" s="9"/>
    </row>
    <row r="24" spans="1:16">
      <c r="A24" s="12"/>
      <c r="B24" s="25">
        <v>335.19</v>
      </c>
      <c r="C24" s="20" t="s">
        <v>39</v>
      </c>
      <c r="D24" s="46">
        <v>97539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97539</v>
      </c>
      <c r="O24" s="47">
        <f t="shared" si="1"/>
        <v>10.784940291906237</v>
      </c>
      <c r="P24" s="9"/>
    </row>
    <row r="25" spans="1:16">
      <c r="A25" s="12"/>
      <c r="B25" s="25">
        <v>338</v>
      </c>
      <c r="C25" s="20" t="s">
        <v>31</v>
      </c>
      <c r="D25" s="46">
        <v>10996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10996</v>
      </c>
      <c r="O25" s="47">
        <f t="shared" si="1"/>
        <v>1.2158337019018133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SUM(D27:D36)</f>
        <v>156503</v>
      </c>
      <c r="E26" s="32">
        <f t="shared" si="6"/>
        <v>194556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2590028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2941087</v>
      </c>
      <c r="O26" s="45">
        <f t="shared" si="1"/>
        <v>325.19758956214065</v>
      </c>
      <c r="P26" s="10"/>
    </row>
    <row r="27" spans="1:16">
      <c r="A27" s="12"/>
      <c r="B27" s="25">
        <v>341.3</v>
      </c>
      <c r="C27" s="20" t="s">
        <v>40</v>
      </c>
      <c r="D27" s="46">
        <v>1015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7">SUM(D27:M27)</f>
        <v>1015</v>
      </c>
      <c r="O27" s="47">
        <f t="shared" si="1"/>
        <v>0.11222910216718267</v>
      </c>
      <c r="P27" s="9"/>
    </row>
    <row r="28" spans="1:16">
      <c r="A28" s="12"/>
      <c r="B28" s="25">
        <v>341.9</v>
      </c>
      <c r="C28" s="20" t="s">
        <v>41</v>
      </c>
      <c r="D28" s="46">
        <v>63600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63600</v>
      </c>
      <c r="O28" s="47">
        <f t="shared" si="1"/>
        <v>7.0322865988500665</v>
      </c>
      <c r="P28" s="9"/>
    </row>
    <row r="29" spans="1:16">
      <c r="A29" s="12"/>
      <c r="B29" s="25">
        <v>342.4</v>
      </c>
      <c r="C29" s="20" t="s">
        <v>42</v>
      </c>
      <c r="D29" s="46">
        <v>57118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57118</v>
      </c>
      <c r="O29" s="47">
        <f t="shared" si="1"/>
        <v>6.3155683325961967</v>
      </c>
      <c r="P29" s="9"/>
    </row>
    <row r="30" spans="1:16">
      <c r="A30" s="12"/>
      <c r="B30" s="25">
        <v>342.9</v>
      </c>
      <c r="C30" s="20" t="s">
        <v>44</v>
      </c>
      <c r="D30" s="46">
        <v>2815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2815</v>
      </c>
      <c r="O30" s="47">
        <f t="shared" si="1"/>
        <v>0.31125608137992039</v>
      </c>
      <c r="P30" s="9"/>
    </row>
    <row r="31" spans="1:16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1505731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1505731</v>
      </c>
      <c r="O31" s="47">
        <f t="shared" si="1"/>
        <v>166.48949579831933</v>
      </c>
      <c r="P31" s="9"/>
    </row>
    <row r="32" spans="1:16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732364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732364</v>
      </c>
      <c r="O32" s="47">
        <f t="shared" si="1"/>
        <v>80.977885891198582</v>
      </c>
      <c r="P32" s="9"/>
    </row>
    <row r="33" spans="1:16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351933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351933</v>
      </c>
      <c r="O33" s="47">
        <f t="shared" si="1"/>
        <v>38.913423264042457</v>
      </c>
      <c r="P33" s="9"/>
    </row>
    <row r="34" spans="1:16">
      <c r="A34" s="12"/>
      <c r="B34" s="25">
        <v>343.9</v>
      </c>
      <c r="C34" s="20" t="s">
        <v>48</v>
      </c>
      <c r="D34" s="46">
        <v>0</v>
      </c>
      <c r="E34" s="46">
        <v>194556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194556</v>
      </c>
      <c r="O34" s="47">
        <f t="shared" si="1"/>
        <v>21.512162759840777</v>
      </c>
      <c r="P34" s="9"/>
    </row>
    <row r="35" spans="1:16">
      <c r="A35" s="12"/>
      <c r="B35" s="25">
        <v>347.2</v>
      </c>
      <c r="C35" s="20" t="s">
        <v>50</v>
      </c>
      <c r="D35" s="46">
        <v>30635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30635</v>
      </c>
      <c r="O35" s="47">
        <f t="shared" si="1"/>
        <v>3.3873286156567892</v>
      </c>
      <c r="P35" s="9"/>
    </row>
    <row r="36" spans="1:16">
      <c r="A36" s="12"/>
      <c r="B36" s="25">
        <v>349</v>
      </c>
      <c r="C36" s="20" t="s">
        <v>0</v>
      </c>
      <c r="D36" s="46">
        <v>1320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1320</v>
      </c>
      <c r="O36" s="47">
        <f t="shared" si="1"/>
        <v>0.145953118089341</v>
      </c>
      <c r="P36" s="9"/>
    </row>
    <row r="37" spans="1:16" ht="15.75">
      <c r="A37" s="29" t="s">
        <v>37</v>
      </c>
      <c r="B37" s="30"/>
      <c r="C37" s="31"/>
      <c r="D37" s="32">
        <f t="shared" ref="D37:M37" si="8">SUM(D38:D39)</f>
        <v>20419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20419</v>
      </c>
      <c r="O37" s="45">
        <f t="shared" si="1"/>
        <v>2.2577399380804954</v>
      </c>
      <c r="P37" s="10"/>
    </row>
    <row r="38" spans="1:16">
      <c r="A38" s="13"/>
      <c r="B38" s="39">
        <v>351.1</v>
      </c>
      <c r="C38" s="21" t="s">
        <v>53</v>
      </c>
      <c r="D38" s="46">
        <v>18367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18367</v>
      </c>
      <c r="O38" s="47">
        <f t="shared" si="1"/>
        <v>2.0308491817779744</v>
      </c>
      <c r="P38" s="9"/>
    </row>
    <row r="39" spans="1:16">
      <c r="A39" s="13"/>
      <c r="B39" s="39">
        <v>351.3</v>
      </c>
      <c r="C39" s="21" t="s">
        <v>54</v>
      </c>
      <c r="D39" s="46">
        <v>2052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2052</v>
      </c>
      <c r="O39" s="47">
        <f t="shared" si="1"/>
        <v>0.22689075630252101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SUM(D41:D46)</f>
        <v>194053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3130641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3324694</v>
      </c>
      <c r="O40" s="45">
        <f t="shared" si="1"/>
        <v>367.61322423706326</v>
      </c>
      <c r="P40" s="10"/>
    </row>
    <row r="41" spans="1:16">
      <c r="A41" s="12"/>
      <c r="B41" s="25">
        <v>361.1</v>
      </c>
      <c r="C41" s="20" t="s">
        <v>55</v>
      </c>
      <c r="D41" s="46">
        <v>84557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84557</v>
      </c>
      <c r="O41" s="47">
        <f t="shared" si="1"/>
        <v>9.3495134896063696</v>
      </c>
      <c r="P41" s="9"/>
    </row>
    <row r="42" spans="1:16">
      <c r="A42" s="12"/>
      <c r="B42" s="25">
        <v>362</v>
      </c>
      <c r="C42" s="20" t="s">
        <v>56</v>
      </c>
      <c r="D42" s="46">
        <v>8517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8517</v>
      </c>
      <c r="O42" s="47">
        <f t="shared" si="1"/>
        <v>0.94172932330827064</v>
      </c>
      <c r="P42" s="9"/>
    </row>
    <row r="43" spans="1:16">
      <c r="A43" s="12"/>
      <c r="B43" s="25">
        <v>363.11</v>
      </c>
      <c r="C43" s="20" t="s">
        <v>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3128111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3128111</v>
      </c>
      <c r="O43" s="47">
        <f t="shared" si="1"/>
        <v>345.87693498452012</v>
      </c>
      <c r="P43" s="9"/>
    </row>
    <row r="44" spans="1:16">
      <c r="A44" s="12"/>
      <c r="B44" s="25">
        <v>363.22</v>
      </c>
      <c r="C44" s="20" t="s">
        <v>115</v>
      </c>
      <c r="D44" s="46">
        <v>27550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27550</v>
      </c>
      <c r="O44" s="47">
        <f t="shared" si="1"/>
        <v>3.0462184873949578</v>
      </c>
      <c r="P44" s="9"/>
    </row>
    <row r="45" spans="1:16">
      <c r="A45" s="12"/>
      <c r="B45" s="25">
        <v>366</v>
      </c>
      <c r="C45" s="20" t="s">
        <v>57</v>
      </c>
      <c r="D45" s="46">
        <v>72704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72704</v>
      </c>
      <c r="O45" s="47">
        <f t="shared" si="1"/>
        <v>8.0389208314904916</v>
      </c>
      <c r="P45" s="9"/>
    </row>
    <row r="46" spans="1:16">
      <c r="A46" s="12"/>
      <c r="B46" s="25">
        <v>369.9</v>
      </c>
      <c r="C46" s="20" t="s">
        <v>58</v>
      </c>
      <c r="D46" s="46">
        <v>725</v>
      </c>
      <c r="E46" s="46">
        <v>0</v>
      </c>
      <c r="F46" s="46">
        <v>0</v>
      </c>
      <c r="G46" s="46">
        <v>0</v>
      </c>
      <c r="H46" s="46">
        <v>0</v>
      </c>
      <c r="I46" s="46">
        <v>2530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3255</v>
      </c>
      <c r="O46" s="47">
        <f t="shared" si="1"/>
        <v>0.35990712074303405</v>
      </c>
      <c r="P46" s="9"/>
    </row>
    <row r="47" spans="1:16" ht="15.75">
      <c r="A47" s="29" t="s">
        <v>38</v>
      </c>
      <c r="B47" s="30"/>
      <c r="C47" s="31"/>
      <c r="D47" s="32">
        <f t="shared" ref="D47:M47" si="11">SUM(D48:D51)</f>
        <v>348074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241942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590016</v>
      </c>
      <c r="O47" s="45">
        <f t="shared" si="1"/>
        <v>65.238390092879257</v>
      </c>
      <c r="P47" s="9"/>
    </row>
    <row r="48" spans="1:16">
      <c r="A48" s="12"/>
      <c r="B48" s="25">
        <v>382</v>
      </c>
      <c r="C48" s="20" t="s">
        <v>68</v>
      </c>
      <c r="D48" s="46">
        <v>50574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50574</v>
      </c>
      <c r="O48" s="47">
        <f t="shared" si="1"/>
        <v>5.5919946926138877</v>
      </c>
      <c r="P48" s="9"/>
    </row>
    <row r="49" spans="1:119">
      <c r="A49" s="12"/>
      <c r="B49" s="25">
        <v>384</v>
      </c>
      <c r="C49" s="20" t="s">
        <v>116</v>
      </c>
      <c r="D49" s="46">
        <v>297500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297500</v>
      </c>
      <c r="O49" s="47">
        <f t="shared" si="1"/>
        <v>32.89473684210526</v>
      </c>
      <c r="P49" s="9"/>
    </row>
    <row r="50" spans="1:119">
      <c r="A50" s="12"/>
      <c r="B50" s="25">
        <v>389.1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37384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37384</v>
      </c>
      <c r="O50" s="47">
        <f t="shared" si="1"/>
        <v>4.1335692171605487</v>
      </c>
      <c r="P50" s="9"/>
    </row>
    <row r="51" spans="1:119" ht="15.75" thickBot="1">
      <c r="A51" s="12"/>
      <c r="B51" s="25">
        <v>389.4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204558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204558</v>
      </c>
      <c r="O51" s="47">
        <f t="shared" si="1"/>
        <v>22.618089340999557</v>
      </c>
      <c r="P51" s="9"/>
    </row>
    <row r="52" spans="1:119" ht="16.5" thickBot="1">
      <c r="A52" s="14" t="s">
        <v>51</v>
      </c>
      <c r="B52" s="23"/>
      <c r="C52" s="22"/>
      <c r="D52" s="15">
        <f t="shared" ref="D52:M52" si="12">SUM(D5,D14,D19,D26,D37,D40,D47)</f>
        <v>5727738</v>
      </c>
      <c r="E52" s="15">
        <f t="shared" si="12"/>
        <v>194556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5962611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10"/>
        <v>11884905</v>
      </c>
      <c r="O52" s="38">
        <f t="shared" si="1"/>
        <v>1314.1204113224237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117</v>
      </c>
      <c r="M54" s="48"/>
      <c r="N54" s="48"/>
      <c r="O54" s="43">
        <v>9044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SUM(D6:D14)</f>
        <v>6965067</v>
      </c>
      <c r="E5" s="27">
        <f t="shared" si="0"/>
        <v>3014625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9979692</v>
      </c>
      <c r="P5" s="33">
        <f t="shared" ref="P5:P36" si="1">(O5/P$58)</f>
        <v>663.63159994680143</v>
      </c>
      <c r="Q5" s="6"/>
    </row>
    <row r="6" spans="1:134">
      <c r="A6" s="12"/>
      <c r="B6" s="25">
        <v>311</v>
      </c>
      <c r="C6" s="20" t="s">
        <v>2</v>
      </c>
      <c r="D6" s="46">
        <v>4363717</v>
      </c>
      <c r="E6" s="46">
        <v>3014625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7378342</v>
      </c>
      <c r="P6" s="47">
        <f t="shared" si="1"/>
        <v>490.64649554462028</v>
      </c>
      <c r="Q6" s="9"/>
    </row>
    <row r="7" spans="1:134">
      <c r="A7" s="12"/>
      <c r="B7" s="25">
        <v>312.41000000000003</v>
      </c>
      <c r="C7" s="20" t="s">
        <v>153</v>
      </c>
      <c r="D7" s="46">
        <v>219796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219796</v>
      </c>
      <c r="P7" s="47">
        <f t="shared" si="1"/>
        <v>14.616039366937093</v>
      </c>
      <c r="Q7" s="9"/>
    </row>
    <row r="8" spans="1:134">
      <c r="A8" s="12"/>
      <c r="B8" s="25">
        <v>312.43</v>
      </c>
      <c r="C8" s="20" t="s">
        <v>154</v>
      </c>
      <c r="D8" s="46">
        <v>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</v>
      </c>
      <c r="P8" s="47">
        <f t="shared" si="1"/>
        <v>3.1919138183269052E-3</v>
      </c>
      <c r="Q8" s="9"/>
    </row>
    <row r="9" spans="1:134">
      <c r="A9" s="12"/>
      <c r="B9" s="25">
        <v>312.63</v>
      </c>
      <c r="C9" s="20" t="s">
        <v>155</v>
      </c>
      <c r="D9" s="46">
        <v>1341291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1341291</v>
      </c>
      <c r="P9" s="47">
        <f t="shared" si="1"/>
        <v>89.19344327703152</v>
      </c>
      <c r="Q9" s="9"/>
    </row>
    <row r="10" spans="1:134">
      <c r="A10" s="12"/>
      <c r="B10" s="25">
        <v>314.10000000000002</v>
      </c>
      <c r="C10" s="20" t="s">
        <v>12</v>
      </c>
      <c r="D10" s="46">
        <v>652301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652301</v>
      </c>
      <c r="P10" s="47">
        <f t="shared" si="1"/>
        <v>43.37684532517622</v>
      </c>
      <c r="Q10" s="9"/>
    </row>
    <row r="11" spans="1:134">
      <c r="A11" s="12"/>
      <c r="B11" s="25">
        <v>314.39999999999998</v>
      </c>
      <c r="C11" s="20" t="s">
        <v>14</v>
      </c>
      <c r="D11" s="46">
        <v>33992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33992</v>
      </c>
      <c r="P11" s="47">
        <f t="shared" si="1"/>
        <v>2.2604069690118367</v>
      </c>
      <c r="Q11" s="9"/>
    </row>
    <row r="12" spans="1:134">
      <c r="A12" s="12"/>
      <c r="B12" s="25">
        <v>314.8</v>
      </c>
      <c r="C12" s="20" t="s">
        <v>77</v>
      </c>
      <c r="D12" s="46">
        <v>3765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3765</v>
      </c>
      <c r="P12" s="47">
        <f t="shared" si="1"/>
        <v>0.25036574012501661</v>
      </c>
      <c r="Q12" s="9"/>
    </row>
    <row r="13" spans="1:134">
      <c r="A13" s="12"/>
      <c r="B13" s="25">
        <v>315.10000000000002</v>
      </c>
      <c r="C13" s="20" t="s">
        <v>156</v>
      </c>
      <c r="D13" s="46">
        <v>287528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287528</v>
      </c>
      <c r="P13" s="47">
        <f t="shared" si="1"/>
        <v>19.12009575741455</v>
      </c>
      <c r="Q13" s="9"/>
    </row>
    <row r="14" spans="1:134">
      <c r="A14" s="12"/>
      <c r="B14" s="25">
        <v>316</v>
      </c>
      <c r="C14" s="20" t="s">
        <v>120</v>
      </c>
      <c r="D14" s="46">
        <v>62629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62629</v>
      </c>
      <c r="P14" s="47">
        <f t="shared" si="1"/>
        <v>4.1647160526665781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SUM(D16:D21)</f>
        <v>3036671</v>
      </c>
      <c r="E15" s="32">
        <f t="shared" si="3"/>
        <v>784923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4297397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3" si="4">SUM(D15:N15)</f>
        <v>8118991</v>
      </c>
      <c r="P15" s="45">
        <f t="shared" si="1"/>
        <v>539.89832424524536</v>
      </c>
      <c r="Q15" s="10"/>
    </row>
    <row r="16" spans="1:134">
      <c r="A16" s="12"/>
      <c r="B16" s="25">
        <v>322</v>
      </c>
      <c r="C16" s="20" t="s">
        <v>157</v>
      </c>
      <c r="D16" s="46">
        <v>2347402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2347402</v>
      </c>
      <c r="P16" s="47">
        <f t="shared" si="1"/>
        <v>156.09801835350444</v>
      </c>
      <c r="Q16" s="9"/>
    </row>
    <row r="17" spans="1:17">
      <c r="A17" s="12"/>
      <c r="B17" s="25">
        <v>323.10000000000002</v>
      </c>
      <c r="C17" s="20" t="s">
        <v>17</v>
      </c>
      <c r="D17" s="46">
        <v>659654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659654</v>
      </c>
      <c r="P17" s="47">
        <f t="shared" si="1"/>
        <v>43.865806623221175</v>
      </c>
      <c r="Q17" s="9"/>
    </row>
    <row r="18" spans="1:17">
      <c r="A18" s="12"/>
      <c r="B18" s="25">
        <v>323.39999999999998</v>
      </c>
      <c r="C18" s="20" t="s">
        <v>18</v>
      </c>
      <c r="D18" s="46">
        <v>29615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29615</v>
      </c>
      <c r="P18" s="47">
        <f t="shared" si="1"/>
        <v>1.9693443277031519</v>
      </c>
      <c r="Q18" s="9"/>
    </row>
    <row r="19" spans="1:17">
      <c r="A19" s="12"/>
      <c r="B19" s="25">
        <v>324.11</v>
      </c>
      <c r="C19" s="20" t="s">
        <v>82</v>
      </c>
      <c r="D19" s="46">
        <v>0</v>
      </c>
      <c r="E19" s="46">
        <v>534041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534041</v>
      </c>
      <c r="P19" s="47">
        <f t="shared" si="1"/>
        <v>35.512767655273308</v>
      </c>
      <c r="Q19" s="9"/>
    </row>
    <row r="20" spans="1:17">
      <c r="A20" s="12"/>
      <c r="B20" s="25">
        <v>324.20999999999998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4297397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4297397</v>
      </c>
      <c r="P20" s="47">
        <f t="shared" si="1"/>
        <v>285.76918473201226</v>
      </c>
      <c r="Q20" s="9"/>
    </row>
    <row r="21" spans="1:17">
      <c r="A21" s="12"/>
      <c r="B21" s="25">
        <v>324.61</v>
      </c>
      <c r="C21" s="20" t="s">
        <v>21</v>
      </c>
      <c r="D21" s="46">
        <v>0</v>
      </c>
      <c r="E21" s="46">
        <v>250882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250882</v>
      </c>
      <c r="P21" s="47">
        <f t="shared" si="1"/>
        <v>16.683202553531054</v>
      </c>
      <c r="Q21" s="9"/>
    </row>
    <row r="22" spans="1:17" ht="15.75">
      <c r="A22" s="29" t="s">
        <v>158</v>
      </c>
      <c r="B22" s="30"/>
      <c r="C22" s="31"/>
      <c r="D22" s="32">
        <f t="shared" ref="D22:N22" si="5">SUM(D23:D34)</f>
        <v>2640331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2640331</v>
      </c>
      <c r="P22" s="45">
        <f t="shared" si="1"/>
        <v>175.57727091368534</v>
      </c>
      <c r="Q22" s="10"/>
    </row>
    <row r="23" spans="1:17">
      <c r="A23" s="12"/>
      <c r="B23" s="25">
        <v>331.2</v>
      </c>
      <c r="C23" s="20" t="s">
        <v>24</v>
      </c>
      <c r="D23" s="46">
        <v>300000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300000</v>
      </c>
      <c r="P23" s="47">
        <f t="shared" si="1"/>
        <v>19.949461364543158</v>
      </c>
      <c r="Q23" s="9"/>
    </row>
    <row r="24" spans="1:17">
      <c r="A24" s="12"/>
      <c r="B24" s="25">
        <v>331.62</v>
      </c>
      <c r="C24" s="20" t="s">
        <v>159</v>
      </c>
      <c r="D24" s="46">
        <v>770549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6">SUM(D24:N24)</f>
        <v>770549</v>
      </c>
      <c r="P24" s="47">
        <f t="shared" si="1"/>
        <v>51.240125016624553</v>
      </c>
      <c r="Q24" s="9"/>
    </row>
    <row r="25" spans="1:17">
      <c r="A25" s="12"/>
      <c r="B25" s="25">
        <v>331.7</v>
      </c>
      <c r="C25" s="20" t="s">
        <v>145</v>
      </c>
      <c r="D25" s="46">
        <v>101362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101362</v>
      </c>
      <c r="P25" s="47">
        <f t="shared" si="1"/>
        <v>6.7403910094427451</v>
      </c>
      <c r="Q25" s="9"/>
    </row>
    <row r="26" spans="1:17">
      <c r="A26" s="12"/>
      <c r="B26" s="25">
        <v>334.2</v>
      </c>
      <c r="C26" s="20" t="s">
        <v>140</v>
      </c>
      <c r="D26" s="46">
        <v>33135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33135</v>
      </c>
      <c r="P26" s="47">
        <f t="shared" si="1"/>
        <v>2.2034180077137919</v>
      </c>
      <c r="Q26" s="9"/>
    </row>
    <row r="27" spans="1:17">
      <c r="A27" s="12"/>
      <c r="B27" s="25">
        <v>335.125</v>
      </c>
      <c r="C27" s="20" t="s">
        <v>160</v>
      </c>
      <c r="D27" s="46">
        <v>372048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372048</v>
      </c>
      <c r="P27" s="47">
        <f t="shared" si="1"/>
        <v>24.740524005851842</v>
      </c>
      <c r="Q27" s="9"/>
    </row>
    <row r="28" spans="1:17">
      <c r="A28" s="12"/>
      <c r="B28" s="25">
        <v>335.14</v>
      </c>
      <c r="C28" s="20" t="s">
        <v>100</v>
      </c>
      <c r="D28" s="46">
        <v>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137</v>
      </c>
      <c r="P28" s="47">
        <f t="shared" si="1"/>
        <v>9.1102540231413759E-3</v>
      </c>
      <c r="Q28" s="9"/>
    </row>
    <row r="29" spans="1:17">
      <c r="A29" s="12"/>
      <c r="B29" s="25">
        <v>335.15</v>
      </c>
      <c r="C29" s="20" t="s">
        <v>101</v>
      </c>
      <c r="D29" s="46">
        <v>5187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5187</v>
      </c>
      <c r="P29" s="47">
        <f t="shared" si="1"/>
        <v>0.34492618699295119</v>
      </c>
      <c r="Q29" s="9"/>
    </row>
    <row r="30" spans="1:17">
      <c r="A30" s="12"/>
      <c r="B30" s="25">
        <v>335.18</v>
      </c>
      <c r="C30" s="20" t="s">
        <v>161</v>
      </c>
      <c r="D30" s="46">
        <v>883020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883020</v>
      </c>
      <c r="P30" s="47">
        <f t="shared" si="1"/>
        <v>58.719244580396328</v>
      </c>
      <c r="Q30" s="9"/>
    </row>
    <row r="31" spans="1:17">
      <c r="A31" s="12"/>
      <c r="B31" s="25">
        <v>335.21</v>
      </c>
      <c r="C31" s="20" t="s">
        <v>162</v>
      </c>
      <c r="D31" s="46">
        <v>8074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8074</v>
      </c>
      <c r="P31" s="47">
        <f t="shared" si="1"/>
        <v>0.53690650352440483</v>
      </c>
      <c r="Q31" s="9"/>
    </row>
    <row r="32" spans="1:17">
      <c r="A32" s="12"/>
      <c r="B32" s="25">
        <v>335.48</v>
      </c>
      <c r="C32" s="20" t="s">
        <v>130</v>
      </c>
      <c r="D32" s="46">
        <v>104793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104793</v>
      </c>
      <c r="P32" s="47">
        <f t="shared" si="1"/>
        <v>6.9685463492485704</v>
      </c>
      <c r="Q32" s="9"/>
    </row>
    <row r="33" spans="1:17">
      <c r="A33" s="12"/>
      <c r="B33" s="25">
        <v>335.7</v>
      </c>
      <c r="C33" s="20" t="s">
        <v>104</v>
      </c>
      <c r="D33" s="46">
        <v>14400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14400</v>
      </c>
      <c r="P33" s="47">
        <f t="shared" si="1"/>
        <v>0.95757414549807152</v>
      </c>
      <c r="Q33" s="9"/>
    </row>
    <row r="34" spans="1:17">
      <c r="A34" s="12"/>
      <c r="B34" s="25">
        <v>338</v>
      </c>
      <c r="C34" s="20" t="s">
        <v>31</v>
      </c>
      <c r="D34" s="46">
        <v>47626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47626</v>
      </c>
      <c r="P34" s="47">
        <f t="shared" si="1"/>
        <v>3.1670434898257747</v>
      </c>
      <c r="Q34" s="9"/>
    </row>
    <row r="35" spans="1:17" ht="15.75">
      <c r="A35" s="29" t="s">
        <v>36</v>
      </c>
      <c r="B35" s="30"/>
      <c r="C35" s="31"/>
      <c r="D35" s="32">
        <f t="shared" ref="D35:N35" si="7">SUM(D36:D44)</f>
        <v>488635</v>
      </c>
      <c r="E35" s="32">
        <f t="shared" si="7"/>
        <v>310835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5457757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6257227</v>
      </c>
      <c r="P35" s="45">
        <f t="shared" si="1"/>
        <v>416.09436095225431</v>
      </c>
      <c r="Q35" s="10"/>
    </row>
    <row r="36" spans="1:17">
      <c r="A36" s="12"/>
      <c r="B36" s="25">
        <v>342.2</v>
      </c>
      <c r="C36" s="20" t="s">
        <v>107</v>
      </c>
      <c r="D36" s="46">
        <v>319013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8">SUM(D36:N36)</f>
        <v>319013</v>
      </c>
      <c r="P36" s="47">
        <f t="shared" si="1"/>
        <v>21.213791727623356</v>
      </c>
      <c r="Q36" s="9"/>
    </row>
    <row r="37" spans="1:17">
      <c r="A37" s="12"/>
      <c r="B37" s="25">
        <v>342.4</v>
      </c>
      <c r="C37" s="20" t="s">
        <v>42</v>
      </c>
      <c r="D37" s="46">
        <v>74027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74027</v>
      </c>
      <c r="P37" s="47">
        <f t="shared" ref="P37:P56" si="9">(O37/P$58)</f>
        <v>4.9226625881101214</v>
      </c>
      <c r="Q37" s="9"/>
    </row>
    <row r="38" spans="1:17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1852747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1852747</v>
      </c>
      <c r="P38" s="47">
        <f t="shared" si="9"/>
        <v>123.20434898257747</v>
      </c>
      <c r="Q38" s="9"/>
    </row>
    <row r="39" spans="1:17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1372018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1372018</v>
      </c>
      <c r="P39" s="47">
        <f t="shared" si="9"/>
        <v>91.23673360819258</v>
      </c>
      <c r="Q39" s="9"/>
    </row>
    <row r="40" spans="1:17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2232992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2232992</v>
      </c>
      <c r="P40" s="47">
        <f t="shared" si="9"/>
        <v>148.48995877111318</v>
      </c>
      <c r="Q40" s="9"/>
    </row>
    <row r="41" spans="1:17">
      <c r="A41" s="12"/>
      <c r="B41" s="25">
        <v>343.8</v>
      </c>
      <c r="C41" s="20" t="s">
        <v>163</v>
      </c>
      <c r="D41" s="46">
        <v>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</v>
      </c>
      <c r="P41" s="47">
        <f t="shared" si="9"/>
        <v>3.3249102274238596E-4</v>
      </c>
      <c r="Q41" s="9"/>
    </row>
    <row r="42" spans="1:17">
      <c r="A42" s="12"/>
      <c r="B42" s="25">
        <v>343.9</v>
      </c>
      <c r="C42" s="20" t="s">
        <v>48</v>
      </c>
      <c r="D42" s="46">
        <v>11110</v>
      </c>
      <c r="E42" s="46">
        <v>310835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321945</v>
      </c>
      <c r="P42" s="47">
        <f t="shared" si="9"/>
        <v>21.408764463359489</v>
      </c>
      <c r="Q42" s="9"/>
    </row>
    <row r="43" spans="1:17">
      <c r="A43" s="12"/>
      <c r="B43" s="25">
        <v>345.9</v>
      </c>
      <c r="C43" s="20" t="s">
        <v>164</v>
      </c>
      <c r="D43" s="46">
        <v>83295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83295</v>
      </c>
      <c r="P43" s="47">
        <f t="shared" si="9"/>
        <v>5.5389679478654079</v>
      </c>
      <c r="Q43" s="9"/>
    </row>
    <row r="44" spans="1:17">
      <c r="A44" s="12"/>
      <c r="B44" s="25">
        <v>347.1</v>
      </c>
      <c r="C44" s="20" t="s">
        <v>49</v>
      </c>
      <c r="D44" s="46">
        <v>1185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1185</v>
      </c>
      <c r="P44" s="47">
        <f t="shared" si="9"/>
        <v>7.8800372389945472E-2</v>
      </c>
      <c r="Q44" s="9"/>
    </row>
    <row r="45" spans="1:17" ht="15.75">
      <c r="A45" s="29" t="s">
        <v>37</v>
      </c>
      <c r="B45" s="30"/>
      <c r="C45" s="31"/>
      <c r="D45" s="32">
        <f t="shared" ref="D45:N45" si="10">SUM(D46:D47)</f>
        <v>2825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6" si="11">SUM(D45:N45)</f>
        <v>2825</v>
      </c>
      <c r="P45" s="45">
        <f t="shared" si="9"/>
        <v>0.18785742784944806</v>
      </c>
      <c r="Q45" s="10"/>
    </row>
    <row r="46" spans="1:17">
      <c r="A46" s="13"/>
      <c r="B46" s="39">
        <v>351.1</v>
      </c>
      <c r="C46" s="21" t="s">
        <v>53</v>
      </c>
      <c r="D46" s="46">
        <v>2512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2512</v>
      </c>
      <c r="P46" s="47">
        <f t="shared" si="9"/>
        <v>0.16704348982577472</v>
      </c>
      <c r="Q46" s="9"/>
    </row>
    <row r="47" spans="1:17">
      <c r="A47" s="13"/>
      <c r="B47" s="39">
        <v>351.3</v>
      </c>
      <c r="C47" s="21" t="s">
        <v>54</v>
      </c>
      <c r="D47" s="46">
        <v>313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313</v>
      </c>
      <c r="P47" s="47">
        <f t="shared" si="9"/>
        <v>2.0813938023673362E-2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SUM(D49:D52)</f>
        <v>87089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6423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93512</v>
      </c>
      <c r="P48" s="45">
        <f t="shared" si="9"/>
        <v>6.2183801037371991</v>
      </c>
      <c r="Q48" s="10"/>
    </row>
    <row r="49" spans="1:120">
      <c r="A49" s="12"/>
      <c r="B49" s="25">
        <v>361.1</v>
      </c>
      <c r="C49" s="20" t="s">
        <v>55</v>
      </c>
      <c r="D49" s="46">
        <v>63</v>
      </c>
      <c r="E49" s="46">
        <v>0</v>
      </c>
      <c r="F49" s="46">
        <v>0</v>
      </c>
      <c r="G49" s="46">
        <v>0</v>
      </c>
      <c r="H49" s="46">
        <v>0</v>
      </c>
      <c r="I49" s="46">
        <v>969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1032</v>
      </c>
      <c r="P49" s="47">
        <f t="shared" si="9"/>
        <v>6.8626147094028464E-2</v>
      </c>
      <c r="Q49" s="9"/>
    </row>
    <row r="50" spans="1:120">
      <c r="A50" s="12"/>
      <c r="B50" s="25">
        <v>362</v>
      </c>
      <c r="C50" s="20" t="s">
        <v>56</v>
      </c>
      <c r="D50" s="46">
        <v>11675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11675</v>
      </c>
      <c r="P50" s="47">
        <f t="shared" si="9"/>
        <v>0.77636653810347123</v>
      </c>
      <c r="Q50" s="9"/>
    </row>
    <row r="51" spans="1:120">
      <c r="A51" s="12"/>
      <c r="B51" s="25">
        <v>366</v>
      </c>
      <c r="C51" s="20" t="s">
        <v>57</v>
      </c>
      <c r="D51" s="46">
        <v>28877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28877</v>
      </c>
      <c r="P51" s="47">
        <f t="shared" si="9"/>
        <v>1.9202686527463759</v>
      </c>
      <c r="Q51" s="9"/>
    </row>
    <row r="52" spans="1:120">
      <c r="A52" s="12"/>
      <c r="B52" s="25">
        <v>369.9</v>
      </c>
      <c r="C52" s="20" t="s">
        <v>58</v>
      </c>
      <c r="D52" s="46">
        <v>46474</v>
      </c>
      <c r="E52" s="46">
        <v>0</v>
      </c>
      <c r="F52" s="46">
        <v>0</v>
      </c>
      <c r="G52" s="46">
        <v>0</v>
      </c>
      <c r="H52" s="46">
        <v>0</v>
      </c>
      <c r="I52" s="46">
        <v>5454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51928</v>
      </c>
      <c r="P52" s="47">
        <f t="shared" si="9"/>
        <v>3.4531187657933238</v>
      </c>
      <c r="Q52" s="9"/>
    </row>
    <row r="53" spans="1:120" ht="15.75">
      <c r="A53" s="29" t="s">
        <v>38</v>
      </c>
      <c r="B53" s="30"/>
      <c r="C53" s="31"/>
      <c r="D53" s="32">
        <f t="shared" ref="D53:N53" si="13">SUM(D54:D55)</f>
        <v>139732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625837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  <c r="O53" s="32">
        <f t="shared" si="11"/>
        <v>765569</v>
      </c>
      <c r="P53" s="45">
        <f t="shared" si="9"/>
        <v>50.908963957973135</v>
      </c>
      <c r="Q53" s="9"/>
    </row>
    <row r="54" spans="1:120">
      <c r="A54" s="12"/>
      <c r="B54" s="25">
        <v>381</v>
      </c>
      <c r="C54" s="20" t="s">
        <v>89</v>
      </c>
      <c r="D54" s="46">
        <v>139732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139732</v>
      </c>
      <c r="P54" s="47">
        <f t="shared" si="9"/>
        <v>9.2919271179678145</v>
      </c>
      <c r="Q54" s="9"/>
    </row>
    <row r="55" spans="1:120" ht="15.75" thickBot="1">
      <c r="A55" s="12"/>
      <c r="B55" s="25">
        <v>389.7</v>
      </c>
      <c r="C55" s="20" t="s">
        <v>165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625837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625837</v>
      </c>
      <c r="P55" s="47">
        <f t="shared" si="9"/>
        <v>41.617036840005319</v>
      </c>
      <c r="Q55" s="9"/>
    </row>
    <row r="56" spans="1:120" ht="16.5" thickBot="1">
      <c r="A56" s="14" t="s">
        <v>51</v>
      </c>
      <c r="B56" s="23"/>
      <c r="C56" s="22"/>
      <c r="D56" s="15">
        <f t="shared" ref="D56:N56" si="14">SUM(D5,D15,D22,D35,D45,D48,D53)</f>
        <v>13360350</v>
      </c>
      <c r="E56" s="15">
        <f t="shared" si="14"/>
        <v>4110383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10387414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 t="shared" si="11"/>
        <v>27858147</v>
      </c>
      <c r="P56" s="38">
        <f t="shared" si="9"/>
        <v>1852.5167575475461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166</v>
      </c>
      <c r="N58" s="48"/>
      <c r="O58" s="48"/>
      <c r="P58" s="43">
        <v>15038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4991281</v>
      </c>
      <c r="E5" s="27">
        <f t="shared" si="0"/>
        <v>2412719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7404000</v>
      </c>
      <c r="O5" s="33">
        <f t="shared" ref="O5:O36" si="1">(N5/O$55)</f>
        <v>561.97343453510439</v>
      </c>
      <c r="P5" s="6"/>
    </row>
    <row r="6" spans="1:133">
      <c r="A6" s="12"/>
      <c r="B6" s="25">
        <v>311</v>
      </c>
      <c r="C6" s="20" t="s">
        <v>2</v>
      </c>
      <c r="D6" s="46">
        <v>2689670</v>
      </c>
      <c r="E6" s="46">
        <v>2412719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5102389</v>
      </c>
      <c r="O6" s="47">
        <f t="shared" si="1"/>
        <v>387.27810246679314</v>
      </c>
      <c r="P6" s="9"/>
    </row>
    <row r="7" spans="1:133">
      <c r="A7" s="12"/>
      <c r="B7" s="25">
        <v>312.41000000000003</v>
      </c>
      <c r="C7" s="20" t="s">
        <v>10</v>
      </c>
      <c r="D7" s="46">
        <v>204395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204395</v>
      </c>
      <c r="O7" s="47">
        <f t="shared" si="1"/>
        <v>15.513851992409867</v>
      </c>
      <c r="P7" s="9"/>
    </row>
    <row r="8" spans="1:133">
      <c r="A8" s="12"/>
      <c r="B8" s="25">
        <v>312.42</v>
      </c>
      <c r="C8" s="20" t="s">
        <v>76</v>
      </c>
      <c r="D8" s="46">
        <v>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</v>
      </c>
      <c r="O8" s="47">
        <f t="shared" si="1"/>
        <v>2.8083491461100571E-3</v>
      </c>
      <c r="P8" s="9"/>
    </row>
    <row r="9" spans="1:133">
      <c r="A9" s="12"/>
      <c r="B9" s="25">
        <v>312.60000000000002</v>
      </c>
      <c r="C9" s="20" t="s">
        <v>11</v>
      </c>
      <c r="D9" s="46">
        <v>1143317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1143317</v>
      </c>
      <c r="O9" s="47">
        <f t="shared" si="1"/>
        <v>86.779278937381406</v>
      </c>
      <c r="P9" s="9"/>
    </row>
    <row r="10" spans="1:133">
      <c r="A10" s="12"/>
      <c r="B10" s="25">
        <v>314.10000000000002</v>
      </c>
      <c r="C10" s="20" t="s">
        <v>12</v>
      </c>
      <c r="D10" s="46">
        <v>602096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602096</v>
      </c>
      <c r="O10" s="47">
        <f t="shared" si="1"/>
        <v>45.699886148007593</v>
      </c>
      <c r="P10" s="9"/>
    </row>
    <row r="11" spans="1:133">
      <c r="A11" s="12"/>
      <c r="B11" s="25">
        <v>314.39999999999998</v>
      </c>
      <c r="C11" s="20" t="s">
        <v>14</v>
      </c>
      <c r="D11" s="46">
        <v>28596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28596</v>
      </c>
      <c r="O11" s="47">
        <f t="shared" si="1"/>
        <v>2.1704743833017077</v>
      </c>
      <c r="P11" s="9"/>
    </row>
    <row r="12" spans="1:133">
      <c r="A12" s="12"/>
      <c r="B12" s="25">
        <v>314.8</v>
      </c>
      <c r="C12" s="20" t="s">
        <v>77</v>
      </c>
      <c r="D12" s="46">
        <v>3426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3426</v>
      </c>
      <c r="O12" s="47">
        <f t="shared" si="1"/>
        <v>0.2600379506641366</v>
      </c>
      <c r="P12" s="9"/>
    </row>
    <row r="13" spans="1:133">
      <c r="A13" s="12"/>
      <c r="B13" s="25">
        <v>315</v>
      </c>
      <c r="C13" s="20" t="s">
        <v>96</v>
      </c>
      <c r="D13" s="46">
        <v>267679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267679</v>
      </c>
      <c r="O13" s="47">
        <f t="shared" si="1"/>
        <v>20.317191650853889</v>
      </c>
      <c r="P13" s="9"/>
    </row>
    <row r="14" spans="1:133">
      <c r="A14" s="12"/>
      <c r="B14" s="25">
        <v>316</v>
      </c>
      <c r="C14" s="20" t="s">
        <v>120</v>
      </c>
      <c r="D14" s="46">
        <v>52065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52065</v>
      </c>
      <c r="O14" s="47">
        <f t="shared" si="1"/>
        <v>3.9518026565464894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SUM(D16:D22)</f>
        <v>2219404</v>
      </c>
      <c r="E15" s="32">
        <f t="shared" si="3"/>
        <v>0</v>
      </c>
      <c r="F15" s="32">
        <f t="shared" si="3"/>
        <v>0</v>
      </c>
      <c r="G15" s="32">
        <f t="shared" si="3"/>
        <v>294149</v>
      </c>
      <c r="H15" s="32">
        <f t="shared" si="3"/>
        <v>0</v>
      </c>
      <c r="I15" s="32">
        <f t="shared" si="3"/>
        <v>1684430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5" si="4">SUM(D15:M15)</f>
        <v>4197983</v>
      </c>
      <c r="O15" s="45">
        <f t="shared" si="1"/>
        <v>318.63248576850094</v>
      </c>
      <c r="P15" s="10"/>
    </row>
    <row r="16" spans="1:133">
      <c r="A16" s="12"/>
      <c r="B16" s="25">
        <v>322</v>
      </c>
      <c r="C16" s="20" t="s">
        <v>81</v>
      </c>
      <c r="D16" s="46">
        <v>1506707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1506707</v>
      </c>
      <c r="O16" s="47">
        <f t="shared" si="1"/>
        <v>114.36106261859582</v>
      </c>
      <c r="P16" s="9"/>
    </row>
    <row r="17" spans="1:16">
      <c r="A17" s="12"/>
      <c r="B17" s="25">
        <v>323.10000000000002</v>
      </c>
      <c r="C17" s="20" t="s">
        <v>17</v>
      </c>
      <c r="D17" s="46">
        <v>615154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615154</v>
      </c>
      <c r="O17" s="47">
        <f t="shared" si="1"/>
        <v>46.691005692599617</v>
      </c>
      <c r="P17" s="9"/>
    </row>
    <row r="18" spans="1:16">
      <c r="A18" s="12"/>
      <c r="B18" s="25">
        <v>323.39999999999998</v>
      </c>
      <c r="C18" s="20" t="s">
        <v>18</v>
      </c>
      <c r="D18" s="46">
        <v>23883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23883</v>
      </c>
      <c r="O18" s="47">
        <f t="shared" si="1"/>
        <v>1.8127514231499051</v>
      </c>
      <c r="P18" s="9"/>
    </row>
    <row r="19" spans="1:16">
      <c r="A19" s="12"/>
      <c r="B19" s="25">
        <v>324.11</v>
      </c>
      <c r="C19" s="20" t="s">
        <v>82</v>
      </c>
      <c r="D19" s="46">
        <v>0</v>
      </c>
      <c r="E19" s="46">
        <v>0</v>
      </c>
      <c r="F19" s="46">
        <v>0</v>
      </c>
      <c r="G19" s="46">
        <v>197799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197799</v>
      </c>
      <c r="O19" s="47">
        <f t="shared" si="1"/>
        <v>15.013206831119545</v>
      </c>
      <c r="P19" s="9"/>
    </row>
    <row r="20" spans="1:16">
      <c r="A20" s="12"/>
      <c r="B20" s="25">
        <v>324.20999999999998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1684430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1684430</v>
      </c>
      <c r="O20" s="47">
        <f t="shared" si="1"/>
        <v>127.8504743833017</v>
      </c>
      <c r="P20" s="9"/>
    </row>
    <row r="21" spans="1:16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96350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96350</v>
      </c>
      <c r="O21" s="47">
        <f t="shared" si="1"/>
        <v>7.3130929791271351</v>
      </c>
      <c r="P21" s="9"/>
    </row>
    <row r="22" spans="1:16">
      <c r="A22" s="12"/>
      <c r="B22" s="25">
        <v>329</v>
      </c>
      <c r="C22" s="20" t="s">
        <v>23</v>
      </c>
      <c r="D22" s="46">
        <v>73660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73660</v>
      </c>
      <c r="O22" s="47">
        <f t="shared" si="1"/>
        <v>5.5908918406072106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SUM(D24:D34)</f>
        <v>1192223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1334794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2527017</v>
      </c>
      <c r="O23" s="45">
        <f t="shared" si="1"/>
        <v>191.80394686907022</v>
      </c>
      <c r="P23" s="10"/>
    </row>
    <row r="24" spans="1:16">
      <c r="A24" s="12"/>
      <c r="B24" s="25">
        <v>331.1</v>
      </c>
      <c r="C24" s="20" t="s">
        <v>144</v>
      </c>
      <c r="D24" s="46">
        <v>5011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5011</v>
      </c>
      <c r="O24" s="47">
        <f t="shared" si="1"/>
        <v>0.38034155597722963</v>
      </c>
      <c r="P24" s="9"/>
    </row>
    <row r="25" spans="1:16">
      <c r="A25" s="12"/>
      <c r="B25" s="25">
        <v>331.31</v>
      </c>
      <c r="C25" s="20" t="s">
        <v>133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200000</v>
      </c>
      <c r="O25" s="47">
        <f t="shared" si="1"/>
        <v>15.180265654648956</v>
      </c>
      <c r="P25" s="9"/>
    </row>
    <row r="26" spans="1:16">
      <c r="A26" s="12"/>
      <c r="B26" s="25">
        <v>331.7</v>
      </c>
      <c r="C26" s="20" t="s">
        <v>145</v>
      </c>
      <c r="D26" s="46">
        <v>7200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7200</v>
      </c>
      <c r="O26" s="47">
        <f t="shared" si="1"/>
        <v>0.54648956356736245</v>
      </c>
      <c r="P26" s="9"/>
    </row>
    <row r="27" spans="1:16">
      <c r="A27" s="12"/>
      <c r="B27" s="25">
        <v>334.35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102143</v>
      </c>
      <c r="O27" s="47">
        <f t="shared" si="1"/>
        <v>7.7527893738140419</v>
      </c>
      <c r="P27" s="9"/>
    </row>
    <row r="28" spans="1:16">
      <c r="A28" s="12"/>
      <c r="B28" s="25">
        <v>335.12</v>
      </c>
      <c r="C28" s="20" t="s">
        <v>99</v>
      </c>
      <c r="D28" s="46">
        <v>373813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373813</v>
      </c>
      <c r="O28" s="47">
        <f t="shared" si="1"/>
        <v>28.37290322580645</v>
      </c>
      <c r="P28" s="9"/>
    </row>
    <row r="29" spans="1:16">
      <c r="A29" s="12"/>
      <c r="B29" s="25">
        <v>335.14</v>
      </c>
      <c r="C29" s="20" t="s">
        <v>100</v>
      </c>
      <c r="D29" s="46">
        <v>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</v>
      </c>
      <c r="O29" s="47">
        <f t="shared" si="1"/>
        <v>1.950664136622391E-2</v>
      </c>
      <c r="P29" s="9"/>
    </row>
    <row r="30" spans="1:16">
      <c r="A30" s="12"/>
      <c r="B30" s="25">
        <v>335.15</v>
      </c>
      <c r="C30" s="20" t="s">
        <v>101</v>
      </c>
      <c r="D30" s="46">
        <v>1412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1412</v>
      </c>
      <c r="O30" s="47">
        <f t="shared" si="1"/>
        <v>0.10717267552182164</v>
      </c>
      <c r="P30" s="9"/>
    </row>
    <row r="31" spans="1:16">
      <c r="A31" s="12"/>
      <c r="B31" s="25">
        <v>335.18</v>
      </c>
      <c r="C31" s="20" t="s">
        <v>102</v>
      </c>
      <c r="D31" s="46">
        <v>744007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744007</v>
      </c>
      <c r="O31" s="47">
        <f t="shared" si="1"/>
        <v>56.471119544592028</v>
      </c>
      <c r="P31" s="9"/>
    </row>
    <row r="32" spans="1:16">
      <c r="A32" s="12"/>
      <c r="B32" s="25">
        <v>337.2</v>
      </c>
      <c r="C32" s="20" t="s">
        <v>146</v>
      </c>
      <c r="D32" s="46">
        <v>2364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2364</v>
      </c>
      <c r="O32" s="47">
        <f t="shared" si="1"/>
        <v>0.17943074003795068</v>
      </c>
      <c r="P32" s="9"/>
    </row>
    <row r="33" spans="1:16">
      <c r="A33" s="12"/>
      <c r="B33" s="25">
        <v>337.3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1032651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1032651</v>
      </c>
      <c r="O33" s="47">
        <f t="shared" si="1"/>
        <v>78.379582542694493</v>
      </c>
      <c r="P33" s="9"/>
    </row>
    <row r="34" spans="1:16">
      <c r="A34" s="12"/>
      <c r="B34" s="25">
        <v>338</v>
      </c>
      <c r="C34" s="20" t="s">
        <v>31</v>
      </c>
      <c r="D34" s="46">
        <v>58159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58159</v>
      </c>
      <c r="O34" s="47">
        <f t="shared" si="1"/>
        <v>4.414345351043643</v>
      </c>
      <c r="P34" s="9"/>
    </row>
    <row r="35" spans="1:16" ht="15.75">
      <c r="A35" s="29" t="s">
        <v>36</v>
      </c>
      <c r="B35" s="30"/>
      <c r="C35" s="31"/>
      <c r="D35" s="32">
        <f t="shared" ref="D35:M35" si="6">SUM(D36:D42)</f>
        <v>347951</v>
      </c>
      <c r="E35" s="32">
        <f t="shared" si="6"/>
        <v>287775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4810404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5446130</v>
      </c>
      <c r="O35" s="45">
        <f t="shared" si="1"/>
        <v>413.36850094876661</v>
      </c>
      <c r="P35" s="10"/>
    </row>
    <row r="36" spans="1:16">
      <c r="A36" s="12"/>
      <c r="B36" s="25">
        <v>342.2</v>
      </c>
      <c r="C36" s="20" t="s">
        <v>107</v>
      </c>
      <c r="D36" s="46">
        <v>282708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282708</v>
      </c>
      <c r="O36" s="47">
        <f t="shared" si="1"/>
        <v>21.457912713472485</v>
      </c>
      <c r="P36" s="9"/>
    </row>
    <row r="37" spans="1:16">
      <c r="A37" s="12"/>
      <c r="B37" s="25">
        <v>342.4</v>
      </c>
      <c r="C37" s="20" t="s">
        <v>42</v>
      </c>
      <c r="D37" s="46">
        <v>64448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64448</v>
      </c>
      <c r="O37" s="47">
        <f t="shared" ref="O37:O53" si="8">(N37/O$55)</f>
        <v>4.8916888045540796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1695035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1695035</v>
      </c>
      <c r="O38" s="47">
        <f t="shared" si="8"/>
        <v>128.65540796963947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1305982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1305982</v>
      </c>
      <c r="O39" s="47">
        <f t="shared" si="8"/>
        <v>99.125768500948766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1809387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1809387</v>
      </c>
      <c r="O40" s="47">
        <f t="shared" si="8"/>
        <v>137.33487666034156</v>
      </c>
      <c r="P40" s="9"/>
    </row>
    <row r="41" spans="1:16">
      <c r="A41" s="12"/>
      <c r="B41" s="25">
        <v>343.9</v>
      </c>
      <c r="C41" s="20" t="s">
        <v>48</v>
      </c>
      <c r="D41" s="46">
        <v>0</v>
      </c>
      <c r="E41" s="46">
        <v>287775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287775</v>
      </c>
      <c r="O41" s="47">
        <f t="shared" si="8"/>
        <v>21.842504743833018</v>
      </c>
      <c r="P41" s="9"/>
    </row>
    <row r="42" spans="1:16">
      <c r="A42" s="12"/>
      <c r="B42" s="25">
        <v>347.1</v>
      </c>
      <c r="C42" s="20" t="s">
        <v>49</v>
      </c>
      <c r="D42" s="46">
        <v>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795</v>
      </c>
      <c r="O42" s="47">
        <f t="shared" si="8"/>
        <v>6.0341555977229601E-2</v>
      </c>
      <c r="P42" s="9"/>
    </row>
    <row r="43" spans="1:16" ht="15.75">
      <c r="A43" s="29" t="s">
        <v>37</v>
      </c>
      <c r="B43" s="30"/>
      <c r="C43" s="31"/>
      <c r="D43" s="32">
        <f t="shared" ref="D43:M43" si="9">SUM(D44:D45)</f>
        <v>7846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3" si="10">SUM(D43:M43)</f>
        <v>7846</v>
      </c>
      <c r="O43" s="45">
        <f t="shared" si="8"/>
        <v>0.59552182163187861</v>
      </c>
      <c r="P43" s="10"/>
    </row>
    <row r="44" spans="1:16">
      <c r="A44" s="13"/>
      <c r="B44" s="39">
        <v>351.1</v>
      </c>
      <c r="C44" s="21" t="s">
        <v>53</v>
      </c>
      <c r="D44" s="46">
        <v>6755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6755</v>
      </c>
      <c r="O44" s="47">
        <f t="shared" si="8"/>
        <v>0.51271347248576848</v>
      </c>
      <c r="P44" s="9"/>
    </row>
    <row r="45" spans="1:16">
      <c r="A45" s="13"/>
      <c r="B45" s="39">
        <v>351.3</v>
      </c>
      <c r="C45" s="21" t="s">
        <v>54</v>
      </c>
      <c r="D45" s="46">
        <v>1091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1091</v>
      </c>
      <c r="O45" s="47">
        <f t="shared" si="8"/>
        <v>8.2808349146110058E-2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SUM(D47:D50)</f>
        <v>54139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7410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61549</v>
      </c>
      <c r="O46" s="45">
        <f t="shared" si="8"/>
        <v>4.6716508538899433</v>
      </c>
      <c r="P46" s="10"/>
    </row>
    <row r="47" spans="1:16">
      <c r="A47" s="12"/>
      <c r="B47" s="25">
        <v>361.1</v>
      </c>
      <c r="C47" s="20" t="s">
        <v>55</v>
      </c>
      <c r="D47" s="46">
        <v>715</v>
      </c>
      <c r="E47" s="46">
        <v>0</v>
      </c>
      <c r="F47" s="46">
        <v>0</v>
      </c>
      <c r="G47" s="46">
        <v>0</v>
      </c>
      <c r="H47" s="46">
        <v>0</v>
      </c>
      <c r="I47" s="46">
        <v>1680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2395</v>
      </c>
      <c r="O47" s="47">
        <f t="shared" si="8"/>
        <v>0.18178368121442126</v>
      </c>
      <c r="P47" s="9"/>
    </row>
    <row r="48" spans="1:16">
      <c r="A48" s="12"/>
      <c r="B48" s="25">
        <v>362</v>
      </c>
      <c r="C48" s="20" t="s">
        <v>56</v>
      </c>
      <c r="D48" s="46">
        <v>17434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17434</v>
      </c>
      <c r="O48" s="47">
        <f t="shared" si="8"/>
        <v>1.3232637571157495</v>
      </c>
      <c r="P48" s="9"/>
    </row>
    <row r="49" spans="1:119">
      <c r="A49" s="12"/>
      <c r="B49" s="25">
        <v>366</v>
      </c>
      <c r="C49" s="20" t="s">
        <v>57</v>
      </c>
      <c r="D49" s="46">
        <v>1991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1991</v>
      </c>
      <c r="O49" s="47">
        <f t="shared" si="8"/>
        <v>0.15111954459203036</v>
      </c>
      <c r="P49" s="9"/>
    </row>
    <row r="50" spans="1:119">
      <c r="A50" s="12"/>
      <c r="B50" s="25">
        <v>369.9</v>
      </c>
      <c r="C50" s="20" t="s">
        <v>58</v>
      </c>
      <c r="D50" s="46">
        <v>33999</v>
      </c>
      <c r="E50" s="46">
        <v>0</v>
      </c>
      <c r="F50" s="46">
        <v>0</v>
      </c>
      <c r="G50" s="46">
        <v>0</v>
      </c>
      <c r="H50" s="46">
        <v>0</v>
      </c>
      <c r="I50" s="46">
        <v>5730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39729</v>
      </c>
      <c r="O50" s="47">
        <f t="shared" si="8"/>
        <v>3.0154838709677421</v>
      </c>
      <c r="P50" s="9"/>
    </row>
    <row r="51" spans="1:119" ht="15.75">
      <c r="A51" s="29" t="s">
        <v>38</v>
      </c>
      <c r="B51" s="30"/>
      <c r="C51" s="31"/>
      <c r="D51" s="32">
        <f t="shared" ref="D51:M51" si="12">SUM(D52:D52)</f>
        <v>131327</v>
      </c>
      <c r="E51" s="32">
        <f t="shared" si="12"/>
        <v>52412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1754198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1937937</v>
      </c>
      <c r="O51" s="45">
        <f t="shared" si="8"/>
        <v>147.09199240986717</v>
      </c>
      <c r="P51" s="9"/>
    </row>
    <row r="52" spans="1:119" ht="15.75" thickBot="1">
      <c r="A52" s="12"/>
      <c r="B52" s="25">
        <v>381</v>
      </c>
      <c r="C52" s="20" t="s">
        <v>89</v>
      </c>
      <c r="D52" s="46">
        <v>131327</v>
      </c>
      <c r="E52" s="46">
        <v>52412</v>
      </c>
      <c r="F52" s="46">
        <v>0</v>
      </c>
      <c r="G52" s="46">
        <v>0</v>
      </c>
      <c r="H52" s="46">
        <v>0</v>
      </c>
      <c r="I52" s="46">
        <v>1754198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1937937</v>
      </c>
      <c r="O52" s="47">
        <f t="shared" si="8"/>
        <v>147.09199240986717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SUM(D5,D15,D23,D35,D43,D46,D51)</f>
        <v>8944171</v>
      </c>
      <c r="E53" s="15">
        <f t="shared" si="13"/>
        <v>2752906</v>
      </c>
      <c r="F53" s="15">
        <f t="shared" si="13"/>
        <v>0</v>
      </c>
      <c r="G53" s="15">
        <f t="shared" si="13"/>
        <v>294149</v>
      </c>
      <c r="H53" s="15">
        <f t="shared" si="13"/>
        <v>0</v>
      </c>
      <c r="I53" s="15">
        <f t="shared" si="13"/>
        <v>9591236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21582462</v>
      </c>
      <c r="O53" s="38">
        <f t="shared" si="8"/>
        <v>1638.1375332068312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147</v>
      </c>
      <c r="M55" s="48"/>
      <c r="N55" s="48"/>
      <c r="O55" s="43">
        <v>13175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4869852</v>
      </c>
      <c r="E5" s="27">
        <f t="shared" si="0"/>
        <v>1940412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6810264</v>
      </c>
      <c r="O5" s="33">
        <f t="shared" ref="O5:O36" si="1">(N5/O$58)</f>
        <v>528.6651141127154</v>
      </c>
      <c r="P5" s="6"/>
    </row>
    <row r="6" spans="1:133">
      <c r="A6" s="12"/>
      <c r="B6" s="25">
        <v>311</v>
      </c>
      <c r="C6" s="20" t="s">
        <v>2</v>
      </c>
      <c r="D6" s="46">
        <v>2547090</v>
      </c>
      <c r="E6" s="46">
        <v>1940412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4487502</v>
      </c>
      <c r="O6" s="47">
        <f t="shared" si="1"/>
        <v>348.35444806707034</v>
      </c>
      <c r="P6" s="9"/>
    </row>
    <row r="7" spans="1:133">
      <c r="A7" s="12"/>
      <c r="B7" s="25">
        <v>312.3</v>
      </c>
      <c r="C7" s="20" t="s">
        <v>75</v>
      </c>
      <c r="D7" s="46">
        <v>94889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94889</v>
      </c>
      <c r="O7" s="47">
        <f t="shared" si="1"/>
        <v>7.366014594007142</v>
      </c>
      <c r="P7" s="9"/>
    </row>
    <row r="8" spans="1:133">
      <c r="A8" s="12"/>
      <c r="B8" s="25">
        <v>312.41000000000003</v>
      </c>
      <c r="C8" s="20" t="s">
        <v>10</v>
      </c>
      <c r="D8" s="46">
        <v>210019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210019</v>
      </c>
      <c r="O8" s="47">
        <f t="shared" si="1"/>
        <v>16.303291414376648</v>
      </c>
      <c r="P8" s="9"/>
    </row>
    <row r="9" spans="1:133">
      <c r="A9" s="12"/>
      <c r="B9" s="25">
        <v>312.42</v>
      </c>
      <c r="C9" s="20" t="s">
        <v>76</v>
      </c>
      <c r="D9" s="46">
        <v>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</v>
      </c>
      <c r="O9" s="47">
        <f t="shared" si="1"/>
        <v>4.5024064586244375E-3</v>
      </c>
      <c r="P9" s="9"/>
    </row>
    <row r="10" spans="1:133">
      <c r="A10" s="12"/>
      <c r="B10" s="25">
        <v>312.60000000000002</v>
      </c>
      <c r="C10" s="20" t="s">
        <v>11</v>
      </c>
      <c r="D10" s="46">
        <v>1130858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1130858</v>
      </c>
      <c r="O10" s="47">
        <f t="shared" si="1"/>
        <v>87.78590281012265</v>
      </c>
      <c r="P10" s="9"/>
    </row>
    <row r="11" spans="1:133">
      <c r="A11" s="12"/>
      <c r="B11" s="25">
        <v>314.10000000000002</v>
      </c>
      <c r="C11" s="20" t="s">
        <v>12</v>
      </c>
      <c r="D11" s="46">
        <v>555361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555361</v>
      </c>
      <c r="O11" s="47">
        <f t="shared" si="1"/>
        <v>43.111395746002174</v>
      </c>
      <c r="P11" s="9"/>
    </row>
    <row r="12" spans="1:133">
      <c r="A12" s="12"/>
      <c r="B12" s="25">
        <v>314.39999999999998</v>
      </c>
      <c r="C12" s="20" t="s">
        <v>14</v>
      </c>
      <c r="D12" s="46">
        <v>26778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26778</v>
      </c>
      <c r="O12" s="47">
        <f t="shared" si="1"/>
        <v>2.0787144853283652</v>
      </c>
      <c r="P12" s="9"/>
    </row>
    <row r="13" spans="1:133">
      <c r="A13" s="12"/>
      <c r="B13" s="25">
        <v>314.8</v>
      </c>
      <c r="C13" s="20" t="s">
        <v>77</v>
      </c>
      <c r="D13" s="46">
        <v>3145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3145</v>
      </c>
      <c r="O13" s="47">
        <f t="shared" si="1"/>
        <v>0.24413910883403198</v>
      </c>
      <c r="P13" s="9"/>
    </row>
    <row r="14" spans="1:133">
      <c r="A14" s="12"/>
      <c r="B14" s="25">
        <v>315</v>
      </c>
      <c r="C14" s="20" t="s">
        <v>96</v>
      </c>
      <c r="D14" s="46">
        <v>248995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248995</v>
      </c>
      <c r="O14" s="47">
        <f t="shared" si="1"/>
        <v>19.328908554572273</v>
      </c>
      <c r="P14" s="9"/>
    </row>
    <row r="15" spans="1:133">
      <c r="A15" s="12"/>
      <c r="B15" s="25">
        <v>316</v>
      </c>
      <c r="C15" s="20" t="s">
        <v>120</v>
      </c>
      <c r="D15" s="46">
        <v>52659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52659</v>
      </c>
      <c r="O15" s="47">
        <f t="shared" si="1"/>
        <v>4.0877969259431763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SUM(D17:D24)</f>
        <v>1871640</v>
      </c>
      <c r="E16" s="32">
        <f t="shared" si="3"/>
        <v>0</v>
      </c>
      <c r="F16" s="32">
        <f t="shared" si="3"/>
        <v>0</v>
      </c>
      <c r="G16" s="32">
        <f t="shared" si="3"/>
        <v>201830</v>
      </c>
      <c r="H16" s="32">
        <f t="shared" si="3"/>
        <v>0</v>
      </c>
      <c r="I16" s="32">
        <f t="shared" si="3"/>
        <v>1235709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3309179</v>
      </c>
      <c r="O16" s="45">
        <f t="shared" si="1"/>
        <v>256.88394659214407</v>
      </c>
      <c r="P16" s="10"/>
    </row>
    <row r="17" spans="1:16">
      <c r="A17" s="12"/>
      <c r="B17" s="25">
        <v>322</v>
      </c>
      <c r="C17" s="20" t="s">
        <v>81</v>
      </c>
      <c r="D17" s="46">
        <v>1152938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1152938</v>
      </c>
      <c r="O17" s="47">
        <f t="shared" si="1"/>
        <v>89.499922372302436</v>
      </c>
      <c r="P17" s="9"/>
    </row>
    <row r="18" spans="1:16">
      <c r="A18" s="12"/>
      <c r="B18" s="25">
        <v>323.10000000000002</v>
      </c>
      <c r="C18" s="20" t="s">
        <v>17</v>
      </c>
      <c r="D18" s="46">
        <v>603151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603151</v>
      </c>
      <c r="O18" s="47">
        <f t="shared" si="1"/>
        <v>46.821223412513582</v>
      </c>
      <c r="P18" s="9"/>
    </row>
    <row r="19" spans="1:16">
      <c r="A19" s="12"/>
      <c r="B19" s="25">
        <v>323.39999999999998</v>
      </c>
      <c r="C19" s="20" t="s">
        <v>18</v>
      </c>
      <c r="D19" s="46">
        <v>23556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23556</v>
      </c>
      <c r="O19" s="47">
        <f t="shared" si="1"/>
        <v>1.8285980437820215</v>
      </c>
      <c r="P19" s="9"/>
    </row>
    <row r="20" spans="1:16">
      <c r="A20" s="12"/>
      <c r="B20" s="25">
        <v>324.11</v>
      </c>
      <c r="C20" s="20" t="s">
        <v>82</v>
      </c>
      <c r="D20" s="46">
        <v>0</v>
      </c>
      <c r="E20" s="46">
        <v>0</v>
      </c>
      <c r="F20" s="46">
        <v>0</v>
      </c>
      <c r="G20" s="46">
        <v>133078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133078</v>
      </c>
      <c r="O20" s="47">
        <f t="shared" si="1"/>
        <v>10.330538736221083</v>
      </c>
      <c r="P20" s="9"/>
    </row>
    <row r="21" spans="1:16">
      <c r="A21" s="12"/>
      <c r="B21" s="25">
        <v>324.20999999999998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1235709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1235709</v>
      </c>
      <c r="O21" s="47">
        <f t="shared" si="1"/>
        <v>95.925244527247315</v>
      </c>
      <c r="P21" s="9"/>
    </row>
    <row r="22" spans="1:16">
      <c r="A22" s="12"/>
      <c r="B22" s="25">
        <v>324.61</v>
      </c>
      <c r="C22" s="20" t="s">
        <v>21</v>
      </c>
      <c r="D22" s="46">
        <v>0</v>
      </c>
      <c r="E22" s="46">
        <v>0</v>
      </c>
      <c r="F22" s="46">
        <v>0</v>
      </c>
      <c r="G22" s="46">
        <v>68752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68752</v>
      </c>
      <c r="O22" s="47">
        <f t="shared" si="1"/>
        <v>5.3370594628163328</v>
      </c>
      <c r="P22" s="9"/>
    </row>
    <row r="23" spans="1:16">
      <c r="A23" s="12"/>
      <c r="B23" s="25">
        <v>325.2</v>
      </c>
      <c r="C23" s="20" t="s">
        <v>139</v>
      </c>
      <c r="D23" s="46">
        <v>90805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90805</v>
      </c>
      <c r="O23" s="47">
        <f t="shared" si="1"/>
        <v>7.0489830771619317</v>
      </c>
      <c r="P23" s="9"/>
    </row>
    <row r="24" spans="1:16">
      <c r="A24" s="12"/>
      <c r="B24" s="25">
        <v>329</v>
      </c>
      <c r="C24" s="20" t="s">
        <v>23</v>
      </c>
      <c r="D24" s="46">
        <v>1190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1190</v>
      </c>
      <c r="O24" s="47">
        <f t="shared" si="1"/>
        <v>9.2376960099363456E-2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SUM(D26:D35)</f>
        <v>1132634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498333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1630967</v>
      </c>
      <c r="O25" s="45">
        <f t="shared" si="1"/>
        <v>126.60821301040211</v>
      </c>
      <c r="P25" s="10"/>
    </row>
    <row r="26" spans="1:16">
      <c r="A26" s="12"/>
      <c r="B26" s="25">
        <v>331.2</v>
      </c>
      <c r="C26" s="20" t="s">
        <v>24</v>
      </c>
      <c r="D26" s="46">
        <v>24336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24336</v>
      </c>
      <c r="O26" s="47">
        <f t="shared" si="1"/>
        <v>1.8891476478807638</v>
      </c>
      <c r="P26" s="9"/>
    </row>
    <row r="27" spans="1:16">
      <c r="A27" s="12"/>
      <c r="B27" s="25">
        <v>331.31</v>
      </c>
      <c r="C27" s="20" t="s">
        <v>133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87327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87327</v>
      </c>
      <c r="O27" s="47">
        <f t="shared" si="1"/>
        <v>6.7789939450395904</v>
      </c>
      <c r="P27" s="9"/>
    </row>
    <row r="28" spans="1:16">
      <c r="A28" s="12"/>
      <c r="B28" s="25">
        <v>331.35</v>
      </c>
      <c r="C28" s="20" t="s">
        <v>84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24270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24270</v>
      </c>
      <c r="O28" s="47">
        <f t="shared" si="1"/>
        <v>1.8840242198416395</v>
      </c>
      <c r="P28" s="9"/>
    </row>
    <row r="29" spans="1:16">
      <c r="A29" s="12"/>
      <c r="B29" s="25">
        <v>334.2</v>
      </c>
      <c r="C29" s="20" t="s">
        <v>140</v>
      </c>
      <c r="D29" s="46">
        <v>5095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5095</v>
      </c>
      <c r="O29" s="47">
        <f t="shared" si="1"/>
        <v>0.39551311908088804</v>
      </c>
      <c r="P29" s="9"/>
    </row>
    <row r="30" spans="1:16">
      <c r="A30" s="12"/>
      <c r="B30" s="25">
        <v>334.35</v>
      </c>
      <c r="C30" s="20" t="s">
        <v>136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386736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386736</v>
      </c>
      <c r="O30" s="47">
        <f t="shared" si="1"/>
        <v>30.021425244527247</v>
      </c>
      <c r="P30" s="9"/>
    </row>
    <row r="31" spans="1:16">
      <c r="A31" s="12"/>
      <c r="B31" s="25">
        <v>335.12</v>
      </c>
      <c r="C31" s="20" t="s">
        <v>99</v>
      </c>
      <c r="D31" s="46">
        <v>317984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317984</v>
      </c>
      <c r="O31" s="47">
        <f t="shared" si="1"/>
        <v>24.684365781710916</v>
      </c>
      <c r="P31" s="9"/>
    </row>
    <row r="32" spans="1:16">
      <c r="A32" s="12"/>
      <c r="B32" s="25">
        <v>335.14</v>
      </c>
      <c r="C32" s="20" t="s">
        <v>100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98</v>
      </c>
      <c r="O32" s="47">
        <f t="shared" si="1"/>
        <v>7.6075143611240492E-3</v>
      </c>
      <c r="P32" s="9"/>
    </row>
    <row r="33" spans="1:16">
      <c r="A33" s="12"/>
      <c r="B33" s="25">
        <v>335.15</v>
      </c>
      <c r="C33" s="20" t="s">
        <v>101</v>
      </c>
      <c r="D33" s="46">
        <v>825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825</v>
      </c>
      <c r="O33" s="47">
        <f t="shared" si="1"/>
        <v>6.404285048905449E-2</v>
      </c>
      <c r="P33" s="9"/>
    </row>
    <row r="34" spans="1:16">
      <c r="A34" s="12"/>
      <c r="B34" s="25">
        <v>335.18</v>
      </c>
      <c r="C34" s="20" t="s">
        <v>102</v>
      </c>
      <c r="D34" s="46">
        <v>727328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727328</v>
      </c>
      <c r="O34" s="47">
        <f t="shared" si="1"/>
        <v>56.46079801273094</v>
      </c>
      <c r="P34" s="9"/>
    </row>
    <row r="35" spans="1:16">
      <c r="A35" s="12"/>
      <c r="B35" s="25">
        <v>338</v>
      </c>
      <c r="C35" s="20" t="s">
        <v>31</v>
      </c>
      <c r="D35" s="46">
        <v>56968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56968</v>
      </c>
      <c r="O35" s="47">
        <f t="shared" si="1"/>
        <v>4.4222946747399474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SUM(D37:D45)</f>
        <v>392032</v>
      </c>
      <c r="E36" s="32">
        <f t="shared" si="7"/>
        <v>272604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4182822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4847458</v>
      </c>
      <c r="O36" s="45">
        <f t="shared" si="1"/>
        <v>376.2970035708741</v>
      </c>
      <c r="P36" s="10"/>
    </row>
    <row r="37" spans="1:16">
      <c r="A37" s="12"/>
      <c r="B37" s="25">
        <v>342.2</v>
      </c>
      <c r="C37" s="20" t="s">
        <v>107</v>
      </c>
      <c r="D37" s="46">
        <v>289014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289014</v>
      </c>
      <c r="O37" s="47">
        <f t="shared" ref="O37:O56" si="9">(N37/O$58)</f>
        <v>22.435491383325569</v>
      </c>
      <c r="P37" s="9"/>
    </row>
    <row r="38" spans="1:16">
      <c r="A38" s="12"/>
      <c r="B38" s="25">
        <v>342.4</v>
      </c>
      <c r="C38" s="20" t="s">
        <v>42</v>
      </c>
      <c r="D38" s="46">
        <v>58912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58912</v>
      </c>
      <c r="O38" s="47">
        <f t="shared" si="9"/>
        <v>4.573202918801428</v>
      </c>
      <c r="P38" s="9"/>
    </row>
    <row r="39" spans="1:16">
      <c r="A39" s="12"/>
      <c r="B39" s="25">
        <v>342.9</v>
      </c>
      <c r="C39" s="20" t="s">
        <v>44</v>
      </c>
      <c r="D39" s="46">
        <v>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</v>
      </c>
      <c r="O39" s="47">
        <f t="shared" si="9"/>
        <v>7.7627697562490296E-3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1545134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1545134</v>
      </c>
      <c r="O40" s="47">
        <f t="shared" si="9"/>
        <v>119.94519484552089</v>
      </c>
      <c r="P40" s="9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1255555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1255555</v>
      </c>
      <c r="O41" s="47">
        <f t="shared" si="9"/>
        <v>97.46584381307251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1382133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1382133</v>
      </c>
      <c r="O42" s="47">
        <f t="shared" si="9"/>
        <v>107.29180251513741</v>
      </c>
      <c r="P42" s="9"/>
    </row>
    <row r="43" spans="1:16">
      <c r="A43" s="12"/>
      <c r="B43" s="25">
        <v>343.9</v>
      </c>
      <c r="C43" s="20" t="s">
        <v>48</v>
      </c>
      <c r="D43" s="46">
        <v>0</v>
      </c>
      <c r="E43" s="46">
        <v>272604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272604</v>
      </c>
      <c r="O43" s="47">
        <f t="shared" si="9"/>
        <v>21.161620866325105</v>
      </c>
      <c r="P43" s="9"/>
    </row>
    <row r="44" spans="1:16">
      <c r="A44" s="12"/>
      <c r="B44" s="25">
        <v>345.1</v>
      </c>
      <c r="C44" s="20" t="s">
        <v>141</v>
      </c>
      <c r="D44" s="46">
        <v>42447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42447</v>
      </c>
      <c r="O44" s="47">
        <f t="shared" si="9"/>
        <v>3.2950628784350258</v>
      </c>
      <c r="P44" s="9"/>
    </row>
    <row r="45" spans="1:16">
      <c r="A45" s="12"/>
      <c r="B45" s="25">
        <v>347.1</v>
      </c>
      <c r="C45" s="20" t="s">
        <v>49</v>
      </c>
      <c r="D45" s="46">
        <v>1559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1559</v>
      </c>
      <c r="O45" s="47">
        <f t="shared" si="9"/>
        <v>0.12102158049992237</v>
      </c>
      <c r="P45" s="9"/>
    </row>
    <row r="46" spans="1:16" ht="15.75">
      <c r="A46" s="29" t="s">
        <v>37</v>
      </c>
      <c r="B46" s="30"/>
      <c r="C46" s="31"/>
      <c r="D46" s="32">
        <f t="shared" ref="D46:M46" si="10">SUM(D47:D48)</f>
        <v>5642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6" si="11">SUM(D46:M46)</f>
        <v>5642</v>
      </c>
      <c r="O46" s="45">
        <f t="shared" si="9"/>
        <v>0.43797546964757023</v>
      </c>
      <c r="P46" s="10"/>
    </row>
    <row r="47" spans="1:16">
      <c r="A47" s="13"/>
      <c r="B47" s="39">
        <v>351.1</v>
      </c>
      <c r="C47" s="21" t="s">
        <v>53</v>
      </c>
      <c r="D47" s="46">
        <v>4879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4879</v>
      </c>
      <c r="O47" s="47">
        <f t="shared" si="9"/>
        <v>0.37874553640739017</v>
      </c>
      <c r="P47" s="9"/>
    </row>
    <row r="48" spans="1:16">
      <c r="A48" s="13"/>
      <c r="B48" s="39">
        <v>351.3</v>
      </c>
      <c r="C48" s="21" t="s">
        <v>54</v>
      </c>
      <c r="D48" s="46">
        <v>763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763</v>
      </c>
      <c r="O48" s="47">
        <f t="shared" si="9"/>
        <v>5.9229933240180097E-2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SUM(D50:D53)</f>
        <v>206614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8885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215499</v>
      </c>
      <c r="O49" s="45">
        <f t="shared" si="9"/>
        <v>16.728691197019096</v>
      </c>
      <c r="P49" s="10"/>
    </row>
    <row r="50" spans="1:119">
      <c r="A50" s="12"/>
      <c r="B50" s="25">
        <v>361.1</v>
      </c>
      <c r="C50" s="20" t="s">
        <v>55</v>
      </c>
      <c r="D50" s="46">
        <v>991</v>
      </c>
      <c r="E50" s="46">
        <v>0</v>
      </c>
      <c r="F50" s="46">
        <v>0</v>
      </c>
      <c r="G50" s="46">
        <v>0</v>
      </c>
      <c r="H50" s="46">
        <v>0</v>
      </c>
      <c r="I50" s="46">
        <v>4404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5395</v>
      </c>
      <c r="O50" s="47">
        <f t="shared" si="9"/>
        <v>0.41880142834963513</v>
      </c>
      <c r="P50" s="9"/>
    </row>
    <row r="51" spans="1:119">
      <c r="A51" s="12"/>
      <c r="B51" s="25">
        <v>362</v>
      </c>
      <c r="C51" s="20" t="s">
        <v>56</v>
      </c>
      <c r="D51" s="46">
        <v>36375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36375</v>
      </c>
      <c r="O51" s="47">
        <f t="shared" si="9"/>
        <v>2.8237074988355846</v>
      </c>
      <c r="P51" s="9"/>
    </row>
    <row r="52" spans="1:119">
      <c r="A52" s="12"/>
      <c r="B52" s="25">
        <v>366</v>
      </c>
      <c r="C52" s="20" t="s">
        <v>57</v>
      </c>
      <c r="D52" s="46">
        <v>1720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1720</v>
      </c>
      <c r="O52" s="47">
        <f t="shared" si="9"/>
        <v>0.1335196398074833</v>
      </c>
      <c r="P52" s="9"/>
    </row>
    <row r="53" spans="1:119">
      <c r="A53" s="12"/>
      <c r="B53" s="25">
        <v>369.9</v>
      </c>
      <c r="C53" s="20" t="s">
        <v>58</v>
      </c>
      <c r="D53" s="46">
        <v>167528</v>
      </c>
      <c r="E53" s="46">
        <v>0</v>
      </c>
      <c r="F53" s="46">
        <v>0</v>
      </c>
      <c r="G53" s="46">
        <v>0</v>
      </c>
      <c r="H53" s="46">
        <v>0</v>
      </c>
      <c r="I53" s="46">
        <v>4481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172009</v>
      </c>
      <c r="O53" s="47">
        <f t="shared" si="9"/>
        <v>13.352662630026394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SUM(D55:D55)</f>
        <v>125871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125871</v>
      </c>
      <c r="O54" s="45">
        <f t="shared" si="9"/>
        <v>9.7710759198882169</v>
      </c>
      <c r="P54" s="9"/>
    </row>
    <row r="55" spans="1:119" ht="15.75" thickBot="1">
      <c r="A55" s="12"/>
      <c r="B55" s="25">
        <v>381</v>
      </c>
      <c r="C55" s="20" t="s">
        <v>89</v>
      </c>
      <c r="D55" s="46">
        <v>125871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125871</v>
      </c>
      <c r="O55" s="47">
        <f t="shared" si="9"/>
        <v>9.7710759198882169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4">SUM(D5,D16,D25,D36,D46,D49,D54)</f>
        <v>8604285</v>
      </c>
      <c r="E56" s="15">
        <f t="shared" si="14"/>
        <v>2213016</v>
      </c>
      <c r="F56" s="15">
        <f t="shared" si="14"/>
        <v>0</v>
      </c>
      <c r="G56" s="15">
        <f t="shared" si="14"/>
        <v>201830</v>
      </c>
      <c r="H56" s="15">
        <f t="shared" si="14"/>
        <v>0</v>
      </c>
      <c r="I56" s="15">
        <f t="shared" si="14"/>
        <v>5925749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16944880</v>
      </c>
      <c r="O56" s="38">
        <f t="shared" si="9"/>
        <v>1315.3920198726905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142</v>
      </c>
      <c r="M58" s="48"/>
      <c r="N58" s="48"/>
      <c r="O58" s="43">
        <v>12882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4525220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1142390</v>
      </c>
      <c r="N5" s="28">
        <f>SUM(D5:M5)</f>
        <v>5667610</v>
      </c>
      <c r="O5" s="33">
        <f t="shared" ref="O5:O49" si="1">(N5/O$51)</f>
        <v>458.99011985746682</v>
      </c>
      <c r="P5" s="6"/>
    </row>
    <row r="6" spans="1:133">
      <c r="A6" s="12"/>
      <c r="B6" s="25">
        <v>311</v>
      </c>
      <c r="C6" s="20" t="s">
        <v>2</v>
      </c>
      <c r="D6" s="46">
        <v>2409446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1142390</v>
      </c>
      <c r="N6" s="46">
        <f>SUM(D6:M6)</f>
        <v>3551836</v>
      </c>
      <c r="O6" s="47">
        <f t="shared" si="1"/>
        <v>287.64463880790413</v>
      </c>
      <c r="P6" s="9"/>
    </row>
    <row r="7" spans="1:133">
      <c r="A7" s="12"/>
      <c r="B7" s="25">
        <v>312.41000000000003</v>
      </c>
      <c r="C7" s="20" t="s">
        <v>10</v>
      </c>
      <c r="D7" s="46">
        <v>205463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205463</v>
      </c>
      <c r="O7" s="47">
        <f t="shared" si="1"/>
        <v>16.639374797538064</v>
      </c>
      <c r="P7" s="9"/>
    </row>
    <row r="8" spans="1:133">
      <c r="A8" s="12"/>
      <c r="B8" s="25">
        <v>312.60000000000002</v>
      </c>
      <c r="C8" s="20" t="s">
        <v>11</v>
      </c>
      <c r="D8" s="46">
        <v>1088347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1088347</v>
      </c>
      <c r="O8" s="47">
        <f t="shared" si="1"/>
        <v>88.13953676708779</v>
      </c>
      <c r="P8" s="9"/>
    </row>
    <row r="9" spans="1:133">
      <c r="A9" s="12"/>
      <c r="B9" s="25">
        <v>314.10000000000002</v>
      </c>
      <c r="C9" s="20" t="s">
        <v>12</v>
      </c>
      <c r="D9" s="46">
        <v>488861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488861</v>
      </c>
      <c r="O9" s="47">
        <f t="shared" si="1"/>
        <v>39.590298023971492</v>
      </c>
      <c r="P9" s="9"/>
    </row>
    <row r="10" spans="1:133">
      <c r="A10" s="12"/>
      <c r="B10" s="25">
        <v>314.39999999999998</v>
      </c>
      <c r="C10" s="20" t="s">
        <v>14</v>
      </c>
      <c r="D10" s="46">
        <v>23331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23331</v>
      </c>
      <c r="O10" s="47">
        <f t="shared" si="1"/>
        <v>1.8894557823129252</v>
      </c>
      <c r="P10" s="9"/>
    </row>
    <row r="11" spans="1:133">
      <c r="A11" s="12"/>
      <c r="B11" s="25">
        <v>314.8</v>
      </c>
      <c r="C11" s="20" t="s">
        <v>77</v>
      </c>
      <c r="D11" s="46">
        <v>3238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3238</v>
      </c>
      <c r="O11" s="47">
        <f t="shared" si="1"/>
        <v>0.2622287010042112</v>
      </c>
      <c r="P11" s="9"/>
    </row>
    <row r="12" spans="1:133">
      <c r="A12" s="12"/>
      <c r="B12" s="25">
        <v>315</v>
      </c>
      <c r="C12" s="20" t="s">
        <v>96</v>
      </c>
      <c r="D12" s="46">
        <v>252619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252619</v>
      </c>
      <c r="O12" s="47">
        <f t="shared" si="1"/>
        <v>20.458292840945902</v>
      </c>
      <c r="P12" s="9"/>
    </row>
    <row r="13" spans="1:133">
      <c r="A13" s="12"/>
      <c r="B13" s="25">
        <v>316</v>
      </c>
      <c r="C13" s="20" t="s">
        <v>120</v>
      </c>
      <c r="D13" s="46">
        <v>53915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53915</v>
      </c>
      <c r="O13" s="47">
        <f t="shared" si="1"/>
        <v>4.3662941367023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1548570</v>
      </c>
      <c r="E14" s="32">
        <f t="shared" si="3"/>
        <v>0</v>
      </c>
      <c r="F14" s="32">
        <f t="shared" si="3"/>
        <v>0</v>
      </c>
      <c r="G14" s="32">
        <f t="shared" si="3"/>
        <v>171183</v>
      </c>
      <c r="H14" s="32">
        <f t="shared" si="3"/>
        <v>0</v>
      </c>
      <c r="I14" s="32">
        <f t="shared" si="3"/>
        <v>1005946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2725699</v>
      </c>
      <c r="O14" s="45">
        <f t="shared" si="1"/>
        <v>220.74011985746679</v>
      </c>
      <c r="P14" s="10"/>
    </row>
    <row r="15" spans="1:133">
      <c r="A15" s="12"/>
      <c r="B15" s="25">
        <v>322</v>
      </c>
      <c r="C15" s="20" t="s">
        <v>81</v>
      </c>
      <c r="D15" s="46">
        <v>869974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869974</v>
      </c>
      <c r="O15" s="47">
        <f t="shared" si="1"/>
        <v>70.454648526077094</v>
      </c>
      <c r="P15" s="9"/>
    </row>
    <row r="16" spans="1:133">
      <c r="A16" s="12"/>
      <c r="B16" s="25">
        <v>323.10000000000002</v>
      </c>
      <c r="C16" s="20" t="s">
        <v>17</v>
      </c>
      <c r="D16" s="46">
        <v>597108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597108</v>
      </c>
      <c r="O16" s="47">
        <f t="shared" si="1"/>
        <v>48.356656948493686</v>
      </c>
      <c r="P16" s="9"/>
    </row>
    <row r="17" spans="1:16">
      <c r="A17" s="12"/>
      <c r="B17" s="25">
        <v>323.39999999999998</v>
      </c>
      <c r="C17" s="20" t="s">
        <v>18</v>
      </c>
      <c r="D17" s="46">
        <v>21878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21878</v>
      </c>
      <c r="O17" s="47">
        <f t="shared" si="1"/>
        <v>1.7717849044379657</v>
      </c>
      <c r="P17" s="9"/>
    </row>
    <row r="18" spans="1:16">
      <c r="A18" s="12"/>
      <c r="B18" s="25">
        <v>324.11</v>
      </c>
      <c r="C18" s="20" t="s">
        <v>82</v>
      </c>
      <c r="D18" s="46">
        <v>0</v>
      </c>
      <c r="E18" s="46">
        <v>0</v>
      </c>
      <c r="F18" s="46">
        <v>0</v>
      </c>
      <c r="G18" s="46">
        <v>111735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111735</v>
      </c>
      <c r="O18" s="47">
        <f t="shared" si="1"/>
        <v>9.0488338192419828</v>
      </c>
      <c r="P18" s="9"/>
    </row>
    <row r="19" spans="1:16">
      <c r="A19" s="12"/>
      <c r="B19" s="25">
        <v>324.20999999999998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1005946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1005946</v>
      </c>
      <c r="O19" s="47">
        <f t="shared" si="1"/>
        <v>81.466310333657276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0</v>
      </c>
      <c r="F20" s="46">
        <v>0</v>
      </c>
      <c r="G20" s="46">
        <v>59448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59448</v>
      </c>
      <c r="O20" s="47">
        <f t="shared" si="1"/>
        <v>4.814382896015549</v>
      </c>
      <c r="P20" s="9"/>
    </row>
    <row r="21" spans="1:16">
      <c r="A21" s="12"/>
      <c r="B21" s="25">
        <v>324.70999999999998</v>
      </c>
      <c r="C21" s="20" t="s">
        <v>83</v>
      </c>
      <c r="D21" s="46">
        <v>13600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13600</v>
      </c>
      <c r="O21" s="47">
        <f t="shared" si="1"/>
        <v>1.1013929381276319</v>
      </c>
      <c r="P21" s="9"/>
    </row>
    <row r="22" spans="1:16">
      <c r="A22" s="12"/>
      <c r="B22" s="25">
        <v>329</v>
      </c>
      <c r="C22" s="20" t="s">
        <v>23</v>
      </c>
      <c r="D22" s="46">
        <v>46010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46010</v>
      </c>
      <c r="O22" s="47">
        <f t="shared" si="1"/>
        <v>3.7261094914156137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SUM(D24:D31)</f>
        <v>1140398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183063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1323461</v>
      </c>
      <c r="O23" s="45">
        <f t="shared" si="1"/>
        <v>107.18019112406867</v>
      </c>
      <c r="P23" s="10"/>
    </row>
    <row r="24" spans="1:16">
      <c r="A24" s="12"/>
      <c r="B24" s="25">
        <v>334.35</v>
      </c>
      <c r="C24" s="20" t="s">
        <v>136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183063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183063</v>
      </c>
      <c r="O24" s="47">
        <f t="shared" si="1"/>
        <v>14.825315840621963</v>
      </c>
      <c r="P24" s="9"/>
    </row>
    <row r="25" spans="1:16">
      <c r="A25" s="12"/>
      <c r="B25" s="25">
        <v>335.12</v>
      </c>
      <c r="C25" s="20" t="s">
        <v>99</v>
      </c>
      <c r="D25" s="46">
        <v>291232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291232</v>
      </c>
      <c r="O25" s="47">
        <f t="shared" si="1"/>
        <v>23.585357952704893</v>
      </c>
      <c r="P25" s="9"/>
    </row>
    <row r="26" spans="1:16">
      <c r="A26" s="12"/>
      <c r="B26" s="25">
        <v>335.14</v>
      </c>
      <c r="C26" s="20" t="s">
        <v>100</v>
      </c>
      <c r="D26" s="46">
        <v>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215</v>
      </c>
      <c r="O26" s="47">
        <f t="shared" si="1"/>
        <v>1.7411726595400065E-2</v>
      </c>
      <c r="P26" s="9"/>
    </row>
    <row r="27" spans="1:16">
      <c r="A27" s="12"/>
      <c r="B27" s="25">
        <v>335.15</v>
      </c>
      <c r="C27" s="20" t="s">
        <v>101</v>
      </c>
      <c r="D27" s="46">
        <v>1461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1461</v>
      </c>
      <c r="O27" s="47">
        <f t="shared" si="1"/>
        <v>0.11831875607385811</v>
      </c>
      <c r="P27" s="9"/>
    </row>
    <row r="28" spans="1:16">
      <c r="A28" s="12"/>
      <c r="B28" s="25">
        <v>335.18</v>
      </c>
      <c r="C28" s="20" t="s">
        <v>102</v>
      </c>
      <c r="D28" s="46">
        <v>694412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694412</v>
      </c>
      <c r="O28" s="47">
        <f t="shared" si="1"/>
        <v>56.236799481697439</v>
      </c>
      <c r="P28" s="9"/>
    </row>
    <row r="29" spans="1:16">
      <c r="A29" s="12"/>
      <c r="B29" s="25">
        <v>335.49</v>
      </c>
      <c r="C29" s="20" t="s">
        <v>130</v>
      </c>
      <c r="D29" s="46">
        <v>90012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90012</v>
      </c>
      <c r="O29" s="47">
        <f t="shared" si="1"/>
        <v>7.2896015549076774</v>
      </c>
      <c r="P29" s="9"/>
    </row>
    <row r="30" spans="1:16">
      <c r="A30" s="12"/>
      <c r="B30" s="25">
        <v>337.9</v>
      </c>
      <c r="C30" s="20" t="s">
        <v>92</v>
      </c>
      <c r="D30" s="46">
        <v>39136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39136</v>
      </c>
      <c r="O30" s="47">
        <f t="shared" si="1"/>
        <v>3.1694201490119855</v>
      </c>
      <c r="P30" s="9"/>
    </row>
    <row r="31" spans="1:16">
      <c r="A31" s="12"/>
      <c r="B31" s="25">
        <v>338</v>
      </c>
      <c r="C31" s="20" t="s">
        <v>31</v>
      </c>
      <c r="D31" s="46">
        <v>23930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23930</v>
      </c>
      <c r="O31" s="47">
        <f t="shared" si="1"/>
        <v>1.9379656624554584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SUM(D33:D38)</f>
        <v>325050</v>
      </c>
      <c r="E32" s="32">
        <f t="shared" si="7"/>
        <v>268346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3863662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4457058</v>
      </c>
      <c r="O32" s="45">
        <f t="shared" si="1"/>
        <v>360.95383867832845</v>
      </c>
      <c r="P32" s="10"/>
    </row>
    <row r="33" spans="1:16">
      <c r="A33" s="12"/>
      <c r="B33" s="25">
        <v>342.2</v>
      </c>
      <c r="C33" s="20" t="s">
        <v>107</v>
      </c>
      <c r="D33" s="46">
        <v>275227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275227</v>
      </c>
      <c r="O33" s="47">
        <f t="shared" si="1"/>
        <v>22.289196631033366</v>
      </c>
      <c r="P33" s="9"/>
    </row>
    <row r="34" spans="1:16">
      <c r="A34" s="12"/>
      <c r="B34" s="25">
        <v>342.4</v>
      </c>
      <c r="C34" s="20" t="s">
        <v>42</v>
      </c>
      <c r="D34" s="46">
        <v>48578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48578</v>
      </c>
      <c r="O34" s="47">
        <f t="shared" si="1"/>
        <v>3.9340783932620669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1215345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1215345</v>
      </c>
      <c r="O35" s="47">
        <f t="shared" si="1"/>
        <v>98.424441205053455</v>
      </c>
      <c r="P35" s="9"/>
    </row>
    <row r="36" spans="1:16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2648317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2648317</v>
      </c>
      <c r="O36" s="47">
        <f t="shared" si="1"/>
        <v>214.4733560090703</v>
      </c>
      <c r="P36" s="9"/>
    </row>
    <row r="37" spans="1:16">
      <c r="A37" s="12"/>
      <c r="B37" s="25">
        <v>343.9</v>
      </c>
      <c r="C37" s="20" t="s">
        <v>48</v>
      </c>
      <c r="D37" s="46">
        <v>0</v>
      </c>
      <c r="E37" s="46">
        <v>268346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268346</v>
      </c>
      <c r="O37" s="47">
        <f t="shared" si="1"/>
        <v>21.731940395205701</v>
      </c>
      <c r="P37" s="9"/>
    </row>
    <row r="38" spans="1:16">
      <c r="A38" s="12"/>
      <c r="B38" s="25">
        <v>347.1</v>
      </c>
      <c r="C38" s="20" t="s">
        <v>49</v>
      </c>
      <c r="D38" s="46">
        <v>1245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1245</v>
      </c>
      <c r="O38" s="47">
        <f t="shared" si="1"/>
        <v>0.10082604470359573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SUM(D40:D41)</f>
        <v>14878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14878</v>
      </c>
      <c r="O39" s="45">
        <f t="shared" si="1"/>
        <v>1.2048914804016846</v>
      </c>
      <c r="P39" s="10"/>
    </row>
    <row r="40" spans="1:16">
      <c r="A40" s="13"/>
      <c r="B40" s="39">
        <v>351.1</v>
      </c>
      <c r="C40" s="21" t="s">
        <v>53</v>
      </c>
      <c r="D40" s="46">
        <v>13892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13892</v>
      </c>
      <c r="O40" s="47">
        <f t="shared" si="1"/>
        <v>1.1250404923874311</v>
      </c>
      <c r="P40" s="9"/>
    </row>
    <row r="41" spans="1:16">
      <c r="A41" s="13"/>
      <c r="B41" s="39">
        <v>351.3</v>
      </c>
      <c r="C41" s="21" t="s">
        <v>54</v>
      </c>
      <c r="D41" s="46">
        <v>986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986</v>
      </c>
      <c r="O41" s="47">
        <f t="shared" si="1"/>
        <v>7.9850988014253318E-2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SUM(D43:D46)</f>
        <v>97127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28625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125752</v>
      </c>
      <c r="O42" s="45">
        <f t="shared" si="1"/>
        <v>10.183997408487205</v>
      </c>
      <c r="P42" s="10"/>
    </row>
    <row r="43" spans="1:16">
      <c r="A43" s="12"/>
      <c r="B43" s="25">
        <v>361.1</v>
      </c>
      <c r="C43" s="20" t="s">
        <v>55</v>
      </c>
      <c r="D43" s="46">
        <v>253</v>
      </c>
      <c r="E43" s="46">
        <v>0</v>
      </c>
      <c r="F43" s="46">
        <v>0</v>
      </c>
      <c r="G43" s="46">
        <v>0</v>
      </c>
      <c r="H43" s="46">
        <v>0</v>
      </c>
      <c r="I43" s="46">
        <v>263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</v>
      </c>
      <c r="O43" s="47">
        <f t="shared" si="1"/>
        <v>4.1788143828960157E-2</v>
      </c>
      <c r="P43" s="9"/>
    </row>
    <row r="44" spans="1:16">
      <c r="A44" s="12"/>
      <c r="B44" s="25">
        <v>362</v>
      </c>
      <c r="C44" s="20" t="s">
        <v>56</v>
      </c>
      <c r="D44" s="46">
        <v>39052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39052</v>
      </c>
      <c r="O44" s="47">
        <f t="shared" si="1"/>
        <v>3.1626174279235504</v>
      </c>
      <c r="P44" s="9"/>
    </row>
    <row r="45" spans="1:16">
      <c r="A45" s="12"/>
      <c r="B45" s="25">
        <v>366</v>
      </c>
      <c r="C45" s="20" t="s">
        <v>57</v>
      </c>
      <c r="D45" s="46">
        <v>4337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4337</v>
      </c>
      <c r="O45" s="47">
        <f t="shared" si="1"/>
        <v>0.35123096857790737</v>
      </c>
      <c r="P45" s="9"/>
    </row>
    <row r="46" spans="1:16">
      <c r="A46" s="12"/>
      <c r="B46" s="25">
        <v>369.9</v>
      </c>
      <c r="C46" s="20" t="s">
        <v>58</v>
      </c>
      <c r="D46" s="46">
        <v>53485</v>
      </c>
      <c r="E46" s="46">
        <v>0</v>
      </c>
      <c r="F46" s="46">
        <v>0</v>
      </c>
      <c r="G46" s="46">
        <v>0</v>
      </c>
      <c r="H46" s="46">
        <v>0</v>
      </c>
      <c r="I46" s="46">
        <v>28362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81847</v>
      </c>
      <c r="O46" s="47">
        <f t="shared" si="1"/>
        <v>6.6283608681567863</v>
      </c>
      <c r="P46" s="9"/>
    </row>
    <row r="47" spans="1:16" ht="15.75">
      <c r="A47" s="29" t="s">
        <v>38</v>
      </c>
      <c r="B47" s="30"/>
      <c r="C47" s="31"/>
      <c r="D47" s="32">
        <f t="shared" ref="D47:M47" si="12">SUM(D48:D48)</f>
        <v>121712</v>
      </c>
      <c r="E47" s="32">
        <f t="shared" si="12"/>
        <v>0</v>
      </c>
      <c r="F47" s="32">
        <f t="shared" si="12"/>
        <v>0</v>
      </c>
      <c r="G47" s="32">
        <f t="shared" si="12"/>
        <v>272920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394632</v>
      </c>
      <c r="O47" s="45">
        <f t="shared" si="1"/>
        <v>31.959183673469386</v>
      </c>
      <c r="P47" s="9"/>
    </row>
    <row r="48" spans="1:16" ht="15.75" thickBot="1">
      <c r="A48" s="12"/>
      <c r="B48" s="25">
        <v>381</v>
      </c>
      <c r="C48" s="20" t="s">
        <v>89</v>
      </c>
      <c r="D48" s="46">
        <v>121712</v>
      </c>
      <c r="E48" s="46">
        <v>0</v>
      </c>
      <c r="F48" s="46">
        <v>0</v>
      </c>
      <c r="G48" s="46">
        <v>272920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394632</v>
      </c>
      <c r="O48" s="47">
        <f t="shared" si="1"/>
        <v>31.959183673469386</v>
      </c>
      <c r="P48" s="9"/>
    </row>
    <row r="49" spans="1:119" ht="16.5" thickBot="1">
      <c r="A49" s="14" t="s">
        <v>51</v>
      </c>
      <c r="B49" s="23"/>
      <c r="C49" s="22"/>
      <c r="D49" s="15">
        <f t="shared" ref="D49:M49" si="13">SUM(D5,D14,D23,D32,D39,D42,D47)</f>
        <v>7772955</v>
      </c>
      <c r="E49" s="15">
        <f t="shared" si="13"/>
        <v>268346</v>
      </c>
      <c r="F49" s="15">
        <f t="shared" si="13"/>
        <v>0</v>
      </c>
      <c r="G49" s="15">
        <f t="shared" si="13"/>
        <v>444103</v>
      </c>
      <c r="H49" s="15">
        <f t="shared" si="13"/>
        <v>0</v>
      </c>
      <c r="I49" s="15">
        <f t="shared" si="13"/>
        <v>5081296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1142390</v>
      </c>
      <c r="N49" s="15">
        <f t="shared" si="10"/>
        <v>14709090</v>
      </c>
      <c r="O49" s="38">
        <f t="shared" si="1"/>
        <v>1191.2123420796891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137</v>
      </c>
      <c r="M51" s="48"/>
      <c r="N51" s="48"/>
      <c r="O51" s="43">
        <v>12348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3890667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200004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622101</v>
      </c>
      <c r="N5" s="28">
        <f>SUM(D5:M5)</f>
        <v>4712772</v>
      </c>
      <c r="O5" s="33">
        <f t="shared" ref="O5:O51" si="1">(N5/O$53)</f>
        <v>403.66355460385438</v>
      </c>
      <c r="P5" s="6"/>
    </row>
    <row r="6" spans="1:133">
      <c r="A6" s="12"/>
      <c r="B6" s="25">
        <v>311</v>
      </c>
      <c r="C6" s="20" t="s">
        <v>2</v>
      </c>
      <c r="D6" s="46">
        <v>2205514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622101</v>
      </c>
      <c r="N6" s="46">
        <f>SUM(D6:M6)</f>
        <v>2827615</v>
      </c>
      <c r="O6" s="47">
        <f t="shared" si="1"/>
        <v>242.19400428265524</v>
      </c>
      <c r="P6" s="9"/>
    </row>
    <row r="7" spans="1:133">
      <c r="A7" s="12"/>
      <c r="B7" s="25">
        <v>312.3</v>
      </c>
      <c r="C7" s="20" t="s">
        <v>75</v>
      </c>
      <c r="D7" s="46">
        <v>175312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175312</v>
      </c>
      <c r="O7" s="47">
        <f t="shared" si="1"/>
        <v>15.016017130620986</v>
      </c>
      <c r="P7" s="9"/>
    </row>
    <row r="8" spans="1:133">
      <c r="A8" s="12"/>
      <c r="B8" s="25">
        <v>312.60000000000002</v>
      </c>
      <c r="C8" s="20" t="s">
        <v>11</v>
      </c>
      <c r="D8" s="46">
        <v>674997</v>
      </c>
      <c r="E8" s="46">
        <v>0</v>
      </c>
      <c r="F8" s="46">
        <v>0</v>
      </c>
      <c r="G8" s="46">
        <v>0</v>
      </c>
      <c r="H8" s="46">
        <v>0</v>
      </c>
      <c r="I8" s="46">
        <v>200004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875001</v>
      </c>
      <c r="O8" s="47">
        <f t="shared" si="1"/>
        <v>74.946552462526768</v>
      </c>
      <c r="P8" s="9"/>
    </row>
    <row r="9" spans="1:133">
      <c r="A9" s="12"/>
      <c r="B9" s="25">
        <v>314.10000000000002</v>
      </c>
      <c r="C9" s="20" t="s">
        <v>12</v>
      </c>
      <c r="D9" s="46">
        <v>493502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493502</v>
      </c>
      <c r="O9" s="47">
        <f t="shared" si="1"/>
        <v>42.269978586723767</v>
      </c>
      <c r="P9" s="9"/>
    </row>
    <row r="10" spans="1:133">
      <c r="A10" s="12"/>
      <c r="B10" s="25">
        <v>314.39999999999998</v>
      </c>
      <c r="C10" s="20" t="s">
        <v>14</v>
      </c>
      <c r="D10" s="46">
        <v>18479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18479</v>
      </c>
      <c r="O10" s="47">
        <f t="shared" si="1"/>
        <v>1.5827837259100643</v>
      </c>
      <c r="P10" s="9"/>
    </row>
    <row r="11" spans="1:133">
      <c r="A11" s="12"/>
      <c r="B11" s="25">
        <v>314.8</v>
      </c>
      <c r="C11" s="20" t="s">
        <v>77</v>
      </c>
      <c r="D11" s="46">
        <v>3100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3100</v>
      </c>
      <c r="O11" s="47">
        <f t="shared" si="1"/>
        <v>0.26552462526766596</v>
      </c>
      <c r="P11" s="9"/>
    </row>
    <row r="12" spans="1:133">
      <c r="A12" s="12"/>
      <c r="B12" s="25">
        <v>315</v>
      </c>
      <c r="C12" s="20" t="s">
        <v>96</v>
      </c>
      <c r="D12" s="46">
        <v>267061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267061</v>
      </c>
      <c r="O12" s="47">
        <f t="shared" si="1"/>
        <v>22.874603854389722</v>
      </c>
      <c r="P12" s="9"/>
    </row>
    <row r="13" spans="1:133">
      <c r="A13" s="12"/>
      <c r="B13" s="25">
        <v>316</v>
      </c>
      <c r="C13" s="20" t="s">
        <v>120</v>
      </c>
      <c r="D13" s="46">
        <v>52702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52702</v>
      </c>
      <c r="O13" s="47">
        <f t="shared" si="1"/>
        <v>4.5140899357601709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2051806</v>
      </c>
      <c r="E14" s="32">
        <f t="shared" si="3"/>
        <v>0</v>
      </c>
      <c r="F14" s="32">
        <f t="shared" si="3"/>
        <v>0</v>
      </c>
      <c r="G14" s="32">
        <f t="shared" si="3"/>
        <v>139924</v>
      </c>
      <c r="H14" s="32">
        <f t="shared" si="3"/>
        <v>0</v>
      </c>
      <c r="I14" s="32">
        <f t="shared" si="3"/>
        <v>1519163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3710893</v>
      </c>
      <c r="O14" s="45">
        <f t="shared" si="1"/>
        <v>317.84950749464667</v>
      </c>
      <c r="P14" s="10"/>
    </row>
    <row r="15" spans="1:133">
      <c r="A15" s="12"/>
      <c r="B15" s="25">
        <v>322</v>
      </c>
      <c r="C15" s="20" t="s">
        <v>81</v>
      </c>
      <c r="D15" s="46">
        <v>1317217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1317217</v>
      </c>
      <c r="O15" s="47">
        <f t="shared" si="1"/>
        <v>112.82372591006424</v>
      </c>
      <c r="P15" s="9"/>
    </row>
    <row r="16" spans="1:133">
      <c r="A16" s="12"/>
      <c r="B16" s="25">
        <v>323.10000000000002</v>
      </c>
      <c r="C16" s="20" t="s">
        <v>17</v>
      </c>
      <c r="D16" s="46">
        <v>523144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523144</v>
      </c>
      <c r="O16" s="47">
        <f t="shared" si="1"/>
        <v>44.808907922912205</v>
      </c>
      <c r="P16" s="9"/>
    </row>
    <row r="17" spans="1:16">
      <c r="A17" s="12"/>
      <c r="B17" s="25">
        <v>323.39999999999998</v>
      </c>
      <c r="C17" s="20" t="s">
        <v>18</v>
      </c>
      <c r="D17" s="46">
        <v>17616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17616</v>
      </c>
      <c r="O17" s="47">
        <f t="shared" si="1"/>
        <v>1.508865096359743</v>
      </c>
      <c r="P17" s="9"/>
    </row>
    <row r="18" spans="1:16">
      <c r="A18" s="12"/>
      <c r="B18" s="25">
        <v>324.11</v>
      </c>
      <c r="C18" s="20" t="s">
        <v>82</v>
      </c>
      <c r="D18" s="46">
        <v>131585</v>
      </c>
      <c r="E18" s="46">
        <v>0</v>
      </c>
      <c r="F18" s="46">
        <v>0</v>
      </c>
      <c r="G18" s="46">
        <v>45264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176849</v>
      </c>
      <c r="O18" s="47">
        <f t="shared" si="1"/>
        <v>15.147665952890792</v>
      </c>
      <c r="P18" s="9"/>
    </row>
    <row r="19" spans="1:16">
      <c r="A19" s="12"/>
      <c r="B19" s="25">
        <v>324.20999999999998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1519163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1519163</v>
      </c>
      <c r="O19" s="47">
        <f t="shared" si="1"/>
        <v>130.12102783725911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0</v>
      </c>
      <c r="F20" s="46">
        <v>0</v>
      </c>
      <c r="G20" s="46">
        <v>94660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94660</v>
      </c>
      <c r="O20" s="47">
        <f t="shared" si="1"/>
        <v>8.1079229122055683</v>
      </c>
      <c r="P20" s="9"/>
    </row>
    <row r="21" spans="1:16">
      <c r="A21" s="12"/>
      <c r="B21" s="25">
        <v>324.70999999999998</v>
      </c>
      <c r="C21" s="20" t="s">
        <v>83</v>
      </c>
      <c r="D21" s="46">
        <v>22100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22100</v>
      </c>
      <c r="O21" s="47">
        <f t="shared" si="1"/>
        <v>1.8929336188436832</v>
      </c>
      <c r="P21" s="9"/>
    </row>
    <row r="22" spans="1:16">
      <c r="A22" s="12"/>
      <c r="B22" s="25">
        <v>329</v>
      </c>
      <c r="C22" s="20" t="s">
        <v>23</v>
      </c>
      <c r="D22" s="46">
        <v>40144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40144</v>
      </c>
      <c r="O22" s="47">
        <f t="shared" si="1"/>
        <v>3.4384582441113491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SUM(D24:D33)</f>
        <v>1160247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184420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1344667</v>
      </c>
      <c r="O23" s="45">
        <f t="shared" si="1"/>
        <v>115.17490364025696</v>
      </c>
      <c r="P23" s="10"/>
    </row>
    <row r="24" spans="1:16">
      <c r="A24" s="12"/>
      <c r="B24" s="25">
        <v>331.31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12673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12673</v>
      </c>
      <c r="O24" s="47">
        <f t="shared" si="1"/>
        <v>1.0854817987152034</v>
      </c>
      <c r="P24" s="9"/>
    </row>
    <row r="25" spans="1:16">
      <c r="A25" s="12"/>
      <c r="B25" s="25">
        <v>331.35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171747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171747</v>
      </c>
      <c r="O25" s="47">
        <f t="shared" si="1"/>
        <v>14.710663811563169</v>
      </c>
      <c r="P25" s="9"/>
    </row>
    <row r="26" spans="1:16">
      <c r="A26" s="12"/>
      <c r="B26" s="25">
        <v>335.12</v>
      </c>
      <c r="C26" s="20" t="s">
        <v>99</v>
      </c>
      <c r="D26" s="46">
        <v>263514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263514</v>
      </c>
      <c r="O26" s="47">
        <f t="shared" si="1"/>
        <v>22.570792291220556</v>
      </c>
      <c r="P26" s="9"/>
    </row>
    <row r="27" spans="1:16">
      <c r="A27" s="12"/>
      <c r="B27" s="25">
        <v>335.14</v>
      </c>
      <c r="C27" s="20" t="s">
        <v>100</v>
      </c>
      <c r="D27" s="46">
        <v>131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</v>
      </c>
      <c r="O27" s="47">
        <f t="shared" si="1"/>
        <v>1.1220556745182013E-2</v>
      </c>
      <c r="P27" s="9"/>
    </row>
    <row r="28" spans="1:16">
      <c r="A28" s="12"/>
      <c r="B28" s="25">
        <v>335.15</v>
      </c>
      <c r="C28" s="20" t="s">
        <v>101</v>
      </c>
      <c r="D28" s="46">
        <v>1947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1947</v>
      </c>
      <c r="O28" s="47">
        <f t="shared" si="1"/>
        <v>0.16676659528907922</v>
      </c>
      <c r="P28" s="9"/>
    </row>
    <row r="29" spans="1:16">
      <c r="A29" s="12"/>
      <c r="B29" s="25">
        <v>335.18</v>
      </c>
      <c r="C29" s="20" t="s">
        <v>102</v>
      </c>
      <c r="D29" s="46">
        <v>628869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628869</v>
      </c>
      <c r="O29" s="47">
        <f t="shared" si="1"/>
        <v>53.864582441113491</v>
      </c>
      <c r="P29" s="9"/>
    </row>
    <row r="30" spans="1:16">
      <c r="A30" s="12"/>
      <c r="B30" s="25">
        <v>335.19</v>
      </c>
      <c r="C30" s="20" t="s">
        <v>103</v>
      </c>
      <c r="D30" s="46">
        <v>132863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132863</v>
      </c>
      <c r="O30" s="47">
        <f t="shared" si="1"/>
        <v>11.380128479657387</v>
      </c>
      <c r="P30" s="9"/>
    </row>
    <row r="31" spans="1:16">
      <c r="A31" s="12"/>
      <c r="B31" s="25">
        <v>335.49</v>
      </c>
      <c r="C31" s="20" t="s">
        <v>130</v>
      </c>
      <c r="D31" s="46">
        <v>82821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82821</v>
      </c>
      <c r="O31" s="47">
        <f t="shared" si="1"/>
        <v>7.093875802997859</v>
      </c>
      <c r="P31" s="9"/>
    </row>
    <row r="32" spans="1:16">
      <c r="A32" s="12"/>
      <c r="B32" s="25">
        <v>337.9</v>
      </c>
      <c r="C32" s="20" t="s">
        <v>92</v>
      </c>
      <c r="D32" s="46">
        <v>26218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26218</v>
      </c>
      <c r="O32" s="47">
        <f t="shared" si="1"/>
        <v>2.2456531049250534</v>
      </c>
      <c r="P32" s="9"/>
    </row>
    <row r="33" spans="1:16">
      <c r="A33" s="12"/>
      <c r="B33" s="25">
        <v>338</v>
      </c>
      <c r="C33" s="20" t="s">
        <v>31</v>
      </c>
      <c r="D33" s="46">
        <v>23884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23884</v>
      </c>
      <c r="O33" s="47">
        <f t="shared" si="1"/>
        <v>2.0457387580299784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SUM(D35:D40)</f>
        <v>309252</v>
      </c>
      <c r="E34" s="32">
        <f t="shared" si="7"/>
        <v>254562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3520838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4084652</v>
      </c>
      <c r="O34" s="45">
        <f t="shared" si="1"/>
        <v>349.86312633832978</v>
      </c>
      <c r="P34" s="10"/>
    </row>
    <row r="35" spans="1:16">
      <c r="A35" s="12"/>
      <c r="B35" s="25">
        <v>342.2</v>
      </c>
      <c r="C35" s="20" t="s">
        <v>107</v>
      </c>
      <c r="D35" s="46">
        <v>264988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264988</v>
      </c>
      <c r="O35" s="47">
        <f t="shared" si="1"/>
        <v>22.697044967880085</v>
      </c>
      <c r="P35" s="9"/>
    </row>
    <row r="36" spans="1:16">
      <c r="A36" s="12"/>
      <c r="B36" s="25">
        <v>342.4</v>
      </c>
      <c r="C36" s="20" t="s">
        <v>42</v>
      </c>
      <c r="D36" s="46">
        <v>41783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41783</v>
      </c>
      <c r="O36" s="47">
        <f t="shared" si="1"/>
        <v>3.578843683083512</v>
      </c>
      <c r="P36" s="9"/>
    </row>
    <row r="37" spans="1:16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3520838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3520838</v>
      </c>
      <c r="O37" s="47">
        <f t="shared" si="1"/>
        <v>301.57070663811561</v>
      </c>
      <c r="P37" s="9"/>
    </row>
    <row r="38" spans="1:16">
      <c r="A38" s="12"/>
      <c r="B38" s="25">
        <v>343.9</v>
      </c>
      <c r="C38" s="20" t="s">
        <v>48</v>
      </c>
      <c r="D38" s="46">
        <v>0</v>
      </c>
      <c r="E38" s="46">
        <v>254562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254562</v>
      </c>
      <c r="O38" s="47">
        <f t="shared" si="1"/>
        <v>21.804025695931479</v>
      </c>
      <c r="P38" s="9"/>
    </row>
    <row r="39" spans="1:16">
      <c r="A39" s="12"/>
      <c r="B39" s="25">
        <v>347.1</v>
      </c>
      <c r="C39" s="20" t="s">
        <v>49</v>
      </c>
      <c r="D39" s="46">
        <v>1586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1586</v>
      </c>
      <c r="O39" s="47">
        <f t="shared" si="1"/>
        <v>0.13584582441113491</v>
      </c>
      <c r="P39" s="9"/>
    </row>
    <row r="40" spans="1:16">
      <c r="A40" s="12"/>
      <c r="B40" s="25">
        <v>347.9</v>
      </c>
      <c r="C40" s="20" t="s">
        <v>108</v>
      </c>
      <c r="D40" s="46">
        <v>895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895</v>
      </c>
      <c r="O40" s="47">
        <f t="shared" si="1"/>
        <v>7.6659528907922908E-2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SUM(D42:D43)</f>
        <v>11046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1" si="10">SUM(D41:M41)</f>
        <v>11046</v>
      </c>
      <c r="O41" s="45">
        <f t="shared" si="1"/>
        <v>0.94612419700214134</v>
      </c>
      <c r="P41" s="10"/>
    </row>
    <row r="42" spans="1:16">
      <c r="A42" s="13"/>
      <c r="B42" s="39">
        <v>351.1</v>
      </c>
      <c r="C42" s="21" t="s">
        <v>53</v>
      </c>
      <c r="D42" s="46">
        <v>9963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9963</v>
      </c>
      <c r="O42" s="47">
        <f t="shared" si="1"/>
        <v>0.8533618843683084</v>
      </c>
      <c r="P42" s="9"/>
    </row>
    <row r="43" spans="1:16">
      <c r="A43" s="13"/>
      <c r="B43" s="39">
        <v>351.3</v>
      </c>
      <c r="C43" s="21" t="s">
        <v>54</v>
      </c>
      <c r="D43" s="46">
        <v>1083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1083</v>
      </c>
      <c r="O43" s="47">
        <f t="shared" si="1"/>
        <v>9.2762312633832972E-2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83800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11781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95581</v>
      </c>
      <c r="O44" s="45">
        <f t="shared" si="1"/>
        <v>8.1868094218415415</v>
      </c>
      <c r="P44" s="10"/>
    </row>
    <row r="45" spans="1:16">
      <c r="A45" s="12"/>
      <c r="B45" s="25">
        <v>361.1</v>
      </c>
      <c r="C45" s="20" t="s">
        <v>55</v>
      </c>
      <c r="D45" s="46">
        <v>100</v>
      </c>
      <c r="E45" s="46">
        <v>0</v>
      </c>
      <c r="F45" s="46">
        <v>0</v>
      </c>
      <c r="G45" s="46">
        <v>0</v>
      </c>
      <c r="H45" s="46">
        <v>0</v>
      </c>
      <c r="I45" s="46">
        <v>1414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1514</v>
      </c>
      <c r="O45" s="47">
        <f t="shared" si="1"/>
        <v>0.12967880085653105</v>
      </c>
      <c r="P45" s="9"/>
    </row>
    <row r="46" spans="1:16">
      <c r="A46" s="12"/>
      <c r="B46" s="25">
        <v>362</v>
      </c>
      <c r="C46" s="20" t="s">
        <v>56</v>
      </c>
      <c r="D46" s="46">
        <v>36337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36337</v>
      </c>
      <c r="O46" s="47">
        <f t="shared" si="1"/>
        <v>3.1123768736616704</v>
      </c>
      <c r="P46" s="9"/>
    </row>
    <row r="47" spans="1:16">
      <c r="A47" s="12"/>
      <c r="B47" s="25">
        <v>366</v>
      </c>
      <c r="C47" s="20" t="s">
        <v>57</v>
      </c>
      <c r="D47" s="46">
        <v>15417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15417</v>
      </c>
      <c r="O47" s="47">
        <f t="shared" si="1"/>
        <v>1.3205139186295503</v>
      </c>
      <c r="P47" s="9"/>
    </row>
    <row r="48" spans="1:16">
      <c r="A48" s="12"/>
      <c r="B48" s="25">
        <v>369.9</v>
      </c>
      <c r="C48" s="20" t="s">
        <v>58</v>
      </c>
      <c r="D48" s="46">
        <v>31946</v>
      </c>
      <c r="E48" s="46">
        <v>0</v>
      </c>
      <c r="F48" s="46">
        <v>0</v>
      </c>
      <c r="G48" s="46">
        <v>0</v>
      </c>
      <c r="H48" s="46">
        <v>0</v>
      </c>
      <c r="I48" s="46">
        <v>10367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42313</v>
      </c>
      <c r="O48" s="47">
        <f t="shared" si="1"/>
        <v>3.6242398286937902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SUM(D50:D50)</f>
        <v>107151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36597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143748</v>
      </c>
      <c r="O49" s="45">
        <f t="shared" si="1"/>
        <v>12.312462526766595</v>
      </c>
      <c r="P49" s="9"/>
    </row>
    <row r="50" spans="1:119" ht="15.75" thickBot="1">
      <c r="A50" s="12"/>
      <c r="B50" s="25">
        <v>381</v>
      </c>
      <c r="C50" s="20" t="s">
        <v>89</v>
      </c>
      <c r="D50" s="46">
        <v>107151</v>
      </c>
      <c r="E50" s="46">
        <v>0</v>
      </c>
      <c r="F50" s="46">
        <v>0</v>
      </c>
      <c r="G50" s="46">
        <v>0</v>
      </c>
      <c r="H50" s="46">
        <v>0</v>
      </c>
      <c r="I50" s="46">
        <v>36597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143748</v>
      </c>
      <c r="O50" s="47">
        <f t="shared" si="1"/>
        <v>12.312462526766595</v>
      </c>
      <c r="P50" s="9"/>
    </row>
    <row r="51" spans="1:119" ht="16.5" thickBot="1">
      <c r="A51" s="14" t="s">
        <v>51</v>
      </c>
      <c r="B51" s="23"/>
      <c r="C51" s="22"/>
      <c r="D51" s="15">
        <f t="shared" ref="D51:M51" si="13">SUM(D5,D14,D23,D34,D41,D44,D49)</f>
        <v>7613969</v>
      </c>
      <c r="E51" s="15">
        <f t="shared" si="13"/>
        <v>254562</v>
      </c>
      <c r="F51" s="15">
        <f t="shared" si="13"/>
        <v>0</v>
      </c>
      <c r="G51" s="15">
        <f t="shared" si="13"/>
        <v>139924</v>
      </c>
      <c r="H51" s="15">
        <f t="shared" si="13"/>
        <v>0</v>
      </c>
      <c r="I51" s="15">
        <f t="shared" si="13"/>
        <v>5472803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622101</v>
      </c>
      <c r="N51" s="15">
        <f t="shared" si="10"/>
        <v>14103359</v>
      </c>
      <c r="O51" s="38">
        <f t="shared" si="1"/>
        <v>1207.996488222698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134</v>
      </c>
      <c r="M53" s="48"/>
      <c r="N53" s="48"/>
      <c r="O53" s="43">
        <v>11675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3165393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720151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406372</v>
      </c>
      <c r="N5" s="28">
        <f>SUM(D5:M5)</f>
        <v>4291916</v>
      </c>
      <c r="O5" s="33">
        <f t="shared" ref="O5:O49" si="1">(N5/O$51)</f>
        <v>385.51297943052185</v>
      </c>
      <c r="P5" s="6"/>
    </row>
    <row r="6" spans="1:133">
      <c r="A6" s="12"/>
      <c r="B6" s="25">
        <v>311</v>
      </c>
      <c r="C6" s="20" t="s">
        <v>2</v>
      </c>
      <c r="D6" s="46">
        <v>2111488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406372</v>
      </c>
      <c r="N6" s="46">
        <f>SUM(D6:M6)</f>
        <v>2517860</v>
      </c>
      <c r="O6" s="47">
        <f t="shared" si="1"/>
        <v>226.16186113356687</v>
      </c>
      <c r="P6" s="9"/>
    </row>
    <row r="7" spans="1:133">
      <c r="A7" s="12"/>
      <c r="B7" s="25">
        <v>312.3</v>
      </c>
      <c r="C7" s="20" t="s">
        <v>75</v>
      </c>
      <c r="D7" s="46">
        <v>135427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135427</v>
      </c>
      <c r="O7" s="47">
        <f t="shared" si="1"/>
        <v>12.164466001976107</v>
      </c>
      <c r="P7" s="9"/>
    </row>
    <row r="8" spans="1:133">
      <c r="A8" s="12"/>
      <c r="B8" s="25">
        <v>312.60000000000002</v>
      </c>
      <c r="C8" s="20" t="s">
        <v>11</v>
      </c>
      <c r="D8" s="46">
        <v>100000</v>
      </c>
      <c r="E8" s="46">
        <v>0</v>
      </c>
      <c r="F8" s="46">
        <v>0</v>
      </c>
      <c r="G8" s="46">
        <v>0</v>
      </c>
      <c r="H8" s="46">
        <v>0</v>
      </c>
      <c r="I8" s="46">
        <v>720151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820151</v>
      </c>
      <c r="O8" s="47">
        <f t="shared" si="1"/>
        <v>73.668463127638546</v>
      </c>
      <c r="P8" s="9"/>
    </row>
    <row r="9" spans="1:133">
      <c r="A9" s="12"/>
      <c r="B9" s="25">
        <v>314.10000000000002</v>
      </c>
      <c r="C9" s="20" t="s">
        <v>12</v>
      </c>
      <c r="D9" s="46">
        <v>479045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479045</v>
      </c>
      <c r="O9" s="47">
        <f t="shared" si="1"/>
        <v>43.029282313841733</v>
      </c>
      <c r="P9" s="9"/>
    </row>
    <row r="10" spans="1:133">
      <c r="A10" s="12"/>
      <c r="B10" s="25">
        <v>314.39999999999998</v>
      </c>
      <c r="C10" s="20" t="s">
        <v>14</v>
      </c>
      <c r="D10" s="46">
        <v>14919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14919</v>
      </c>
      <c r="O10" s="47">
        <f t="shared" si="1"/>
        <v>1.3400700619779036</v>
      </c>
      <c r="P10" s="9"/>
    </row>
    <row r="11" spans="1:133">
      <c r="A11" s="12"/>
      <c r="B11" s="25">
        <v>314.8</v>
      </c>
      <c r="C11" s="20" t="s">
        <v>77</v>
      </c>
      <c r="D11" s="46">
        <v>6524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6524</v>
      </c>
      <c r="O11" s="47">
        <f t="shared" si="1"/>
        <v>0.5860055690290128</v>
      </c>
      <c r="P11" s="9"/>
    </row>
    <row r="12" spans="1:133">
      <c r="A12" s="12"/>
      <c r="B12" s="25">
        <v>315</v>
      </c>
      <c r="C12" s="20" t="s">
        <v>96</v>
      </c>
      <c r="D12" s="46">
        <v>268260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268260</v>
      </c>
      <c r="O12" s="47">
        <f t="shared" si="1"/>
        <v>24.095931015898678</v>
      </c>
      <c r="P12" s="9"/>
    </row>
    <row r="13" spans="1:133">
      <c r="A13" s="12"/>
      <c r="B13" s="25">
        <v>316</v>
      </c>
      <c r="C13" s="20" t="s">
        <v>120</v>
      </c>
      <c r="D13" s="46">
        <v>49730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49730</v>
      </c>
      <c r="O13" s="47">
        <f t="shared" si="1"/>
        <v>4.4669002065930119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1634907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1352781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2987688</v>
      </c>
      <c r="O14" s="45">
        <f t="shared" si="1"/>
        <v>268.36324440851524</v>
      </c>
      <c r="P14" s="10"/>
    </row>
    <row r="15" spans="1:133">
      <c r="A15" s="12"/>
      <c r="B15" s="25">
        <v>322</v>
      </c>
      <c r="C15" s="20" t="s">
        <v>81</v>
      </c>
      <c r="D15" s="46">
        <v>968423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968423</v>
      </c>
      <c r="O15" s="47">
        <f t="shared" si="1"/>
        <v>86.986706188808043</v>
      </c>
      <c r="P15" s="9"/>
    </row>
    <row r="16" spans="1:133">
      <c r="A16" s="12"/>
      <c r="B16" s="25">
        <v>323.10000000000002</v>
      </c>
      <c r="C16" s="20" t="s">
        <v>17</v>
      </c>
      <c r="D16" s="46">
        <v>516167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516167</v>
      </c>
      <c r="O16" s="47">
        <f t="shared" si="1"/>
        <v>46.363693523758194</v>
      </c>
      <c r="P16" s="9"/>
    </row>
    <row r="17" spans="1:16">
      <c r="A17" s="12"/>
      <c r="B17" s="25">
        <v>323.39999999999998</v>
      </c>
      <c r="C17" s="20" t="s">
        <v>18</v>
      </c>
      <c r="D17" s="46">
        <v>13730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13730</v>
      </c>
      <c r="O17" s="47">
        <f t="shared" si="1"/>
        <v>1.2332704571993174</v>
      </c>
      <c r="P17" s="9"/>
    </row>
    <row r="18" spans="1:16">
      <c r="A18" s="12"/>
      <c r="B18" s="25">
        <v>323.7</v>
      </c>
      <c r="C18" s="20" t="s">
        <v>19</v>
      </c>
      <c r="D18" s="46">
        <v>1324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1324</v>
      </c>
      <c r="O18" s="47">
        <f t="shared" si="1"/>
        <v>0.11892571633881253</v>
      </c>
      <c r="P18" s="9"/>
    </row>
    <row r="19" spans="1:16">
      <c r="A19" s="12"/>
      <c r="B19" s="25">
        <v>324.11</v>
      </c>
      <c r="C19" s="20" t="s">
        <v>82</v>
      </c>
      <c r="D19" s="46">
        <v>49969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49969</v>
      </c>
      <c r="O19" s="47">
        <f t="shared" si="1"/>
        <v>4.4883679152070419</v>
      </c>
      <c r="P19" s="9"/>
    </row>
    <row r="20" spans="1:16">
      <c r="A20" s="12"/>
      <c r="B20" s="25">
        <v>324.41000000000003</v>
      </c>
      <c r="C20" s="20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1352781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1352781</v>
      </c>
      <c r="O20" s="47">
        <f t="shared" si="1"/>
        <v>121.5109135004042</v>
      </c>
      <c r="P20" s="9"/>
    </row>
    <row r="21" spans="1:16">
      <c r="A21" s="12"/>
      <c r="B21" s="25">
        <v>324.70999999999998</v>
      </c>
      <c r="C21" s="20" t="s">
        <v>83</v>
      </c>
      <c r="D21" s="46">
        <v>34094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34094</v>
      </c>
      <c r="O21" s="47">
        <f t="shared" si="1"/>
        <v>3.0624270187730174</v>
      </c>
      <c r="P21" s="9"/>
    </row>
    <row r="22" spans="1:16">
      <c r="A22" s="12"/>
      <c r="B22" s="25">
        <v>329</v>
      </c>
      <c r="C22" s="20" t="s">
        <v>23</v>
      </c>
      <c r="D22" s="46">
        <v>51200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51200</v>
      </c>
      <c r="O22" s="47">
        <f t="shared" si="1"/>
        <v>4.5989400880265876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SUM(D24:D31)</f>
        <v>1106015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1106015</v>
      </c>
      <c r="O23" s="45">
        <f t="shared" si="1"/>
        <v>99.345639090990744</v>
      </c>
      <c r="P23" s="10"/>
    </row>
    <row r="24" spans="1:16">
      <c r="A24" s="12"/>
      <c r="B24" s="25">
        <v>335.12</v>
      </c>
      <c r="C24" s="20" t="s">
        <v>99</v>
      </c>
      <c r="D24" s="46">
        <v>230813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230813</v>
      </c>
      <c r="O24" s="47">
        <f t="shared" si="1"/>
        <v>20.732327315189078</v>
      </c>
      <c r="P24" s="9"/>
    </row>
    <row r="25" spans="1:16">
      <c r="A25" s="12"/>
      <c r="B25" s="25">
        <v>335.14</v>
      </c>
      <c r="C25" s="20" t="s">
        <v>100</v>
      </c>
      <c r="D25" s="46">
        <v>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</v>
      </c>
      <c r="O25" s="47">
        <f t="shared" si="1"/>
        <v>1.634779484415701E-2</v>
      </c>
      <c r="P25" s="9"/>
    </row>
    <row r="26" spans="1:16">
      <c r="A26" s="12"/>
      <c r="B26" s="25">
        <v>335.15</v>
      </c>
      <c r="C26" s="20" t="s">
        <v>101</v>
      </c>
      <c r="D26" s="46">
        <v>1680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1680</v>
      </c>
      <c r="O26" s="47">
        <f t="shared" si="1"/>
        <v>0.1509027216383724</v>
      </c>
      <c r="P26" s="9"/>
    </row>
    <row r="27" spans="1:16">
      <c r="A27" s="12"/>
      <c r="B27" s="25">
        <v>335.18</v>
      </c>
      <c r="C27" s="20" t="s">
        <v>102</v>
      </c>
      <c r="D27" s="46">
        <v>586835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586835</v>
      </c>
      <c r="O27" s="47">
        <f t="shared" si="1"/>
        <v>52.711308721818021</v>
      </c>
      <c r="P27" s="9"/>
    </row>
    <row r="28" spans="1:16">
      <c r="A28" s="12"/>
      <c r="B28" s="25">
        <v>335.19</v>
      </c>
      <c r="C28" s="20" t="s">
        <v>103</v>
      </c>
      <c r="D28" s="46">
        <v>120971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120971</v>
      </c>
      <c r="O28" s="47">
        <f t="shared" si="1"/>
        <v>10.86598401149735</v>
      </c>
      <c r="P28" s="9"/>
    </row>
    <row r="29" spans="1:16">
      <c r="A29" s="12"/>
      <c r="B29" s="25">
        <v>335.49</v>
      </c>
      <c r="C29" s="20" t="s">
        <v>130</v>
      </c>
      <c r="D29" s="46">
        <v>74605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74605</v>
      </c>
      <c r="O29" s="47">
        <f t="shared" si="1"/>
        <v>6.7012485403754605</v>
      </c>
      <c r="P29" s="9"/>
    </row>
    <row r="30" spans="1:16">
      <c r="A30" s="12"/>
      <c r="B30" s="25">
        <v>337.9</v>
      </c>
      <c r="C30" s="20" t="s">
        <v>92</v>
      </c>
      <c r="D30" s="46">
        <v>68408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68408</v>
      </c>
      <c r="O30" s="47">
        <f t="shared" si="1"/>
        <v>6.1446151082367733</v>
      </c>
      <c r="P30" s="9"/>
    </row>
    <row r="31" spans="1:16">
      <c r="A31" s="12"/>
      <c r="B31" s="25">
        <v>338</v>
      </c>
      <c r="C31" s="20" t="s">
        <v>31</v>
      </c>
      <c r="D31" s="46">
        <v>22521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22521</v>
      </c>
      <c r="O31" s="47">
        <f t="shared" si="1"/>
        <v>2.0229048773915386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SUM(D33:D38)</f>
        <v>293442</v>
      </c>
      <c r="E32" s="32">
        <f t="shared" si="7"/>
        <v>239563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3162558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3695563</v>
      </c>
      <c r="O32" s="45">
        <f t="shared" si="1"/>
        <v>331.94673493218357</v>
      </c>
      <c r="P32" s="10"/>
    </row>
    <row r="33" spans="1:16">
      <c r="A33" s="12"/>
      <c r="B33" s="25">
        <v>342.2</v>
      </c>
      <c r="C33" s="20" t="s">
        <v>107</v>
      </c>
      <c r="D33" s="46">
        <v>254125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254125</v>
      </c>
      <c r="O33" s="47">
        <f t="shared" si="1"/>
        <v>22.826282224018684</v>
      </c>
      <c r="P33" s="9"/>
    </row>
    <row r="34" spans="1:16">
      <c r="A34" s="12"/>
      <c r="B34" s="25">
        <v>342.4</v>
      </c>
      <c r="C34" s="20" t="s">
        <v>42</v>
      </c>
      <c r="D34" s="46">
        <v>38029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38029</v>
      </c>
      <c r="O34" s="47">
        <f t="shared" si="1"/>
        <v>3.4158807149914669</v>
      </c>
      <c r="P34" s="9"/>
    </row>
    <row r="35" spans="1:16">
      <c r="A35" s="12"/>
      <c r="B35" s="25">
        <v>342.9</v>
      </c>
      <c r="C35" s="20" t="s">
        <v>44</v>
      </c>
      <c r="D35" s="46">
        <v>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</v>
      </c>
      <c r="O35" s="47">
        <f t="shared" si="1"/>
        <v>2.2455762148567322E-3</v>
      </c>
      <c r="P35" s="9"/>
    </row>
    <row r="36" spans="1:16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3162558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3162558</v>
      </c>
      <c r="O36" s="47">
        <f t="shared" si="1"/>
        <v>284.07060091619508</v>
      </c>
      <c r="P36" s="9"/>
    </row>
    <row r="37" spans="1:16">
      <c r="A37" s="12"/>
      <c r="B37" s="25">
        <v>343.9</v>
      </c>
      <c r="C37" s="20" t="s">
        <v>48</v>
      </c>
      <c r="D37" s="46">
        <v>0</v>
      </c>
      <c r="E37" s="46">
        <v>239563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239563</v>
      </c>
      <c r="O37" s="47">
        <f t="shared" si="1"/>
        <v>21.518278990388932</v>
      </c>
      <c r="P37" s="9"/>
    </row>
    <row r="38" spans="1:16">
      <c r="A38" s="12"/>
      <c r="B38" s="25">
        <v>347.1</v>
      </c>
      <c r="C38" s="20" t="s">
        <v>49</v>
      </c>
      <c r="D38" s="46">
        <v>1263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1263</v>
      </c>
      <c r="O38" s="47">
        <f t="shared" si="1"/>
        <v>0.11344651037456212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SUM(D40:D41)</f>
        <v>4240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4240</v>
      </c>
      <c r="O39" s="45">
        <f t="shared" si="1"/>
        <v>0.3808497260397018</v>
      </c>
      <c r="P39" s="10"/>
    </row>
    <row r="40" spans="1:16">
      <c r="A40" s="13"/>
      <c r="B40" s="39">
        <v>351.1</v>
      </c>
      <c r="C40" s="21" t="s">
        <v>53</v>
      </c>
      <c r="D40" s="46">
        <v>3879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3879</v>
      </c>
      <c r="O40" s="47">
        <f t="shared" si="1"/>
        <v>0.34842360549717055</v>
      </c>
      <c r="P40" s="9"/>
    </row>
    <row r="41" spans="1:16">
      <c r="A41" s="13"/>
      <c r="B41" s="39">
        <v>351.3</v>
      </c>
      <c r="C41" s="21" t="s">
        <v>54</v>
      </c>
      <c r="D41" s="46">
        <v>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361</v>
      </c>
      <c r="O41" s="47">
        <f t="shared" si="1"/>
        <v>3.242612054253121E-2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SUM(D43:D46)</f>
        <v>56475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19838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76313</v>
      </c>
      <c r="O42" s="45">
        <f t="shared" si="1"/>
        <v>6.8546663073744725</v>
      </c>
      <c r="P42" s="10"/>
    </row>
    <row r="43" spans="1:16">
      <c r="A43" s="12"/>
      <c r="B43" s="25">
        <v>361.1</v>
      </c>
      <c r="C43" s="20" t="s">
        <v>55</v>
      </c>
      <c r="D43" s="46">
        <v>27</v>
      </c>
      <c r="E43" s="46">
        <v>0</v>
      </c>
      <c r="F43" s="46">
        <v>0</v>
      </c>
      <c r="G43" s="46">
        <v>0</v>
      </c>
      <c r="H43" s="46">
        <v>0</v>
      </c>
      <c r="I43" s="46">
        <v>810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837</v>
      </c>
      <c r="O43" s="47">
        <f t="shared" si="1"/>
        <v>7.5181891673403389E-2</v>
      </c>
      <c r="P43" s="9"/>
    </row>
    <row r="44" spans="1:16">
      <c r="A44" s="12"/>
      <c r="B44" s="25">
        <v>362</v>
      </c>
      <c r="C44" s="20" t="s">
        <v>56</v>
      </c>
      <c r="D44" s="46">
        <v>34232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34232</v>
      </c>
      <c r="O44" s="47">
        <f t="shared" si="1"/>
        <v>3.0748225994790261</v>
      </c>
      <c r="P44" s="9"/>
    </row>
    <row r="45" spans="1:16">
      <c r="A45" s="12"/>
      <c r="B45" s="25">
        <v>366</v>
      </c>
      <c r="C45" s="20" t="s">
        <v>57</v>
      </c>
      <c r="D45" s="46">
        <v>5621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5621</v>
      </c>
      <c r="O45" s="47">
        <f t="shared" si="1"/>
        <v>0.50489535614838765</v>
      </c>
      <c r="P45" s="9"/>
    </row>
    <row r="46" spans="1:16">
      <c r="A46" s="12"/>
      <c r="B46" s="25">
        <v>369.9</v>
      </c>
      <c r="C46" s="20" t="s">
        <v>58</v>
      </c>
      <c r="D46" s="46">
        <v>16595</v>
      </c>
      <c r="E46" s="46">
        <v>0</v>
      </c>
      <c r="F46" s="46">
        <v>0</v>
      </c>
      <c r="G46" s="46">
        <v>0</v>
      </c>
      <c r="H46" s="46">
        <v>0</v>
      </c>
      <c r="I46" s="46">
        <v>19028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35623</v>
      </c>
      <c r="O46" s="47">
        <f t="shared" si="1"/>
        <v>3.1997664600736551</v>
      </c>
      <c r="P46" s="9"/>
    </row>
    <row r="47" spans="1:16" ht="15.75">
      <c r="A47" s="29" t="s">
        <v>38</v>
      </c>
      <c r="B47" s="30"/>
      <c r="C47" s="31"/>
      <c r="D47" s="32">
        <f t="shared" ref="D47:M47" si="12">SUM(D48:D48)</f>
        <v>90709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90709</v>
      </c>
      <c r="O47" s="45">
        <f t="shared" si="1"/>
        <v>8.1477589149375724</v>
      </c>
      <c r="P47" s="9"/>
    </row>
    <row r="48" spans="1:16" ht="15.75" thickBot="1">
      <c r="A48" s="12"/>
      <c r="B48" s="25">
        <v>381</v>
      </c>
      <c r="C48" s="20" t="s">
        <v>89</v>
      </c>
      <c r="D48" s="46">
        <v>90709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90709</v>
      </c>
      <c r="O48" s="47">
        <f t="shared" si="1"/>
        <v>8.1477589149375724</v>
      </c>
      <c r="P48" s="9"/>
    </row>
    <row r="49" spans="1:119" ht="16.5" thickBot="1">
      <c r="A49" s="14" t="s">
        <v>51</v>
      </c>
      <c r="B49" s="23"/>
      <c r="C49" s="22"/>
      <c r="D49" s="15">
        <f t="shared" ref="D49:M49" si="13">SUM(D5,D14,D23,D32,D39,D42,D47)</f>
        <v>6351181</v>
      </c>
      <c r="E49" s="15">
        <f t="shared" si="13"/>
        <v>239563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5255328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406372</v>
      </c>
      <c r="N49" s="15">
        <f t="shared" si="10"/>
        <v>12252444</v>
      </c>
      <c r="O49" s="38">
        <f t="shared" si="1"/>
        <v>1100.5518728105633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131</v>
      </c>
      <c r="M51" s="48"/>
      <c r="N51" s="48"/>
      <c r="O51" s="43">
        <v>11133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3187698</v>
      </c>
      <c r="E5" s="27">
        <f t="shared" si="0"/>
        <v>95570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773526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4056794</v>
      </c>
      <c r="O5" s="33">
        <f t="shared" ref="O5:O50" si="1">(N5/O$52)</f>
        <v>387.4683858643744</v>
      </c>
      <c r="P5" s="6"/>
    </row>
    <row r="6" spans="1:133">
      <c r="A6" s="12"/>
      <c r="B6" s="25">
        <v>311</v>
      </c>
      <c r="C6" s="20" t="s">
        <v>2</v>
      </c>
      <c r="D6" s="46">
        <v>2112052</v>
      </c>
      <c r="E6" s="46">
        <v>95570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2207622</v>
      </c>
      <c r="O6" s="47">
        <f t="shared" si="1"/>
        <v>210.85214899713466</v>
      </c>
      <c r="P6" s="9"/>
    </row>
    <row r="7" spans="1:133">
      <c r="A7" s="12"/>
      <c r="B7" s="25">
        <v>312.3</v>
      </c>
      <c r="C7" s="20" t="s">
        <v>75</v>
      </c>
      <c r="D7" s="46">
        <v>70176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70176</v>
      </c>
      <c r="O7" s="47">
        <f t="shared" si="1"/>
        <v>6.7025787965616042</v>
      </c>
      <c r="P7" s="9"/>
    </row>
    <row r="8" spans="1:133">
      <c r="A8" s="12"/>
      <c r="B8" s="25">
        <v>312.41000000000003</v>
      </c>
      <c r="C8" s="20" t="s">
        <v>10</v>
      </c>
      <c r="D8" s="46">
        <v>85266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85266</v>
      </c>
      <c r="O8" s="47">
        <f t="shared" si="1"/>
        <v>8.143839541547278</v>
      </c>
      <c r="P8" s="9"/>
    </row>
    <row r="9" spans="1:133">
      <c r="A9" s="12"/>
      <c r="B9" s="25">
        <v>312.60000000000002</v>
      </c>
      <c r="C9" s="20" t="s">
        <v>11</v>
      </c>
      <c r="D9" s="46">
        <v>115368</v>
      </c>
      <c r="E9" s="46">
        <v>0</v>
      </c>
      <c r="F9" s="46">
        <v>0</v>
      </c>
      <c r="G9" s="46">
        <v>0</v>
      </c>
      <c r="H9" s="46">
        <v>0</v>
      </c>
      <c r="I9" s="46">
        <v>773526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888894</v>
      </c>
      <c r="O9" s="47">
        <f t="shared" si="1"/>
        <v>84.899140401146127</v>
      </c>
      <c r="P9" s="9"/>
    </row>
    <row r="10" spans="1:133">
      <c r="A10" s="12"/>
      <c r="B10" s="25">
        <v>314.10000000000002</v>
      </c>
      <c r="C10" s="20" t="s">
        <v>12</v>
      </c>
      <c r="D10" s="46">
        <v>441695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441695</v>
      </c>
      <c r="O10" s="47">
        <f t="shared" si="1"/>
        <v>42.186723973256925</v>
      </c>
      <c r="P10" s="9"/>
    </row>
    <row r="11" spans="1:133">
      <c r="A11" s="12"/>
      <c r="B11" s="25">
        <v>314.39999999999998</v>
      </c>
      <c r="C11" s="20" t="s">
        <v>14</v>
      </c>
      <c r="D11" s="46">
        <v>18132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18132</v>
      </c>
      <c r="O11" s="47">
        <f t="shared" si="1"/>
        <v>1.7318051575931233</v>
      </c>
      <c r="P11" s="9"/>
    </row>
    <row r="12" spans="1:133">
      <c r="A12" s="12"/>
      <c r="B12" s="25">
        <v>314.8</v>
      </c>
      <c r="C12" s="20" t="s">
        <v>77</v>
      </c>
      <c r="D12" s="46">
        <v>11704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11704</v>
      </c>
      <c r="O12" s="47">
        <f t="shared" si="1"/>
        <v>1.1178605539637059</v>
      </c>
      <c r="P12" s="9"/>
    </row>
    <row r="13" spans="1:133">
      <c r="A13" s="12"/>
      <c r="B13" s="25">
        <v>315</v>
      </c>
      <c r="C13" s="20" t="s">
        <v>96</v>
      </c>
      <c r="D13" s="46">
        <v>283698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283698</v>
      </c>
      <c r="O13" s="47">
        <f t="shared" si="1"/>
        <v>27.096275071633237</v>
      </c>
      <c r="P13" s="9"/>
    </row>
    <row r="14" spans="1:133">
      <c r="A14" s="12"/>
      <c r="B14" s="25">
        <v>316</v>
      </c>
      <c r="C14" s="20" t="s">
        <v>120</v>
      </c>
      <c r="D14" s="46">
        <v>49607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49607</v>
      </c>
      <c r="O14" s="47">
        <f t="shared" si="1"/>
        <v>4.7380133715377273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1080485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415978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1496463</v>
      </c>
      <c r="O15" s="45">
        <f t="shared" si="1"/>
        <v>142.92865329512895</v>
      </c>
      <c r="P15" s="10"/>
    </row>
    <row r="16" spans="1:133">
      <c r="A16" s="12"/>
      <c r="B16" s="25">
        <v>322</v>
      </c>
      <c r="C16" s="20" t="s">
        <v>81</v>
      </c>
      <c r="D16" s="46">
        <v>444690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444690</v>
      </c>
      <c r="O16" s="47">
        <f t="shared" si="1"/>
        <v>42.47277936962751</v>
      </c>
      <c r="P16" s="9"/>
    </row>
    <row r="17" spans="1:16">
      <c r="A17" s="12"/>
      <c r="B17" s="25">
        <v>323.10000000000002</v>
      </c>
      <c r="C17" s="20" t="s">
        <v>17</v>
      </c>
      <c r="D17" s="46">
        <v>511750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511750</v>
      </c>
      <c r="O17" s="47">
        <f t="shared" si="1"/>
        <v>48.877745940783193</v>
      </c>
      <c r="P17" s="9"/>
    </row>
    <row r="18" spans="1:16">
      <c r="A18" s="12"/>
      <c r="B18" s="25">
        <v>323.39999999999998</v>
      </c>
      <c r="C18" s="20" t="s">
        <v>18</v>
      </c>
      <c r="D18" s="46">
        <v>18372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18372</v>
      </c>
      <c r="O18" s="47">
        <f t="shared" si="1"/>
        <v>1.7547277936962751</v>
      </c>
      <c r="P18" s="9"/>
    </row>
    <row r="19" spans="1:16">
      <c r="A19" s="12"/>
      <c r="B19" s="25">
        <v>324.11</v>
      </c>
      <c r="C19" s="20" t="s">
        <v>82</v>
      </c>
      <c r="D19" s="46">
        <v>18428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18428</v>
      </c>
      <c r="O19" s="47">
        <f t="shared" si="1"/>
        <v>1.7600764087870104</v>
      </c>
      <c r="P19" s="9"/>
    </row>
    <row r="20" spans="1:16">
      <c r="A20" s="12"/>
      <c r="B20" s="25">
        <v>324.41000000000003</v>
      </c>
      <c r="C20" s="20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415978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415978</v>
      </c>
      <c r="O20" s="47">
        <f t="shared" si="1"/>
        <v>39.730468003820441</v>
      </c>
      <c r="P20" s="9"/>
    </row>
    <row r="21" spans="1:16">
      <c r="A21" s="12"/>
      <c r="B21" s="25">
        <v>324.61</v>
      </c>
      <c r="C21" s="20" t="s">
        <v>21</v>
      </c>
      <c r="D21" s="46">
        <v>28567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28567</v>
      </c>
      <c r="O21" s="47">
        <f t="shared" si="1"/>
        <v>2.7284622731614134</v>
      </c>
      <c r="P21" s="9"/>
    </row>
    <row r="22" spans="1:16">
      <c r="A22" s="12"/>
      <c r="B22" s="25">
        <v>324.62</v>
      </c>
      <c r="C22" s="20" t="s">
        <v>127</v>
      </c>
      <c r="D22" s="46">
        <v>3308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3308</v>
      </c>
      <c r="O22" s="47">
        <f t="shared" si="1"/>
        <v>0.31595033428844316</v>
      </c>
      <c r="P22" s="9"/>
    </row>
    <row r="23" spans="1:16">
      <c r="A23" s="12"/>
      <c r="B23" s="25">
        <v>329</v>
      </c>
      <c r="C23" s="20" t="s">
        <v>23</v>
      </c>
      <c r="D23" s="46">
        <v>55370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55370</v>
      </c>
      <c r="O23" s="47">
        <f t="shared" si="1"/>
        <v>5.2884431709646611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SUM(D25:D30)</f>
        <v>778473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778473</v>
      </c>
      <c r="O24" s="45">
        <f t="shared" si="1"/>
        <v>74.352722063037248</v>
      </c>
      <c r="P24" s="10"/>
    </row>
    <row r="25" spans="1:16">
      <c r="A25" s="12"/>
      <c r="B25" s="25">
        <v>335.12</v>
      </c>
      <c r="C25" s="20" t="s">
        <v>99</v>
      </c>
      <c r="D25" s="46">
        <v>214276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214276</v>
      </c>
      <c r="O25" s="47">
        <f t="shared" si="1"/>
        <v>20.465711556829035</v>
      </c>
      <c r="P25" s="9"/>
    </row>
    <row r="26" spans="1:16">
      <c r="A26" s="12"/>
      <c r="B26" s="25">
        <v>335.14</v>
      </c>
      <c r="C26" s="20" t="s">
        <v>100</v>
      </c>
      <c r="D26" s="46">
        <v>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176</v>
      </c>
      <c r="O26" s="47">
        <f t="shared" si="1"/>
        <v>1.6809933142311367E-2</v>
      </c>
      <c r="P26" s="9"/>
    </row>
    <row r="27" spans="1:16">
      <c r="A27" s="12"/>
      <c r="B27" s="25">
        <v>335.15</v>
      </c>
      <c r="C27" s="20" t="s">
        <v>101</v>
      </c>
      <c r="D27" s="46">
        <v>1496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1496</v>
      </c>
      <c r="O27" s="47">
        <f t="shared" si="1"/>
        <v>0.1428844317096466</v>
      </c>
      <c r="P27" s="9"/>
    </row>
    <row r="28" spans="1:16">
      <c r="A28" s="12"/>
      <c r="B28" s="25">
        <v>335.18</v>
      </c>
      <c r="C28" s="20" t="s">
        <v>102</v>
      </c>
      <c r="D28" s="46">
        <v>546251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546251</v>
      </c>
      <c r="O28" s="47">
        <f t="shared" si="1"/>
        <v>52.172970391595037</v>
      </c>
      <c r="P28" s="9"/>
    </row>
    <row r="29" spans="1:16">
      <c r="A29" s="12"/>
      <c r="B29" s="25">
        <v>335.9</v>
      </c>
      <c r="C29" s="20" t="s">
        <v>86</v>
      </c>
      <c r="D29" s="46">
        <v>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</v>
      </c>
      <c r="O29" s="47">
        <f t="shared" si="1"/>
        <v>1.2034383954154728E-2</v>
      </c>
      <c r="P29" s="9"/>
    </row>
    <row r="30" spans="1:16">
      <c r="A30" s="12"/>
      <c r="B30" s="25">
        <v>338</v>
      </c>
      <c r="C30" s="20" t="s">
        <v>31</v>
      </c>
      <c r="D30" s="46">
        <v>16148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16148</v>
      </c>
      <c r="O30" s="47">
        <f t="shared" si="1"/>
        <v>1.5423113658070677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SUM(D32:D38)</f>
        <v>286845</v>
      </c>
      <c r="E31" s="32">
        <f t="shared" si="7"/>
        <v>241727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2918724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3447296</v>
      </c>
      <c r="O31" s="45">
        <f t="shared" si="1"/>
        <v>329.25463228271252</v>
      </c>
      <c r="P31" s="10"/>
    </row>
    <row r="32" spans="1:16">
      <c r="A32" s="12"/>
      <c r="B32" s="25">
        <v>342.2</v>
      </c>
      <c r="C32" s="20" t="s">
        <v>107</v>
      </c>
      <c r="D32" s="46">
        <v>285543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285543</v>
      </c>
      <c r="O32" s="47">
        <f t="shared" si="1"/>
        <v>27.272492836676218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1450603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1450603</v>
      </c>
      <c r="O33" s="47">
        <f t="shared" si="1"/>
        <v>138.54851957975168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850860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850860</v>
      </c>
      <c r="O34" s="47">
        <f t="shared" si="1"/>
        <v>81.266475644699142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617261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617261</v>
      </c>
      <c r="O35" s="47">
        <f t="shared" si="1"/>
        <v>58.955205348615088</v>
      </c>
      <c r="P35" s="9"/>
    </row>
    <row r="36" spans="1:16">
      <c r="A36" s="12"/>
      <c r="B36" s="25">
        <v>343.9</v>
      </c>
      <c r="C36" s="20" t="s">
        <v>48</v>
      </c>
      <c r="D36" s="46">
        <v>0</v>
      </c>
      <c r="E36" s="46">
        <v>241727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241727</v>
      </c>
      <c r="O36" s="47">
        <f t="shared" si="1"/>
        <v>23.087583572110791</v>
      </c>
      <c r="P36" s="9"/>
    </row>
    <row r="37" spans="1:16">
      <c r="A37" s="12"/>
      <c r="B37" s="25">
        <v>347.9</v>
      </c>
      <c r="C37" s="20" t="s">
        <v>108</v>
      </c>
      <c r="D37" s="46">
        <v>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937</v>
      </c>
      <c r="O37" s="47">
        <f t="shared" si="1"/>
        <v>8.9493791786055391E-2</v>
      </c>
      <c r="P37" s="9"/>
    </row>
    <row r="38" spans="1:16">
      <c r="A38" s="12"/>
      <c r="B38" s="25">
        <v>349</v>
      </c>
      <c r="C38" s="20" t="s">
        <v>0</v>
      </c>
      <c r="D38" s="46">
        <v>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365</v>
      </c>
      <c r="O38" s="47">
        <f t="shared" si="1"/>
        <v>3.4861509073543455E-2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SUM(D40:D42)</f>
        <v>8279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8279</v>
      </c>
      <c r="O39" s="45">
        <f t="shared" si="1"/>
        <v>0.79073543457497608</v>
      </c>
      <c r="P39" s="10"/>
    </row>
    <row r="40" spans="1:16">
      <c r="A40" s="13"/>
      <c r="B40" s="39">
        <v>351.1</v>
      </c>
      <c r="C40" s="21" t="s">
        <v>53</v>
      </c>
      <c r="D40" s="46">
        <v>3339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3339</v>
      </c>
      <c r="O40" s="47">
        <f t="shared" si="1"/>
        <v>0.31891117478510028</v>
      </c>
      <c r="P40" s="9"/>
    </row>
    <row r="41" spans="1:16">
      <c r="A41" s="13"/>
      <c r="B41" s="39">
        <v>351.3</v>
      </c>
      <c r="C41" s="21" t="s">
        <v>54</v>
      </c>
      <c r="D41" s="46">
        <v>358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358</v>
      </c>
      <c r="O41" s="47">
        <f t="shared" si="1"/>
        <v>3.4192932187201527E-2</v>
      </c>
      <c r="P41" s="9"/>
    </row>
    <row r="42" spans="1:16">
      <c r="A42" s="13"/>
      <c r="B42" s="39">
        <v>354</v>
      </c>
      <c r="C42" s="21" t="s">
        <v>88</v>
      </c>
      <c r="D42" s="46">
        <v>4582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4582</v>
      </c>
      <c r="O42" s="47">
        <f t="shared" si="1"/>
        <v>0.43763132760267431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SUM(D44:D47)</f>
        <v>62366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13221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75587</v>
      </c>
      <c r="O43" s="45">
        <f t="shared" si="1"/>
        <v>7.2193887297039163</v>
      </c>
      <c r="P43" s="10"/>
    </row>
    <row r="44" spans="1:16">
      <c r="A44" s="12"/>
      <c r="B44" s="25">
        <v>361.1</v>
      </c>
      <c r="C44" s="20" t="s">
        <v>55</v>
      </c>
      <c r="D44" s="46">
        <v>11</v>
      </c>
      <c r="E44" s="46">
        <v>0</v>
      </c>
      <c r="F44" s="46">
        <v>0</v>
      </c>
      <c r="G44" s="46">
        <v>0</v>
      </c>
      <c r="H44" s="46">
        <v>0</v>
      </c>
      <c r="I44" s="46">
        <v>370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381</v>
      </c>
      <c r="O44" s="47">
        <f t="shared" si="1"/>
        <v>3.6389684813753584E-2</v>
      </c>
      <c r="P44" s="9"/>
    </row>
    <row r="45" spans="1:16">
      <c r="A45" s="12"/>
      <c r="B45" s="25">
        <v>362</v>
      </c>
      <c r="C45" s="20" t="s">
        <v>56</v>
      </c>
      <c r="D45" s="46">
        <v>33330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33330</v>
      </c>
      <c r="O45" s="47">
        <f t="shared" si="1"/>
        <v>3.183381088825215</v>
      </c>
      <c r="P45" s="9"/>
    </row>
    <row r="46" spans="1:16">
      <c r="A46" s="12"/>
      <c r="B46" s="25">
        <v>366</v>
      </c>
      <c r="C46" s="20" t="s">
        <v>57</v>
      </c>
      <c r="D46" s="46">
        <v>2160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2160</v>
      </c>
      <c r="O46" s="47">
        <f t="shared" si="1"/>
        <v>0.20630372492836677</v>
      </c>
      <c r="P46" s="9"/>
    </row>
    <row r="47" spans="1:16">
      <c r="A47" s="12"/>
      <c r="B47" s="25">
        <v>369.9</v>
      </c>
      <c r="C47" s="20" t="s">
        <v>58</v>
      </c>
      <c r="D47" s="46">
        <v>26865</v>
      </c>
      <c r="E47" s="46">
        <v>0</v>
      </c>
      <c r="F47" s="46">
        <v>0</v>
      </c>
      <c r="G47" s="46">
        <v>0</v>
      </c>
      <c r="H47" s="46">
        <v>0</v>
      </c>
      <c r="I47" s="46">
        <v>12851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39716</v>
      </c>
      <c r="O47" s="47">
        <f t="shared" si="1"/>
        <v>3.7933142311365806</v>
      </c>
      <c r="P47" s="9"/>
    </row>
    <row r="48" spans="1:16" ht="15.75">
      <c r="A48" s="29" t="s">
        <v>38</v>
      </c>
      <c r="B48" s="30"/>
      <c r="C48" s="31"/>
      <c r="D48" s="32">
        <f t="shared" ref="D48:M48" si="12">SUM(D49:D49)</f>
        <v>160473</v>
      </c>
      <c r="E48" s="32">
        <f t="shared" si="12"/>
        <v>88808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249281</v>
      </c>
      <c r="O48" s="45">
        <f t="shared" si="1"/>
        <v>23.809073543457497</v>
      </c>
      <c r="P48" s="9"/>
    </row>
    <row r="49" spans="1:119" ht="15.75" thickBot="1">
      <c r="A49" s="12"/>
      <c r="B49" s="25">
        <v>381</v>
      </c>
      <c r="C49" s="20" t="s">
        <v>89</v>
      </c>
      <c r="D49" s="46">
        <v>160473</v>
      </c>
      <c r="E49" s="46">
        <v>88808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249281</v>
      </c>
      <c r="O49" s="47">
        <f t="shared" si="1"/>
        <v>23.809073543457497</v>
      </c>
      <c r="P49" s="9"/>
    </row>
    <row r="50" spans="1:119" ht="16.5" thickBot="1">
      <c r="A50" s="14" t="s">
        <v>51</v>
      </c>
      <c r="B50" s="23"/>
      <c r="C50" s="22"/>
      <c r="D50" s="15">
        <f t="shared" ref="D50:M50" si="13">SUM(D5,D15,D24,D31,D39,D43,D48)</f>
        <v>5564619</v>
      </c>
      <c r="E50" s="15">
        <f t="shared" si="13"/>
        <v>426105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4121449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10112173</v>
      </c>
      <c r="O50" s="38">
        <f t="shared" si="1"/>
        <v>965.82359121298953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128</v>
      </c>
      <c r="M52" s="48"/>
      <c r="N52" s="48"/>
      <c r="O52" s="43">
        <v>10470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2850290</v>
      </c>
      <c r="E5" s="27">
        <f t="shared" si="0"/>
        <v>34024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2884314</v>
      </c>
      <c r="O5" s="33">
        <f t="shared" ref="O5:O36" si="1">(N5/O$56)</f>
        <v>286.65414430530711</v>
      </c>
      <c r="P5" s="6"/>
    </row>
    <row r="6" spans="1:133">
      <c r="A6" s="12"/>
      <c r="B6" s="25">
        <v>311</v>
      </c>
      <c r="C6" s="20" t="s">
        <v>2</v>
      </c>
      <c r="D6" s="46">
        <v>1934013</v>
      </c>
      <c r="E6" s="46">
        <v>34024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1968037</v>
      </c>
      <c r="O6" s="47">
        <f t="shared" si="1"/>
        <v>195.59103557940767</v>
      </c>
      <c r="P6" s="9"/>
    </row>
    <row r="7" spans="1:133">
      <c r="A7" s="12"/>
      <c r="B7" s="25">
        <v>312.10000000000002</v>
      </c>
      <c r="C7" s="20" t="s">
        <v>119</v>
      </c>
      <c r="D7" s="46">
        <v>52696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52696</v>
      </c>
      <c r="O7" s="47">
        <f t="shared" si="1"/>
        <v>5.2371297952693299</v>
      </c>
      <c r="P7" s="9"/>
    </row>
    <row r="8" spans="1:133">
      <c r="A8" s="12"/>
      <c r="B8" s="25">
        <v>312.3</v>
      </c>
      <c r="C8" s="20" t="s">
        <v>75</v>
      </c>
      <c r="D8" s="46">
        <v>12489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12489</v>
      </c>
      <c r="O8" s="47">
        <f t="shared" si="1"/>
        <v>1.2412045319022063</v>
      </c>
      <c r="P8" s="9"/>
    </row>
    <row r="9" spans="1:133">
      <c r="A9" s="12"/>
      <c r="B9" s="25">
        <v>312.41000000000003</v>
      </c>
      <c r="C9" s="20" t="s">
        <v>10</v>
      </c>
      <c r="D9" s="46">
        <v>62162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62162</v>
      </c>
      <c r="O9" s="47">
        <f t="shared" si="1"/>
        <v>6.177897038362155</v>
      </c>
      <c r="P9" s="9"/>
    </row>
    <row r="10" spans="1:133">
      <c r="A10" s="12"/>
      <c r="B10" s="25">
        <v>312.42</v>
      </c>
      <c r="C10" s="20" t="s">
        <v>76</v>
      </c>
      <c r="D10" s="46">
        <v>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</v>
      </c>
      <c r="O10" s="47">
        <f t="shared" si="1"/>
        <v>6.7580997813555957E-3</v>
      </c>
      <c r="P10" s="9"/>
    </row>
    <row r="11" spans="1:133">
      <c r="A11" s="12"/>
      <c r="B11" s="25">
        <v>314.10000000000002</v>
      </c>
      <c r="C11" s="20" t="s">
        <v>12</v>
      </c>
      <c r="D11" s="46">
        <v>434934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434934</v>
      </c>
      <c r="O11" s="47">
        <f t="shared" si="1"/>
        <v>43.225402504472271</v>
      </c>
      <c r="P11" s="9"/>
    </row>
    <row r="12" spans="1:133">
      <c r="A12" s="12"/>
      <c r="B12" s="25">
        <v>314.39999999999998</v>
      </c>
      <c r="C12" s="20" t="s">
        <v>14</v>
      </c>
      <c r="D12" s="46">
        <v>14793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14793</v>
      </c>
      <c r="O12" s="47">
        <f t="shared" si="1"/>
        <v>1.4701848539057842</v>
      </c>
      <c r="P12" s="9"/>
    </row>
    <row r="13" spans="1:133">
      <c r="A13" s="12"/>
      <c r="B13" s="25">
        <v>314.8</v>
      </c>
      <c r="C13" s="20" t="s">
        <v>77</v>
      </c>
      <c r="D13" s="46">
        <v>4321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4321</v>
      </c>
      <c r="O13" s="47">
        <f t="shared" si="1"/>
        <v>0.42943748757702244</v>
      </c>
      <c r="P13" s="9"/>
    </row>
    <row r="14" spans="1:133">
      <c r="A14" s="12"/>
      <c r="B14" s="25">
        <v>315</v>
      </c>
      <c r="C14" s="20" t="s">
        <v>96</v>
      </c>
      <c r="D14" s="46">
        <v>295872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295872</v>
      </c>
      <c r="O14" s="47">
        <f t="shared" si="1"/>
        <v>29.40488968395945</v>
      </c>
      <c r="P14" s="9"/>
    </row>
    <row r="15" spans="1:133">
      <c r="A15" s="12"/>
      <c r="B15" s="25">
        <v>316</v>
      </c>
      <c r="C15" s="20" t="s">
        <v>120</v>
      </c>
      <c r="D15" s="46">
        <v>38942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38942</v>
      </c>
      <c r="O15" s="47">
        <f t="shared" si="1"/>
        <v>3.870204730669847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1254204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450085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1704289</v>
      </c>
      <c r="O16" s="45">
        <f t="shared" si="1"/>
        <v>169.37875173921685</v>
      </c>
      <c r="P16" s="10"/>
    </row>
    <row r="17" spans="1:16">
      <c r="A17" s="12"/>
      <c r="B17" s="25">
        <v>322</v>
      </c>
      <c r="C17" s="20" t="s">
        <v>81</v>
      </c>
      <c r="D17" s="46">
        <v>390173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390173</v>
      </c>
      <c r="O17" s="47">
        <f t="shared" si="1"/>
        <v>38.776883323394948</v>
      </c>
      <c r="P17" s="9"/>
    </row>
    <row r="18" spans="1:16">
      <c r="A18" s="12"/>
      <c r="B18" s="25">
        <v>323.10000000000002</v>
      </c>
      <c r="C18" s="20" t="s">
        <v>17</v>
      </c>
      <c r="D18" s="46">
        <v>490840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490840</v>
      </c>
      <c r="O18" s="47">
        <f t="shared" si="1"/>
        <v>48.781554362949713</v>
      </c>
      <c r="P18" s="9"/>
    </row>
    <row r="19" spans="1:16">
      <c r="A19" s="12"/>
      <c r="B19" s="25">
        <v>323.39999999999998</v>
      </c>
      <c r="C19" s="20" t="s">
        <v>18</v>
      </c>
      <c r="D19" s="46">
        <v>15525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15525</v>
      </c>
      <c r="O19" s="47">
        <f t="shared" si="1"/>
        <v>1.5429338103756709</v>
      </c>
      <c r="P19" s="9"/>
    </row>
    <row r="20" spans="1:16">
      <c r="A20" s="12"/>
      <c r="B20" s="25">
        <v>324.11</v>
      </c>
      <c r="C20" s="20" t="s">
        <v>82</v>
      </c>
      <c r="D20" s="46">
        <v>299934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299934</v>
      </c>
      <c r="O20" s="47">
        <f t="shared" si="1"/>
        <v>29.808586762075134</v>
      </c>
      <c r="P20" s="9"/>
    </row>
    <row r="21" spans="1:16">
      <c r="A21" s="12"/>
      <c r="B21" s="25">
        <v>324.41000000000003</v>
      </c>
      <c r="C21" s="20" t="s">
        <v>121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450085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450085</v>
      </c>
      <c r="O21" s="47">
        <f t="shared" si="1"/>
        <v>44.731166766050485</v>
      </c>
      <c r="P21" s="9"/>
    </row>
    <row r="22" spans="1:16">
      <c r="A22" s="12"/>
      <c r="B22" s="25">
        <v>324.61</v>
      </c>
      <c r="C22" s="20" t="s">
        <v>21</v>
      </c>
      <c r="D22" s="46">
        <v>28960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28960</v>
      </c>
      <c r="O22" s="47">
        <f t="shared" si="1"/>
        <v>2.8781554362949713</v>
      </c>
      <c r="P22" s="9"/>
    </row>
    <row r="23" spans="1:16">
      <c r="A23" s="12"/>
      <c r="B23" s="25">
        <v>329</v>
      </c>
      <c r="C23" s="20" t="s">
        <v>23</v>
      </c>
      <c r="D23" s="46">
        <v>28772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28772</v>
      </c>
      <c r="O23" s="47">
        <f t="shared" si="1"/>
        <v>2.859471278075929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SUM(D25:D34)</f>
        <v>1014496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720041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1734537</v>
      </c>
      <c r="O24" s="45">
        <f t="shared" si="1"/>
        <v>172.38491353607634</v>
      </c>
      <c r="P24" s="10"/>
    </row>
    <row r="25" spans="1:16">
      <c r="A25" s="12"/>
      <c r="B25" s="25">
        <v>331.2</v>
      </c>
      <c r="C25" s="20" t="s">
        <v>24</v>
      </c>
      <c r="D25" s="46">
        <v>194520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194520</v>
      </c>
      <c r="O25" s="47">
        <f t="shared" si="1"/>
        <v>19.332140727489566</v>
      </c>
      <c r="P25" s="9"/>
    </row>
    <row r="26" spans="1:16">
      <c r="A26" s="12"/>
      <c r="B26" s="25">
        <v>331.9</v>
      </c>
      <c r="C26" s="20" t="s">
        <v>122</v>
      </c>
      <c r="D26" s="46">
        <v>16483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16483</v>
      </c>
      <c r="O26" s="47">
        <f t="shared" si="1"/>
        <v>1.6381435102365336</v>
      </c>
      <c r="P26" s="9"/>
    </row>
    <row r="27" spans="1:16">
      <c r="A27" s="12"/>
      <c r="B27" s="25">
        <v>335.12</v>
      </c>
      <c r="C27" s="20" t="s">
        <v>99</v>
      </c>
      <c r="D27" s="46">
        <v>179928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179928</v>
      </c>
      <c r="O27" s="47">
        <f t="shared" si="1"/>
        <v>17.881932021466906</v>
      </c>
      <c r="P27" s="9"/>
    </row>
    <row r="28" spans="1:16">
      <c r="A28" s="12"/>
      <c r="B28" s="25">
        <v>335.14</v>
      </c>
      <c r="C28" s="20" t="s">
        <v>100</v>
      </c>
      <c r="D28" s="46">
        <v>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</v>
      </c>
      <c r="O28" s="47">
        <f t="shared" si="1"/>
        <v>1.2522361359570662E-2</v>
      </c>
      <c r="P28" s="9"/>
    </row>
    <row r="29" spans="1:16">
      <c r="A29" s="12"/>
      <c r="B29" s="25">
        <v>335.15</v>
      </c>
      <c r="C29" s="20" t="s">
        <v>101</v>
      </c>
      <c r="D29" s="46">
        <v>1962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1962</v>
      </c>
      <c r="O29" s="47">
        <f t="shared" si="1"/>
        <v>0.19499105545617174</v>
      </c>
      <c r="P29" s="9"/>
    </row>
    <row r="30" spans="1:16">
      <c r="A30" s="12"/>
      <c r="B30" s="25">
        <v>335.16</v>
      </c>
      <c r="C30" s="20" t="s">
        <v>123</v>
      </c>
      <c r="D30" s="46">
        <v>100772</v>
      </c>
      <c r="E30" s="46">
        <v>0</v>
      </c>
      <c r="F30" s="46">
        <v>0</v>
      </c>
      <c r="G30" s="46">
        <v>0</v>
      </c>
      <c r="H30" s="46">
        <v>0</v>
      </c>
      <c r="I30" s="46">
        <v>719938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820710</v>
      </c>
      <c r="O30" s="47">
        <f t="shared" si="1"/>
        <v>81.565295169946339</v>
      </c>
      <c r="P30" s="9"/>
    </row>
    <row r="31" spans="1:16">
      <c r="A31" s="12"/>
      <c r="B31" s="25">
        <v>335.18</v>
      </c>
      <c r="C31" s="20" t="s">
        <v>102</v>
      </c>
      <c r="D31" s="46">
        <v>504226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504226</v>
      </c>
      <c r="O31" s="47">
        <f t="shared" si="1"/>
        <v>50.111906181673625</v>
      </c>
      <c r="P31" s="9"/>
    </row>
    <row r="32" spans="1:16">
      <c r="A32" s="12"/>
      <c r="B32" s="25">
        <v>335.5</v>
      </c>
      <c r="C32" s="20" t="s">
        <v>124</v>
      </c>
      <c r="D32" s="46">
        <v>9340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9340</v>
      </c>
      <c r="O32" s="47">
        <f t="shared" si="1"/>
        <v>0.92824488173325381</v>
      </c>
      <c r="P32" s="9"/>
    </row>
    <row r="33" spans="1:16">
      <c r="A33" s="12"/>
      <c r="B33" s="25">
        <v>337.9</v>
      </c>
      <c r="C33" s="20" t="s">
        <v>92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103</v>
      </c>
      <c r="O33" s="47">
        <f t="shared" si="1"/>
        <v>1.0236533492347447E-2</v>
      </c>
      <c r="P33" s="9"/>
    </row>
    <row r="34" spans="1:16">
      <c r="A34" s="12"/>
      <c r="B34" s="25">
        <v>338</v>
      </c>
      <c r="C34" s="20" t="s">
        <v>31</v>
      </c>
      <c r="D34" s="46">
        <v>7139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7139</v>
      </c>
      <c r="O34" s="47">
        <f t="shared" si="1"/>
        <v>0.70950109322202348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SUM(D36:D41)</f>
        <v>1120</v>
      </c>
      <c r="E35" s="32">
        <f t="shared" si="7"/>
        <v>234452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2790844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3026416</v>
      </c>
      <c r="O35" s="45">
        <f t="shared" si="1"/>
        <v>300.77678393957461</v>
      </c>
      <c r="P35" s="10"/>
    </row>
    <row r="36" spans="1:16">
      <c r="A36" s="12"/>
      <c r="B36" s="25">
        <v>342.9</v>
      </c>
      <c r="C36" s="20" t="s">
        <v>44</v>
      </c>
      <c r="D36" s="46">
        <v>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264</v>
      </c>
      <c r="O36" s="47">
        <f t="shared" si="1"/>
        <v>2.6237328562909959E-2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1411689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1411689</v>
      </c>
      <c r="O37" s="47">
        <f t="shared" ref="O37:O54" si="9">(N37/O$56)</f>
        <v>140.299045915325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821208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821208</v>
      </c>
      <c r="O38" s="47">
        <f t="shared" si="9"/>
        <v>81.614788312462736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557947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557947</v>
      </c>
      <c r="O39" s="47">
        <f t="shared" si="9"/>
        <v>55.450904392764855</v>
      </c>
      <c r="P39" s="9"/>
    </row>
    <row r="40" spans="1:16">
      <c r="A40" s="12"/>
      <c r="B40" s="25">
        <v>343.9</v>
      </c>
      <c r="C40" s="20" t="s">
        <v>48</v>
      </c>
      <c r="D40" s="46">
        <v>0</v>
      </c>
      <c r="E40" s="46">
        <v>234452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234452</v>
      </c>
      <c r="O40" s="47">
        <f t="shared" si="9"/>
        <v>23.300735440270323</v>
      </c>
      <c r="P40" s="9"/>
    </row>
    <row r="41" spans="1:16">
      <c r="A41" s="12"/>
      <c r="B41" s="25">
        <v>347.9</v>
      </c>
      <c r="C41" s="20" t="s">
        <v>108</v>
      </c>
      <c r="D41" s="46">
        <v>856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856</v>
      </c>
      <c r="O41" s="47">
        <f t="shared" si="9"/>
        <v>8.5072550188829255E-2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SUM(D43:D46)</f>
        <v>15781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15781</v>
      </c>
      <c r="O42" s="45">
        <f t="shared" si="9"/>
        <v>1.5683760683760684</v>
      </c>
      <c r="P42" s="10"/>
    </row>
    <row r="43" spans="1:16">
      <c r="A43" s="13"/>
      <c r="B43" s="39">
        <v>351.1</v>
      </c>
      <c r="C43" s="21" t="s">
        <v>53</v>
      </c>
      <c r="D43" s="46">
        <v>3505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3505</v>
      </c>
      <c r="O43" s="47">
        <f t="shared" si="9"/>
        <v>0.3483402902007553</v>
      </c>
      <c r="P43" s="9"/>
    </row>
    <row r="44" spans="1:16">
      <c r="A44" s="13"/>
      <c r="B44" s="39">
        <v>351.3</v>
      </c>
      <c r="C44" s="21" t="s">
        <v>54</v>
      </c>
      <c r="D44" s="46">
        <v>370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370</v>
      </c>
      <c r="O44" s="47">
        <f t="shared" si="9"/>
        <v>3.6772013516199561E-2</v>
      </c>
      <c r="P44" s="9"/>
    </row>
    <row r="45" spans="1:16">
      <c r="A45" s="13"/>
      <c r="B45" s="39">
        <v>354</v>
      </c>
      <c r="C45" s="21" t="s">
        <v>88</v>
      </c>
      <c r="D45" s="46">
        <v>4906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4906</v>
      </c>
      <c r="O45" s="47">
        <f t="shared" si="9"/>
        <v>0.48757702246074341</v>
      </c>
      <c r="P45" s="9"/>
    </row>
    <row r="46" spans="1:16">
      <c r="A46" s="13"/>
      <c r="B46" s="39">
        <v>359</v>
      </c>
      <c r="C46" s="21" t="s">
        <v>109</v>
      </c>
      <c r="D46" s="46">
        <v>7000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7000</v>
      </c>
      <c r="O46" s="47">
        <f t="shared" si="9"/>
        <v>0.69568674219837012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55731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1577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57308</v>
      </c>
      <c r="O47" s="45">
        <f t="shared" si="9"/>
        <v>5.695487974557742</v>
      </c>
      <c r="P47" s="10"/>
    </row>
    <row r="48" spans="1:16">
      <c r="A48" s="12"/>
      <c r="B48" s="25">
        <v>361.1</v>
      </c>
      <c r="C48" s="20" t="s">
        <v>55</v>
      </c>
      <c r="D48" s="46">
        <v>13</v>
      </c>
      <c r="E48" s="46">
        <v>0</v>
      </c>
      <c r="F48" s="46">
        <v>0</v>
      </c>
      <c r="G48" s="46">
        <v>0</v>
      </c>
      <c r="H48" s="46">
        <v>0</v>
      </c>
      <c r="I48" s="46">
        <v>1577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1590</v>
      </c>
      <c r="O48" s="47">
        <f t="shared" si="9"/>
        <v>0.15802027429934407</v>
      </c>
      <c r="P48" s="9"/>
    </row>
    <row r="49" spans="1:119">
      <c r="A49" s="12"/>
      <c r="B49" s="25">
        <v>362</v>
      </c>
      <c r="C49" s="20" t="s">
        <v>56</v>
      </c>
      <c r="D49" s="46">
        <v>29547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29547</v>
      </c>
      <c r="O49" s="47">
        <f t="shared" si="9"/>
        <v>2.9364937388193204</v>
      </c>
      <c r="P49" s="9"/>
    </row>
    <row r="50" spans="1:119">
      <c r="A50" s="12"/>
      <c r="B50" s="25">
        <v>366</v>
      </c>
      <c r="C50" s="20" t="s">
        <v>57</v>
      </c>
      <c r="D50" s="46">
        <v>3000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3000</v>
      </c>
      <c r="O50" s="47">
        <f t="shared" si="9"/>
        <v>0.29815146094215861</v>
      </c>
      <c r="P50" s="9"/>
    </row>
    <row r="51" spans="1:119">
      <c r="A51" s="12"/>
      <c r="B51" s="25">
        <v>369.9</v>
      </c>
      <c r="C51" s="20" t="s">
        <v>58</v>
      </c>
      <c r="D51" s="46">
        <v>23171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23171</v>
      </c>
      <c r="O51" s="47">
        <f t="shared" si="9"/>
        <v>2.3028225004969189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SUM(D53:D53)</f>
        <v>125419</v>
      </c>
      <c r="E52" s="32">
        <f t="shared" si="13"/>
        <v>14665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140084</v>
      </c>
      <c r="O52" s="45">
        <f t="shared" si="9"/>
        <v>13.922083084873783</v>
      </c>
      <c r="P52" s="9"/>
    </row>
    <row r="53" spans="1:119" ht="15.75" thickBot="1">
      <c r="A53" s="12"/>
      <c r="B53" s="25">
        <v>381</v>
      </c>
      <c r="C53" s="20" t="s">
        <v>89</v>
      </c>
      <c r="D53" s="46">
        <v>125419</v>
      </c>
      <c r="E53" s="46">
        <v>14665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140084</v>
      </c>
      <c r="O53" s="47">
        <f t="shared" si="9"/>
        <v>13.922083084873783</v>
      </c>
      <c r="P53" s="9"/>
    </row>
    <row r="54" spans="1:119" ht="16.5" thickBot="1">
      <c r="A54" s="14" t="s">
        <v>51</v>
      </c>
      <c r="B54" s="23"/>
      <c r="C54" s="22"/>
      <c r="D54" s="15">
        <f t="shared" ref="D54:M54" si="14">SUM(D5,D16,D24,D35,D42,D47,D52)</f>
        <v>5317041</v>
      </c>
      <c r="E54" s="15">
        <f t="shared" si="14"/>
        <v>283141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3962547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9562729</v>
      </c>
      <c r="O54" s="38">
        <f t="shared" si="9"/>
        <v>950.38054064798246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125</v>
      </c>
      <c r="M56" s="48"/>
      <c r="N56" s="48"/>
      <c r="O56" s="43">
        <v>10062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2023-10-24T20:31:58Z</cp:lastPrinted>
  <dcterms:created xsi:type="dcterms:W3CDTF">2000-08-31T21:26:31Z</dcterms:created>
  <dcterms:modified xsi:type="dcterms:W3CDTF">2023-10-24T20:32:55Z</dcterms:modified>
</cp:coreProperties>
</file>