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'2007'!$A$1:$O$23</definedName>
    <definedName name="_xlnm.Print_Area" localSheetId="13">'2008'!$A$1:$O$23</definedName>
    <definedName name="_xlnm.Print_Area" localSheetId="12">'2009'!$A$1:$O$22</definedName>
    <definedName name="_xlnm.Print_Area" localSheetId="11">'2010'!$A$1:$O$23</definedName>
    <definedName name="_xlnm.Print_Area" localSheetId="10">'2011'!$A$1:$O$23</definedName>
    <definedName name="_xlnm.Print_Area" localSheetId="9">'2012'!$A$1:$O$23</definedName>
    <definedName name="_xlnm.Print_Area" localSheetId="8">'2013'!$A$1:$O$23</definedName>
    <definedName name="_xlnm.Print_Area" localSheetId="7">'2014'!$A$1:$O$25</definedName>
    <definedName name="_xlnm.Print_Area" localSheetId="6">'2015'!$A$1:$O$23</definedName>
    <definedName name="_xlnm.Print_Area" localSheetId="5">'2016'!$A$1:$O$28</definedName>
    <definedName name="_xlnm.Print_Area" localSheetId="4">'2017'!$A$1:$O$29</definedName>
    <definedName name="_xlnm.Print_Area" localSheetId="3">'2018'!$A$1:$O$25</definedName>
    <definedName name="_xlnm.Print_Area" localSheetId="2">'2019'!$A$1:$O$24</definedName>
    <definedName name="_xlnm.Print_Area" localSheetId="1">'2020'!$A$1:$O$26</definedName>
    <definedName name="_xlnm.Print_Area" localSheetId="0">'2021'!$A$1:$P$23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<sst xmlns="http://schemas.openxmlformats.org/spreadsheetml/2006/main" count="544" uniqueCount="82">
  <si>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</si>
  <si>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</si>
  <si>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</si>
  <si>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</si>
  <si>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</si>
  <si>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</si>
  <si>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</si>
  <si>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</si>
  <si>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</si>
  <si>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</si>
  <si>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</si>
  <si>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</si>
  <si>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</si>
  <si>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</si>
  <si>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</si>
  <si>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</si>
  <si>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</si>
  <si>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</si>
  <si>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</si>
  <si>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</si>
  <si>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</si>
  <si>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</si>
  <si>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</si>
  <si>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</si>
  <si>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</si>
  <si>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</si>
  <si>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</si>
  <si>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Transportation</t>
  </si>
  <si>
    <t>Road and Street Facilities</t>
  </si>
  <si>
    <t>Culture / Recreation</t>
  </si>
  <si>
    <t>Parks and Recreation</t>
  </si>
  <si>
    <t>2009 Municipal Population:</t>
  </si>
  <si>
    <t>Midway Expenditures Reported by Account Code and Fund Type</t>
  </si>
  <si>
    <t>Local Fiscal Year Ended September 30, 2010</t>
  </si>
  <si>
    <t>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</si>
  <si>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</si>
  <si>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</si>
  <si>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</si>
  <si>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</si>
  <si>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</si>
  <si>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</si>
  <si>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</si>
  <si>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</si>
  <si>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</si>
  <si>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</si>
  <si>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</si>
  <si>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</si>
  <si>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</si>
  <si>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Other Transportation</t>
  </si>
  <si>
    <t>Economic Environment</t>
  </si>
  <si>
    <t>Industry Development</t>
  </si>
  <si>
    <t>Parks / Recreation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</si>
  <si>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</si>
  <si>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</si>
  <si>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</si>
  <si>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</si>
  <si>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</si>
  <si>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</si>
  <si>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Physical Environment</t>
  </si>
  <si>
    <t>Other Physical Environment</t>
  </si>
  <si>
    <t>Other Economic Environment</t>
  </si>
  <si>
    <t>Human Services</t>
  </si>
  <si>
    <t>Other Human Services</t>
  </si>
  <si>
    <t>2016 Municipal Population:</t>
  </si>
  <si>
    <t>Local Fiscal Year Ended September 30, 2017</t>
  </si>
  <si>
    <t>Sewer / Wastewater Services</t>
  </si>
  <si>
    <t>2017 Municipal Population:</t>
  </si>
  <si>
    <t>Local Fiscal Year Ended September 30, 2018</t>
  </si>
  <si>
    <t>Housing and Urban Development</t>
  </si>
  <si>
    <t>2018 Municipal Population:</t>
  </si>
  <si>
    <t>Local Fiscal Year Ended September 30, 2019</t>
  </si>
  <si>
    <t>Protective Inspections</t>
  </si>
  <si>
    <t>2019 Municipal Population:</t>
  </si>
  <si>
    <t>Local Fiscal Year Ended September 30, 2020</t>
  </si>
  <si>
    <t>Debt Service Payments</t>
  </si>
  <si>
    <t>Electric Utility Services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</si>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</sst>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SUM(D6:D10)</f>
        <v>742473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0</v>
      </c>
      <c r="N5" s="24">
        <f>SUM(N6:N10)</f>
        <v>0</v>
      </c>
      <c r="O5" s="25">
        <f>SUM(D5:N5)</f>
        <v>742473</v>
      </c>
      <c r="P5" s="30">
        <f>(O5/P$21)</f>
        <v>205.27315454796792</v>
      </c>
      <c r="Q5" s="6"/>
    </row>
    <row r="6" spans="1:17" ht="15">
      <c r="A6" s="12"/>
      <c r="B6" s="42">
        <v>511</v>
      </c>
      <c r="C6" s="19" t="s">
        <v>19</v>
      </c>
      <c r="D6" s="43">
        <v>85658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85658</v>
      </c>
      <c r="P6" s="44">
        <f>(O6/P$21)</f>
        <v>23.682056953276195</v>
      </c>
      <c r="Q6" s="9"/>
    </row>
    <row r="7" spans="1:17" ht="15">
      <c r="A7" s="12"/>
      <c r="B7" s="42">
        <v>512</v>
      </c>
      <c r="C7" s="19" t="s">
        <v>20</v>
      </c>
      <c r="D7" s="43">
        <v>108267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108267</v>
      </c>
      <c r="P7" s="44">
        <f>(O7/P$21)</f>
        <v>29.932817251866187</v>
      </c>
      <c r="Q7" s="9"/>
    </row>
    <row r="8" spans="1:17" ht="15">
      <c r="A8" s="12"/>
      <c r="B8" s="42">
        <v>513</v>
      </c>
      <c r="C8" s="19" t="s">
        <v>21</v>
      </c>
      <c r="D8" s="43">
        <v>489171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489171</v>
      </c>
      <c r="P8" s="44">
        <f>(O8/P$21)</f>
        <v>135.24218965993919</v>
      </c>
      <c r="Q8" s="9"/>
    </row>
    <row r="9" spans="1:17" ht="15">
      <c r="A9" s="12"/>
      <c r="B9" s="42">
        <v>514</v>
      </c>
      <c r="C9" s="19" t="s">
        <v>22</v>
      </c>
      <c r="D9" s="43">
        <v>20808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20808</v>
      </c>
      <c r="P9" s="44">
        <f>(O9/P$21)</f>
        <v>5.75283384019906</v>
      </c>
      <c r="Q9" s="9"/>
    </row>
    <row r="10" spans="1:17" ht="15">
      <c r="A10" s="12"/>
      <c r="B10" s="42">
        <v>517</v>
      </c>
      <c r="C10" s="19" t="s">
        <v>74</v>
      </c>
      <c r="D10" s="43">
        <v>38569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38569</v>
      </c>
      <c r="P10" s="44">
        <f>(O10/P$21)</f>
        <v>10.66325684268731</v>
      </c>
      <c r="Q10" s="9"/>
    </row>
    <row r="11" spans="1:17" ht="15.75">
      <c r="A11" s="26" t="s">
        <v>25</v>
      </c>
      <c r="B11" s="27"/>
      <c r="C11" s="28"/>
      <c r="D11" s="29">
        <f>SUM(D12:D14)</f>
        <v>592638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592638</v>
      </c>
      <c r="P11" s="41">
        <f>(O11/P$21)</f>
        <v>163.84794028200167</v>
      </c>
      <c r="Q11" s="10"/>
    </row>
    <row r="12" spans="1:17" ht="15">
      <c r="A12" s="12"/>
      <c r="B12" s="42">
        <v>521</v>
      </c>
      <c r="C12" s="19" t="s">
        <v>34</v>
      </c>
      <c r="D12" s="43">
        <v>409102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409102</v>
      </c>
      <c r="P12" s="44">
        <f>(O12/P$21)</f>
        <v>113.10533591374067</v>
      </c>
      <c r="Q12" s="9"/>
    </row>
    <row r="13" spans="1:17" ht="15">
      <c r="A13" s="12"/>
      <c r="B13" s="42">
        <v>522</v>
      </c>
      <c r="C13" s="19" t="s">
        <v>26</v>
      </c>
      <c r="D13" s="43">
        <v>76792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76792</v>
      </c>
      <c r="P13" s="44">
        <f>(O13/P$21)</f>
        <v>21.230854299142937</v>
      </c>
      <c r="Q13" s="9"/>
    </row>
    <row r="14" spans="1:17" ht="15">
      <c r="A14" s="12"/>
      <c r="B14" s="42">
        <v>524</v>
      </c>
      <c r="C14" s="19" t="s">
        <v>71</v>
      </c>
      <c r="D14" s="43">
        <v>106744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106744</v>
      </c>
      <c r="P14" s="44">
        <f>(O14/P$21)</f>
        <v>29.511750069118055</v>
      </c>
      <c r="Q14" s="9"/>
    </row>
    <row r="15" spans="1:17" ht="15.75">
      <c r="A15" s="26" t="s">
        <v>27</v>
      </c>
      <c r="B15" s="27"/>
      <c r="C15" s="28"/>
      <c r="D15" s="29">
        <f>SUM(D16:D16)</f>
        <v>206136</v>
      </c>
      <c r="E15" s="29">
        <f>SUM(E16:E16)</f>
        <v>0</v>
      </c>
      <c r="F15" s="29">
        <f>SUM(F16:F16)</f>
        <v>0</v>
      </c>
      <c r="G15" s="29">
        <f>SUM(G16:G16)</f>
        <v>0</v>
      </c>
      <c r="H15" s="29">
        <f>SUM(H16:H16)</f>
        <v>0</v>
      </c>
      <c r="I15" s="29">
        <f>SUM(I16:I16)</f>
        <v>0</v>
      </c>
      <c r="J15" s="29">
        <f>SUM(J16:J16)</f>
        <v>0</v>
      </c>
      <c r="K15" s="29">
        <f>SUM(K16:K16)</f>
        <v>0</v>
      </c>
      <c r="L15" s="29">
        <f>SUM(L16:L16)</f>
        <v>0</v>
      </c>
      <c r="M15" s="29">
        <f>SUM(M16:M16)</f>
        <v>0</v>
      </c>
      <c r="N15" s="29">
        <f>SUM(N16:N16)</f>
        <v>0</v>
      </c>
      <c r="O15" s="29">
        <f>SUM(D15:N15)</f>
        <v>206136</v>
      </c>
      <c r="P15" s="41">
        <f>(O15/P$21)</f>
        <v>56.9908764169201</v>
      </c>
      <c r="Q15" s="10"/>
    </row>
    <row r="16" spans="1:17" ht="15">
      <c r="A16" s="12"/>
      <c r="B16" s="42">
        <v>541</v>
      </c>
      <c r="C16" s="19" t="s">
        <v>28</v>
      </c>
      <c r="D16" s="43">
        <v>206136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206136</v>
      </c>
      <c r="P16" s="44">
        <f>(O16/P$21)</f>
        <v>56.9908764169201</v>
      </c>
      <c r="Q16" s="9"/>
    </row>
    <row r="17" spans="1:17" ht="15.75">
      <c r="A17" s="26" t="s">
        <v>29</v>
      </c>
      <c r="B17" s="27"/>
      <c r="C17" s="28"/>
      <c r="D17" s="29">
        <f>SUM(D18:D18)</f>
        <v>8630</v>
      </c>
      <c r="E17" s="29">
        <f>SUM(E18:E18)</f>
        <v>0</v>
      </c>
      <c r="F17" s="29">
        <f>SUM(F18:F18)</f>
        <v>0</v>
      </c>
      <c r="G17" s="29">
        <f>SUM(G18:G18)</f>
        <v>0</v>
      </c>
      <c r="H17" s="29">
        <f>SUM(H18:H18)</f>
        <v>0</v>
      </c>
      <c r="I17" s="29">
        <f>SUM(I18:I18)</f>
        <v>0</v>
      </c>
      <c r="J17" s="29">
        <f>SUM(J18:J18)</f>
        <v>0</v>
      </c>
      <c r="K17" s="29">
        <f>SUM(K18:K18)</f>
        <v>0</v>
      </c>
      <c r="L17" s="29">
        <f>SUM(L18:L18)</f>
        <v>0</v>
      </c>
      <c r="M17" s="29">
        <f>SUM(M18:M18)</f>
        <v>0</v>
      </c>
      <c r="N17" s="29">
        <f>SUM(N18:N18)</f>
        <v>0</v>
      </c>
      <c r="O17" s="29">
        <f>SUM(D17:N17)</f>
        <v>8630</v>
      </c>
      <c r="P17" s="41">
        <f>(O17/P$21)</f>
        <v>2.385955211501244</v>
      </c>
      <c r="Q17" s="9"/>
    </row>
    <row r="18" spans="1:17" ht="15.75" thickBot="1">
      <c r="A18" s="12"/>
      <c r="B18" s="42">
        <v>572</v>
      </c>
      <c r="C18" s="19" t="s">
        <v>30</v>
      </c>
      <c r="D18" s="43">
        <v>8630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8630</v>
      </c>
      <c r="P18" s="44">
        <f>(O18/P$21)</f>
        <v>2.385955211501244</v>
      </c>
      <c r="Q18" s="9"/>
    </row>
    <row r="19" spans="1:120" ht="16.5" thickBot="1">
      <c r="A19" s="13" t="s">
        <v>10</v>
      </c>
      <c r="B19" s="21"/>
      <c r="C19" s="20"/>
      <c r="D19" s="14">
        <f>SUM(D5,D11,D15,D17)</f>
        <v>1549877</v>
      </c>
      <c r="E19" s="14">
        <f aca="true" t="shared" si="0" ref="E19:N19">SUM(E5,E11,E15,E17)</f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>SUM(D19:N19)</f>
        <v>1549877</v>
      </c>
      <c r="P19" s="35">
        <f>(O19/P$21)</f>
        <v>428.4979264583909</v>
      </c>
      <c r="Q19" s="6"/>
      <c r="R19" s="2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</row>
    <row r="20" spans="1:16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</row>
    <row r="21" spans="1:16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93" t="s">
        <v>81</v>
      </c>
      <c r="N21" s="93"/>
      <c r="O21" s="93"/>
      <c r="P21" s="39">
        <v>3617</v>
      </c>
    </row>
    <row r="22" spans="1:16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6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</row>
  </sheetData>
  <sheetProtection/>
  <mergeCells count="10">
    <mergeCell ref="M21:O21"/>
    <mergeCell ref="A22:P22"/>
    <mergeCell ref="A23:P2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1185994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1185994</v>
      </c>
      <c r="O5" s="30">
        <f aca="true" t="shared" si="2" ref="O5:O19">(N5/O$21)</f>
        <v>380.24815646040395</v>
      </c>
      <c r="P5" s="6"/>
    </row>
    <row r="6" spans="1:16" ht="15">
      <c r="A6" s="12"/>
      <c r="B6" s="42">
        <v>511</v>
      </c>
      <c r="C6" s="19" t="s">
        <v>19</v>
      </c>
      <c r="D6" s="43">
        <v>100048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100048</v>
      </c>
      <c r="O6" s="44">
        <f t="shared" si="2"/>
        <v>32.07694773966015</v>
      </c>
      <c r="P6" s="9"/>
    </row>
    <row r="7" spans="1:16" ht="15">
      <c r="A7" s="12"/>
      <c r="B7" s="42">
        <v>512</v>
      </c>
      <c r="C7" s="19" t="s">
        <v>20</v>
      </c>
      <c r="D7" s="43">
        <v>95641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95641</v>
      </c>
      <c r="O7" s="44">
        <f t="shared" si="2"/>
        <v>30.663994870150688</v>
      </c>
      <c r="P7" s="9"/>
    </row>
    <row r="8" spans="1:16" ht="15">
      <c r="A8" s="12"/>
      <c r="B8" s="42">
        <v>513</v>
      </c>
      <c r="C8" s="19" t="s">
        <v>21</v>
      </c>
      <c r="D8" s="43">
        <v>90411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90411</v>
      </c>
      <c r="O8" s="44">
        <f t="shared" si="2"/>
        <v>28.987175376723307</v>
      </c>
      <c r="P8" s="9"/>
    </row>
    <row r="9" spans="1:16" ht="15">
      <c r="A9" s="12"/>
      <c r="B9" s="42">
        <v>514</v>
      </c>
      <c r="C9" s="19" t="s">
        <v>22</v>
      </c>
      <c r="D9" s="43">
        <v>109300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109300</v>
      </c>
      <c r="O9" s="44">
        <f t="shared" si="2"/>
        <v>35.043283103558835</v>
      </c>
      <c r="P9" s="9"/>
    </row>
    <row r="10" spans="1:16" ht="15">
      <c r="A10" s="12"/>
      <c r="B10" s="42">
        <v>515</v>
      </c>
      <c r="C10" s="19" t="s">
        <v>23</v>
      </c>
      <c r="D10" s="43">
        <v>130509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130509</v>
      </c>
      <c r="O10" s="44">
        <f t="shared" si="2"/>
        <v>41.84321898044245</v>
      </c>
      <c r="P10" s="9"/>
    </row>
    <row r="11" spans="1:16" ht="15">
      <c r="A11" s="12"/>
      <c r="B11" s="42">
        <v>519</v>
      </c>
      <c r="C11" s="19" t="s">
        <v>24</v>
      </c>
      <c r="D11" s="43">
        <v>660085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660085</v>
      </c>
      <c r="O11" s="44">
        <f t="shared" si="2"/>
        <v>211.63353638986854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271804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271804</v>
      </c>
      <c r="O12" s="41">
        <f t="shared" si="2"/>
        <v>87.1445976274447</v>
      </c>
      <c r="P12" s="10"/>
    </row>
    <row r="13" spans="1:16" ht="15">
      <c r="A13" s="12"/>
      <c r="B13" s="42">
        <v>521</v>
      </c>
      <c r="C13" s="19" t="s">
        <v>34</v>
      </c>
      <c r="D13" s="43">
        <v>208908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208908</v>
      </c>
      <c r="O13" s="44">
        <f t="shared" si="2"/>
        <v>66.97915998717538</v>
      </c>
      <c r="P13" s="9"/>
    </row>
    <row r="14" spans="1:16" ht="15">
      <c r="A14" s="12"/>
      <c r="B14" s="42">
        <v>522</v>
      </c>
      <c r="C14" s="19" t="s">
        <v>26</v>
      </c>
      <c r="D14" s="43">
        <v>62896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62896</v>
      </c>
      <c r="O14" s="44">
        <f t="shared" si="2"/>
        <v>20.165437640269317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SUM(D16:D16)</f>
        <v>24768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24768</v>
      </c>
      <c r="O15" s="41">
        <f t="shared" si="2"/>
        <v>7.94100673292722</v>
      </c>
      <c r="P15" s="10"/>
    </row>
    <row r="16" spans="1:16" ht="15">
      <c r="A16" s="12"/>
      <c r="B16" s="42">
        <v>541</v>
      </c>
      <c r="C16" s="19" t="s">
        <v>28</v>
      </c>
      <c r="D16" s="43">
        <v>24768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24768</v>
      </c>
      <c r="O16" s="44">
        <f t="shared" si="2"/>
        <v>7.94100673292722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89095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89095</v>
      </c>
      <c r="O17" s="41">
        <f t="shared" si="2"/>
        <v>28.565245270920165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89095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89095</v>
      </c>
      <c r="O18" s="44">
        <f t="shared" si="2"/>
        <v>28.565245270920165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1571661</v>
      </c>
      <c r="E19" s="14">
        <f aca="true" t="shared" si="6" ref="E19:M19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1571661</v>
      </c>
      <c r="O19" s="35">
        <f t="shared" si="2"/>
        <v>503.89900609169604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40</v>
      </c>
      <c r="M21" s="93"/>
      <c r="N21" s="93"/>
      <c r="O21" s="39">
        <v>3119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882096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882096</v>
      </c>
      <c r="O5" s="30">
        <f aca="true" t="shared" si="2" ref="O5:O19">(N5/O$21)</f>
        <v>286.7672301690507</v>
      </c>
      <c r="P5" s="6"/>
    </row>
    <row r="6" spans="1:16" ht="15">
      <c r="A6" s="12"/>
      <c r="B6" s="42">
        <v>511</v>
      </c>
      <c r="C6" s="19" t="s">
        <v>19</v>
      </c>
      <c r="D6" s="43">
        <v>52195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52195</v>
      </c>
      <c r="O6" s="44">
        <f t="shared" si="2"/>
        <v>16.9684655396619</v>
      </c>
      <c r="P6" s="9"/>
    </row>
    <row r="7" spans="1:16" ht="15">
      <c r="A7" s="12"/>
      <c r="B7" s="42">
        <v>512</v>
      </c>
      <c r="C7" s="19" t="s">
        <v>20</v>
      </c>
      <c r="D7" s="43">
        <v>107434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107434</v>
      </c>
      <c r="O7" s="44">
        <f t="shared" si="2"/>
        <v>34.92652795838752</v>
      </c>
      <c r="P7" s="9"/>
    </row>
    <row r="8" spans="1:16" ht="15">
      <c r="A8" s="12"/>
      <c r="B8" s="42">
        <v>513</v>
      </c>
      <c r="C8" s="19" t="s">
        <v>21</v>
      </c>
      <c r="D8" s="43">
        <v>83878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83878</v>
      </c>
      <c r="O8" s="44">
        <f t="shared" si="2"/>
        <v>27.26853055916775</v>
      </c>
      <c r="P8" s="9"/>
    </row>
    <row r="9" spans="1:16" ht="15">
      <c r="A9" s="12"/>
      <c r="B9" s="42">
        <v>514</v>
      </c>
      <c r="C9" s="19" t="s">
        <v>22</v>
      </c>
      <c r="D9" s="43">
        <v>62880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62880</v>
      </c>
      <c r="O9" s="44">
        <f t="shared" si="2"/>
        <v>20.442132639791936</v>
      </c>
      <c r="P9" s="9"/>
    </row>
    <row r="10" spans="1:16" ht="15">
      <c r="A10" s="12"/>
      <c r="B10" s="42">
        <v>515</v>
      </c>
      <c r="C10" s="19" t="s">
        <v>23</v>
      </c>
      <c r="D10" s="43">
        <v>123413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123413</v>
      </c>
      <c r="O10" s="44">
        <f t="shared" si="2"/>
        <v>40.12126137841352</v>
      </c>
      <c r="P10" s="9"/>
    </row>
    <row r="11" spans="1:16" ht="15">
      <c r="A11" s="12"/>
      <c r="B11" s="42">
        <v>519</v>
      </c>
      <c r="C11" s="19" t="s">
        <v>24</v>
      </c>
      <c r="D11" s="43">
        <v>452296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452296</v>
      </c>
      <c r="O11" s="44">
        <f t="shared" si="2"/>
        <v>147.04031209362807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142020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142020</v>
      </c>
      <c r="O12" s="41">
        <f t="shared" si="2"/>
        <v>46.1703511053316</v>
      </c>
      <c r="P12" s="10"/>
    </row>
    <row r="13" spans="1:16" ht="15">
      <c r="A13" s="12"/>
      <c r="B13" s="42">
        <v>521</v>
      </c>
      <c r="C13" s="19" t="s">
        <v>34</v>
      </c>
      <c r="D13" s="43">
        <v>86997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86997</v>
      </c>
      <c r="O13" s="44">
        <f t="shared" si="2"/>
        <v>28.28250975292588</v>
      </c>
      <c r="P13" s="9"/>
    </row>
    <row r="14" spans="1:16" ht="15">
      <c r="A14" s="12"/>
      <c r="B14" s="42">
        <v>522</v>
      </c>
      <c r="C14" s="19" t="s">
        <v>26</v>
      </c>
      <c r="D14" s="43">
        <v>55023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55023</v>
      </c>
      <c r="O14" s="44">
        <f t="shared" si="2"/>
        <v>17.887841352405722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SUM(D16:D16)</f>
        <v>50019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50019</v>
      </c>
      <c r="O15" s="41">
        <f t="shared" si="2"/>
        <v>16.261053315994797</v>
      </c>
      <c r="P15" s="10"/>
    </row>
    <row r="16" spans="1:16" ht="15">
      <c r="A16" s="12"/>
      <c r="B16" s="42">
        <v>541</v>
      </c>
      <c r="C16" s="19" t="s">
        <v>28</v>
      </c>
      <c r="D16" s="43">
        <v>50019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50019</v>
      </c>
      <c r="O16" s="44">
        <f t="shared" si="2"/>
        <v>16.261053315994797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39531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39531</v>
      </c>
      <c r="O17" s="41">
        <f t="shared" si="2"/>
        <v>12.851430429128738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39531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39531</v>
      </c>
      <c r="O18" s="44">
        <f t="shared" si="2"/>
        <v>12.851430429128738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1113666</v>
      </c>
      <c r="E19" s="14">
        <f aca="true" t="shared" si="6" ref="E19:M19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1113666</v>
      </c>
      <c r="O19" s="35">
        <f t="shared" si="2"/>
        <v>362.05006501950584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38</v>
      </c>
      <c r="M21" s="93"/>
      <c r="N21" s="93"/>
      <c r="O21" s="39">
        <v>3076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672079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672079</v>
      </c>
      <c r="O5" s="30">
        <f aca="true" t="shared" si="2" ref="O5:O19">(N5/O$21)</f>
        <v>223.7280292942743</v>
      </c>
      <c r="P5" s="6"/>
    </row>
    <row r="6" spans="1:16" ht="15">
      <c r="A6" s="12"/>
      <c r="B6" s="42">
        <v>511</v>
      </c>
      <c r="C6" s="19" t="s">
        <v>19</v>
      </c>
      <c r="D6" s="43">
        <v>44178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44178</v>
      </c>
      <c r="O6" s="44">
        <f t="shared" si="2"/>
        <v>14.706391478029294</v>
      </c>
      <c r="P6" s="9"/>
    </row>
    <row r="7" spans="1:16" ht="15">
      <c r="A7" s="12"/>
      <c r="B7" s="42">
        <v>512</v>
      </c>
      <c r="C7" s="19" t="s">
        <v>20</v>
      </c>
      <c r="D7" s="43">
        <v>97986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97986</v>
      </c>
      <c r="O7" s="44">
        <f t="shared" si="2"/>
        <v>32.6185086551265</v>
      </c>
      <c r="P7" s="9"/>
    </row>
    <row r="8" spans="1:16" ht="15">
      <c r="A8" s="12"/>
      <c r="B8" s="42">
        <v>513</v>
      </c>
      <c r="C8" s="19" t="s">
        <v>21</v>
      </c>
      <c r="D8" s="43">
        <v>70825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70825</v>
      </c>
      <c r="O8" s="44">
        <f t="shared" si="2"/>
        <v>23.576897470039945</v>
      </c>
      <c r="P8" s="9"/>
    </row>
    <row r="9" spans="1:16" ht="15">
      <c r="A9" s="12"/>
      <c r="B9" s="42">
        <v>514</v>
      </c>
      <c r="C9" s="19" t="s">
        <v>22</v>
      </c>
      <c r="D9" s="43">
        <v>39030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39030</v>
      </c>
      <c r="O9" s="44">
        <f t="shared" si="2"/>
        <v>12.992676431424767</v>
      </c>
      <c r="P9" s="9"/>
    </row>
    <row r="10" spans="1:16" ht="15">
      <c r="A10" s="12"/>
      <c r="B10" s="42">
        <v>515</v>
      </c>
      <c r="C10" s="19" t="s">
        <v>23</v>
      </c>
      <c r="D10" s="43">
        <v>67110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67110</v>
      </c>
      <c r="O10" s="44">
        <f t="shared" si="2"/>
        <v>22.340213049267643</v>
      </c>
      <c r="P10" s="9"/>
    </row>
    <row r="11" spans="1:16" ht="15">
      <c r="A11" s="12"/>
      <c r="B11" s="42">
        <v>519</v>
      </c>
      <c r="C11" s="19" t="s">
        <v>24</v>
      </c>
      <c r="D11" s="43">
        <v>352950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352950</v>
      </c>
      <c r="O11" s="44">
        <f t="shared" si="2"/>
        <v>117.49334221038615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36061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36061</v>
      </c>
      <c r="O12" s="41">
        <f t="shared" si="2"/>
        <v>12.004327563249001</v>
      </c>
      <c r="P12" s="10"/>
    </row>
    <row r="13" spans="1:16" ht="15">
      <c r="A13" s="12"/>
      <c r="B13" s="42">
        <v>521</v>
      </c>
      <c r="C13" s="19" t="s">
        <v>34</v>
      </c>
      <c r="D13" s="43">
        <v>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</v>
      </c>
      <c r="O13" s="44">
        <f t="shared" si="2"/>
        <v>0.02929427430093209</v>
      </c>
      <c r="P13" s="9"/>
    </row>
    <row r="14" spans="1:16" ht="15">
      <c r="A14" s="12"/>
      <c r="B14" s="42">
        <v>522</v>
      </c>
      <c r="C14" s="19" t="s">
        <v>26</v>
      </c>
      <c r="D14" s="43">
        <v>35973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35973</v>
      </c>
      <c r="O14" s="44">
        <f t="shared" si="2"/>
        <v>11.975033288948069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SUM(D16:D16)</f>
        <v>23088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23088</v>
      </c>
      <c r="O15" s="41">
        <f t="shared" si="2"/>
        <v>7.685752330226365</v>
      </c>
      <c r="P15" s="10"/>
    </row>
    <row r="16" spans="1:16" ht="15">
      <c r="A16" s="12"/>
      <c r="B16" s="42">
        <v>541</v>
      </c>
      <c r="C16" s="19" t="s">
        <v>28</v>
      </c>
      <c r="D16" s="43">
        <v>23088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23088</v>
      </c>
      <c r="O16" s="44">
        <f t="shared" si="2"/>
        <v>7.685752330226365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31142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31142</v>
      </c>
      <c r="O17" s="41">
        <f t="shared" si="2"/>
        <v>10.366844207723036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31142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31142</v>
      </c>
      <c r="O18" s="44">
        <f t="shared" si="2"/>
        <v>10.366844207723036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762370</v>
      </c>
      <c r="E19" s="14">
        <f aca="true" t="shared" si="6" ref="E19:M19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762370</v>
      </c>
      <c r="O19" s="35">
        <f t="shared" si="2"/>
        <v>253.7849533954727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35</v>
      </c>
      <c r="M21" s="93"/>
      <c r="N21" s="93"/>
      <c r="O21" s="39">
        <v>3004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A23:O23"/>
    <mergeCell ref="L21:N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923950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923950</v>
      </c>
      <c r="O5" s="30">
        <f aca="true" t="shared" si="2" ref="O5:O18">(N5/O$20)</f>
        <v>540.3216374269006</v>
      </c>
      <c r="P5" s="6"/>
    </row>
    <row r="6" spans="1:16" ht="15">
      <c r="A6" s="12"/>
      <c r="B6" s="42">
        <v>511</v>
      </c>
      <c r="C6" s="19" t="s">
        <v>19</v>
      </c>
      <c r="D6" s="43">
        <v>71745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71745</v>
      </c>
      <c r="O6" s="44">
        <f t="shared" si="2"/>
        <v>41.95614035087719</v>
      </c>
      <c r="P6" s="9"/>
    </row>
    <row r="7" spans="1:16" ht="15">
      <c r="A7" s="12"/>
      <c r="B7" s="42">
        <v>512</v>
      </c>
      <c r="C7" s="19" t="s">
        <v>20</v>
      </c>
      <c r="D7" s="43">
        <v>74779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74779</v>
      </c>
      <c r="O7" s="44">
        <f t="shared" si="2"/>
        <v>43.73040935672515</v>
      </c>
      <c r="P7" s="9"/>
    </row>
    <row r="8" spans="1:16" ht="15">
      <c r="A8" s="12"/>
      <c r="B8" s="42">
        <v>513</v>
      </c>
      <c r="C8" s="19" t="s">
        <v>21</v>
      </c>
      <c r="D8" s="43">
        <v>110949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110949</v>
      </c>
      <c r="O8" s="44">
        <f t="shared" si="2"/>
        <v>64.88245614035088</v>
      </c>
      <c r="P8" s="9"/>
    </row>
    <row r="9" spans="1:16" ht="15">
      <c r="A9" s="12"/>
      <c r="B9" s="42">
        <v>514</v>
      </c>
      <c r="C9" s="19" t="s">
        <v>22</v>
      </c>
      <c r="D9" s="43">
        <v>39231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39231</v>
      </c>
      <c r="O9" s="44">
        <f t="shared" si="2"/>
        <v>22.942105263157895</v>
      </c>
      <c r="P9" s="9"/>
    </row>
    <row r="10" spans="1:16" ht="15">
      <c r="A10" s="12"/>
      <c r="B10" s="42">
        <v>515</v>
      </c>
      <c r="C10" s="19" t="s">
        <v>23</v>
      </c>
      <c r="D10" s="43">
        <v>85577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85577</v>
      </c>
      <c r="O10" s="44">
        <f t="shared" si="2"/>
        <v>50.04502923976608</v>
      </c>
      <c r="P10" s="9"/>
    </row>
    <row r="11" spans="1:16" ht="15">
      <c r="A11" s="12"/>
      <c r="B11" s="42">
        <v>519</v>
      </c>
      <c r="C11" s="19" t="s">
        <v>24</v>
      </c>
      <c r="D11" s="43">
        <v>541669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541669</v>
      </c>
      <c r="O11" s="44">
        <f t="shared" si="2"/>
        <v>316.7654970760234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SUM(D13:D13)</f>
        <v>52414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52414</v>
      </c>
      <c r="O12" s="41">
        <f t="shared" si="2"/>
        <v>30.651461988304092</v>
      </c>
      <c r="P12" s="10"/>
    </row>
    <row r="13" spans="1:16" ht="15">
      <c r="A13" s="12"/>
      <c r="B13" s="42">
        <v>522</v>
      </c>
      <c r="C13" s="19" t="s">
        <v>26</v>
      </c>
      <c r="D13" s="43">
        <v>52414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52414</v>
      </c>
      <c r="O13" s="44">
        <f t="shared" si="2"/>
        <v>30.651461988304092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SUM(D15:D15)</f>
        <v>21467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21467</v>
      </c>
      <c r="O14" s="41">
        <f t="shared" si="2"/>
        <v>12.553801169590644</v>
      </c>
      <c r="P14" s="10"/>
    </row>
    <row r="15" spans="1:16" ht="15">
      <c r="A15" s="12"/>
      <c r="B15" s="42">
        <v>541</v>
      </c>
      <c r="C15" s="19" t="s">
        <v>28</v>
      </c>
      <c r="D15" s="43">
        <v>21467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21467</v>
      </c>
      <c r="O15" s="44">
        <f t="shared" si="2"/>
        <v>12.553801169590644</v>
      </c>
      <c r="P15" s="9"/>
    </row>
    <row r="16" spans="1:16" ht="15.75">
      <c r="A16" s="26" t="s">
        <v>29</v>
      </c>
      <c r="B16" s="27"/>
      <c r="C16" s="28"/>
      <c r="D16" s="29">
        <f aca="true" t="shared" si="5" ref="D16:M16">SUM(D17:D17)</f>
        <v>48118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48118</v>
      </c>
      <c r="O16" s="41">
        <f t="shared" si="2"/>
        <v>28.139181286549707</v>
      </c>
      <c r="P16" s="9"/>
    </row>
    <row r="17" spans="1:16" ht="15.75" thickBot="1">
      <c r="A17" s="12"/>
      <c r="B17" s="42">
        <v>572</v>
      </c>
      <c r="C17" s="19" t="s">
        <v>30</v>
      </c>
      <c r="D17" s="43">
        <v>48118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48118</v>
      </c>
      <c r="O17" s="44">
        <f t="shared" si="2"/>
        <v>28.139181286549707</v>
      </c>
      <c r="P17" s="9"/>
    </row>
    <row r="18" spans="1:119" ht="16.5" thickBot="1">
      <c r="A18" s="13" t="s">
        <v>10</v>
      </c>
      <c r="B18" s="21"/>
      <c r="C18" s="20"/>
      <c r="D18" s="14">
        <f>SUM(D5,D12,D14,D16)</f>
        <v>1045949</v>
      </c>
      <c r="E18" s="14">
        <f aca="true" t="shared" si="6" ref="E18:M18">SUM(E5,E12,E14,E16)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1045949</v>
      </c>
      <c r="O18" s="35">
        <f t="shared" si="2"/>
        <v>611.666081871345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3" t="s">
        <v>31</v>
      </c>
      <c r="M20" s="93"/>
      <c r="N20" s="93"/>
      <c r="O20" s="39">
        <v>1710</v>
      </c>
    </row>
    <row r="21" spans="1:15" ht="15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  <row r="22" spans="1:15" ht="15.75" thickBot="1">
      <c r="A22" s="97" t="s">
        <v>36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</sheetData>
  <sheetProtection/>
  <mergeCells count="10">
    <mergeCell ref="A22:O22"/>
    <mergeCell ref="A21:O21"/>
    <mergeCell ref="L20:N2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1503700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1503700</v>
      </c>
      <c r="O5" s="30">
        <f aca="true" t="shared" si="2" ref="O5:O19">(N5/O$21)</f>
        <v>798.566117896973</v>
      </c>
      <c r="P5" s="6"/>
    </row>
    <row r="6" spans="1:16" ht="15">
      <c r="A6" s="12"/>
      <c r="B6" s="42">
        <v>511</v>
      </c>
      <c r="C6" s="19" t="s">
        <v>19</v>
      </c>
      <c r="D6" s="43">
        <v>67172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67172</v>
      </c>
      <c r="O6" s="44">
        <f t="shared" si="2"/>
        <v>35.6728624535316</v>
      </c>
      <c r="P6" s="9"/>
    </row>
    <row r="7" spans="1:16" ht="15">
      <c r="A7" s="12"/>
      <c r="B7" s="42">
        <v>512</v>
      </c>
      <c r="C7" s="19" t="s">
        <v>20</v>
      </c>
      <c r="D7" s="43">
        <v>81592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81592</v>
      </c>
      <c r="O7" s="44">
        <f t="shared" si="2"/>
        <v>43.33085501858736</v>
      </c>
      <c r="P7" s="9"/>
    </row>
    <row r="8" spans="1:16" ht="15">
      <c r="A8" s="12"/>
      <c r="B8" s="42">
        <v>513</v>
      </c>
      <c r="C8" s="19" t="s">
        <v>21</v>
      </c>
      <c r="D8" s="43">
        <v>109686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109686</v>
      </c>
      <c r="O8" s="44">
        <f t="shared" si="2"/>
        <v>58.250663834306955</v>
      </c>
      <c r="P8" s="9"/>
    </row>
    <row r="9" spans="1:16" ht="15">
      <c r="A9" s="12"/>
      <c r="B9" s="42">
        <v>514</v>
      </c>
      <c r="C9" s="19" t="s">
        <v>22</v>
      </c>
      <c r="D9" s="43">
        <v>33666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33666</v>
      </c>
      <c r="O9" s="44">
        <f t="shared" si="2"/>
        <v>17.878916622411047</v>
      </c>
      <c r="P9" s="9"/>
    </row>
    <row r="10" spans="1:16" ht="15">
      <c r="A10" s="12"/>
      <c r="B10" s="42">
        <v>515</v>
      </c>
      <c r="C10" s="19" t="s">
        <v>23</v>
      </c>
      <c r="D10" s="43">
        <v>134078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134078</v>
      </c>
      <c r="O10" s="44">
        <f t="shared" si="2"/>
        <v>71.20446096654275</v>
      </c>
      <c r="P10" s="9"/>
    </row>
    <row r="11" spans="1:16" ht="15">
      <c r="A11" s="12"/>
      <c r="B11" s="42">
        <v>519</v>
      </c>
      <c r="C11" s="19" t="s">
        <v>24</v>
      </c>
      <c r="D11" s="43">
        <v>1077506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1077506</v>
      </c>
      <c r="O11" s="44">
        <f t="shared" si="2"/>
        <v>572.2283590015932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181145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181145</v>
      </c>
      <c r="O12" s="41">
        <f t="shared" si="2"/>
        <v>96.20021242697823</v>
      </c>
      <c r="P12" s="10"/>
    </row>
    <row r="13" spans="1:16" ht="15">
      <c r="A13" s="12"/>
      <c r="B13" s="42">
        <v>521</v>
      </c>
      <c r="C13" s="19" t="s">
        <v>34</v>
      </c>
      <c r="D13" s="43">
        <v>121118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121118</v>
      </c>
      <c r="O13" s="44">
        <f t="shared" si="2"/>
        <v>64.32182687201275</v>
      </c>
      <c r="P13" s="9"/>
    </row>
    <row r="14" spans="1:16" ht="15">
      <c r="A14" s="12"/>
      <c r="B14" s="42">
        <v>522</v>
      </c>
      <c r="C14" s="19" t="s">
        <v>26</v>
      </c>
      <c r="D14" s="43">
        <v>60027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60027</v>
      </c>
      <c r="O14" s="44">
        <f t="shared" si="2"/>
        <v>31.87838555496548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SUM(D16:D16)</f>
        <v>8189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8189</v>
      </c>
      <c r="O15" s="41">
        <f t="shared" si="2"/>
        <v>4.3489113117365905</v>
      </c>
      <c r="P15" s="10"/>
    </row>
    <row r="16" spans="1:16" ht="15">
      <c r="A16" s="12"/>
      <c r="B16" s="42">
        <v>541</v>
      </c>
      <c r="C16" s="19" t="s">
        <v>28</v>
      </c>
      <c r="D16" s="43">
        <v>8189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8189</v>
      </c>
      <c r="O16" s="44">
        <f t="shared" si="2"/>
        <v>4.3489113117365905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113615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113615</v>
      </c>
      <c r="O17" s="41">
        <f t="shared" si="2"/>
        <v>60.33722782793415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113615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113615</v>
      </c>
      <c r="O18" s="44">
        <f t="shared" si="2"/>
        <v>60.33722782793415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1806649</v>
      </c>
      <c r="E19" s="14">
        <f aca="true" t="shared" si="6" ref="E19:M19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1806649</v>
      </c>
      <c r="O19" s="35">
        <f t="shared" si="2"/>
        <v>959.4524694636219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44</v>
      </c>
      <c r="M21" s="93"/>
      <c r="N21" s="93"/>
      <c r="O21" s="39">
        <v>1883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931564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931564</v>
      </c>
      <c r="O5" s="30">
        <f aca="true" t="shared" si="2" ref="O5:O19">(N5/O$21)</f>
        <v>526.0101637492942</v>
      </c>
      <c r="P5" s="6"/>
    </row>
    <row r="6" spans="1:16" ht="15">
      <c r="A6" s="12"/>
      <c r="B6" s="42">
        <v>511</v>
      </c>
      <c r="C6" s="19" t="s">
        <v>19</v>
      </c>
      <c r="D6" s="43">
        <v>45908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45908</v>
      </c>
      <c r="O6" s="44">
        <f t="shared" si="2"/>
        <v>25.92207792207792</v>
      </c>
      <c r="P6" s="9"/>
    </row>
    <row r="7" spans="1:16" ht="15">
      <c r="A7" s="12"/>
      <c r="B7" s="42">
        <v>512</v>
      </c>
      <c r="C7" s="19" t="s">
        <v>20</v>
      </c>
      <c r="D7" s="43">
        <v>120412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120412</v>
      </c>
      <c r="O7" s="44">
        <f t="shared" si="2"/>
        <v>67.99096555618294</v>
      </c>
      <c r="P7" s="9"/>
    </row>
    <row r="8" spans="1:16" ht="15">
      <c r="A8" s="12"/>
      <c r="B8" s="42">
        <v>513</v>
      </c>
      <c r="C8" s="19" t="s">
        <v>21</v>
      </c>
      <c r="D8" s="43">
        <v>94520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94520</v>
      </c>
      <c r="O8" s="44">
        <f t="shared" si="2"/>
        <v>53.37097684923772</v>
      </c>
      <c r="P8" s="9"/>
    </row>
    <row r="9" spans="1:16" ht="15">
      <c r="A9" s="12"/>
      <c r="B9" s="42">
        <v>514</v>
      </c>
      <c r="C9" s="19" t="s">
        <v>22</v>
      </c>
      <c r="D9" s="43">
        <v>37747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37747</v>
      </c>
      <c r="O9" s="44">
        <f t="shared" si="2"/>
        <v>21.313946922642575</v>
      </c>
      <c r="P9" s="9"/>
    </row>
    <row r="10" spans="1:16" ht="15">
      <c r="A10" s="12"/>
      <c r="B10" s="42">
        <v>515</v>
      </c>
      <c r="C10" s="19" t="s">
        <v>23</v>
      </c>
      <c r="D10" s="43">
        <v>158969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158969</v>
      </c>
      <c r="O10" s="44">
        <f t="shared" si="2"/>
        <v>89.7622811970638</v>
      </c>
      <c r="P10" s="9"/>
    </row>
    <row r="11" spans="1:16" ht="15">
      <c r="A11" s="12"/>
      <c r="B11" s="42">
        <v>519</v>
      </c>
      <c r="C11" s="19" t="s">
        <v>24</v>
      </c>
      <c r="D11" s="43">
        <v>474008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474008</v>
      </c>
      <c r="O11" s="44">
        <f t="shared" si="2"/>
        <v>267.6499153020892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158727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158727</v>
      </c>
      <c r="O12" s="41">
        <f t="shared" si="2"/>
        <v>89.62563523433089</v>
      </c>
      <c r="P12" s="10"/>
    </row>
    <row r="13" spans="1:16" ht="15">
      <c r="A13" s="12"/>
      <c r="B13" s="42">
        <v>521</v>
      </c>
      <c r="C13" s="19" t="s">
        <v>34</v>
      </c>
      <c r="D13" s="43">
        <v>125933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125933</v>
      </c>
      <c r="O13" s="44">
        <f t="shared" si="2"/>
        <v>71.10841332580463</v>
      </c>
      <c r="P13" s="9"/>
    </row>
    <row r="14" spans="1:16" ht="15">
      <c r="A14" s="12"/>
      <c r="B14" s="42">
        <v>522</v>
      </c>
      <c r="C14" s="19" t="s">
        <v>26</v>
      </c>
      <c r="D14" s="43">
        <v>32794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32794</v>
      </c>
      <c r="O14" s="44">
        <f t="shared" si="2"/>
        <v>18.517221908526256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SUM(D16:D16)</f>
        <v>39384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39384</v>
      </c>
      <c r="O15" s="41">
        <f t="shared" si="2"/>
        <v>22.23828345567476</v>
      </c>
      <c r="P15" s="10"/>
    </row>
    <row r="16" spans="1:16" ht="15">
      <c r="A16" s="12"/>
      <c r="B16" s="42">
        <v>541</v>
      </c>
      <c r="C16" s="19" t="s">
        <v>28</v>
      </c>
      <c r="D16" s="43">
        <v>39384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39384</v>
      </c>
      <c r="O16" s="44">
        <f t="shared" si="2"/>
        <v>22.23828345567476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57048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57048</v>
      </c>
      <c r="O17" s="41">
        <f t="shared" si="2"/>
        <v>32.21230942970073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57048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57048</v>
      </c>
      <c r="O18" s="44">
        <f t="shared" si="2"/>
        <v>32.21230942970073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1186723</v>
      </c>
      <c r="E19" s="14">
        <f aca="true" t="shared" si="6" ref="E19:M19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1186723</v>
      </c>
      <c r="O19" s="35">
        <f t="shared" si="2"/>
        <v>670.0863918690005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56</v>
      </c>
      <c r="M21" s="93"/>
      <c r="N21" s="93"/>
      <c r="O21" s="39">
        <v>1771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766456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766456</v>
      </c>
      <c r="O5" s="30">
        <f aca="true" t="shared" si="2" ref="O5:O22">(N5/O$24)</f>
        <v>221.07182001730604</v>
      </c>
      <c r="P5" s="6"/>
    </row>
    <row r="6" spans="1:16" ht="15">
      <c r="A6" s="12"/>
      <c r="B6" s="42">
        <v>511</v>
      </c>
      <c r="C6" s="19" t="s">
        <v>19</v>
      </c>
      <c r="D6" s="43">
        <v>130187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130187</v>
      </c>
      <c r="O6" s="44">
        <f t="shared" si="2"/>
        <v>37.550331698875105</v>
      </c>
      <c r="P6" s="9"/>
    </row>
    <row r="7" spans="1:16" ht="15">
      <c r="A7" s="12"/>
      <c r="B7" s="42">
        <v>512</v>
      </c>
      <c r="C7" s="19" t="s">
        <v>20</v>
      </c>
      <c r="D7" s="43">
        <v>112259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112259</v>
      </c>
      <c r="O7" s="44">
        <f t="shared" si="2"/>
        <v>32.379290452841076</v>
      </c>
      <c r="P7" s="9"/>
    </row>
    <row r="8" spans="1:16" ht="15">
      <c r="A8" s="12"/>
      <c r="B8" s="42">
        <v>513</v>
      </c>
      <c r="C8" s="19" t="s">
        <v>21</v>
      </c>
      <c r="D8" s="43">
        <v>411754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411754</v>
      </c>
      <c r="O8" s="44">
        <f t="shared" si="2"/>
        <v>118.7637727141621</v>
      </c>
      <c r="P8" s="9"/>
    </row>
    <row r="9" spans="1:16" ht="15">
      <c r="A9" s="12"/>
      <c r="B9" s="42">
        <v>514</v>
      </c>
      <c r="C9" s="19" t="s">
        <v>22</v>
      </c>
      <c r="D9" s="43">
        <v>59344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59344</v>
      </c>
      <c r="O9" s="44">
        <f t="shared" si="2"/>
        <v>17.116815690798962</v>
      </c>
      <c r="P9" s="9"/>
    </row>
    <row r="10" spans="1:16" ht="15">
      <c r="A10" s="12"/>
      <c r="B10" s="42">
        <v>517</v>
      </c>
      <c r="C10" s="19" t="s">
        <v>74</v>
      </c>
      <c r="D10" s="43">
        <v>52912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52912</v>
      </c>
      <c r="O10" s="44">
        <f t="shared" si="2"/>
        <v>15.261609460628785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SUM(D12:D14)</f>
        <v>467175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467175</v>
      </c>
      <c r="O11" s="41">
        <f t="shared" si="2"/>
        <v>134.74906259013557</v>
      </c>
      <c r="P11" s="10"/>
    </row>
    <row r="12" spans="1:16" ht="15">
      <c r="A12" s="12"/>
      <c r="B12" s="42">
        <v>521</v>
      </c>
      <c r="C12" s="19" t="s">
        <v>34</v>
      </c>
      <c r="D12" s="43">
        <v>295671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295671</v>
      </c>
      <c r="O12" s="44">
        <f t="shared" si="2"/>
        <v>85.28151139313528</v>
      </c>
      <c r="P12" s="9"/>
    </row>
    <row r="13" spans="1:16" ht="15">
      <c r="A13" s="12"/>
      <c r="B13" s="42">
        <v>522</v>
      </c>
      <c r="C13" s="19" t="s">
        <v>26</v>
      </c>
      <c r="D13" s="43">
        <v>65972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65972</v>
      </c>
      <c r="O13" s="44">
        <f t="shared" si="2"/>
        <v>19.028554946639748</v>
      </c>
      <c r="P13" s="9"/>
    </row>
    <row r="14" spans="1:16" ht="15">
      <c r="A14" s="12"/>
      <c r="B14" s="42">
        <v>524</v>
      </c>
      <c r="C14" s="19" t="s">
        <v>71</v>
      </c>
      <c r="D14" s="43">
        <v>105532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105532</v>
      </c>
      <c r="O14" s="44">
        <f t="shared" si="2"/>
        <v>30.438996250360542</v>
      </c>
      <c r="P14" s="9"/>
    </row>
    <row r="15" spans="1:16" ht="15.75">
      <c r="A15" s="26" t="s">
        <v>58</v>
      </c>
      <c r="B15" s="27"/>
      <c r="C15" s="28"/>
      <c r="D15" s="29">
        <f aca="true" t="shared" si="4" ref="D15:M15">SUM(D16:D16)</f>
        <v>181573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181573</v>
      </c>
      <c r="O15" s="41">
        <f t="shared" si="2"/>
        <v>52.37179117392559</v>
      </c>
      <c r="P15" s="10"/>
    </row>
    <row r="16" spans="1:16" ht="15">
      <c r="A16" s="12"/>
      <c r="B16" s="42">
        <v>531</v>
      </c>
      <c r="C16" s="19" t="s">
        <v>75</v>
      </c>
      <c r="D16" s="43">
        <v>181573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181573</v>
      </c>
      <c r="O16" s="44">
        <f t="shared" si="2"/>
        <v>52.37179117392559</v>
      </c>
      <c r="P16" s="9"/>
    </row>
    <row r="17" spans="1:16" ht="15.75">
      <c r="A17" s="26" t="s">
        <v>49</v>
      </c>
      <c r="B17" s="27"/>
      <c r="C17" s="28"/>
      <c r="D17" s="29">
        <f aca="true" t="shared" si="5" ref="D17:M17">SUM(D18:D19)</f>
        <v>230472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230472</v>
      </c>
      <c r="O17" s="41">
        <f t="shared" si="2"/>
        <v>66.4759157773291</v>
      </c>
      <c r="P17" s="10"/>
    </row>
    <row r="18" spans="1:16" ht="15">
      <c r="A18" s="90"/>
      <c r="B18" s="91">
        <v>554</v>
      </c>
      <c r="C18" s="92" t="s">
        <v>68</v>
      </c>
      <c r="D18" s="43">
        <v>210861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210861</v>
      </c>
      <c r="O18" s="44">
        <f t="shared" si="2"/>
        <v>60.819440438419385</v>
      </c>
      <c r="P18" s="9"/>
    </row>
    <row r="19" spans="1:16" ht="15">
      <c r="A19" s="90"/>
      <c r="B19" s="91">
        <v>559</v>
      </c>
      <c r="C19" s="92" t="s">
        <v>60</v>
      </c>
      <c r="D19" s="43">
        <v>19611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19611</v>
      </c>
      <c r="O19" s="44">
        <f t="shared" si="2"/>
        <v>5.65647533890972</v>
      </c>
      <c r="P19" s="9"/>
    </row>
    <row r="20" spans="1:16" ht="15.75">
      <c r="A20" s="26" t="s">
        <v>29</v>
      </c>
      <c r="B20" s="27"/>
      <c r="C20" s="28"/>
      <c r="D20" s="29">
        <f aca="true" t="shared" si="6" ref="D20:M20">SUM(D21:D21)</f>
        <v>10801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10801</v>
      </c>
      <c r="O20" s="41">
        <f t="shared" si="2"/>
        <v>3.1153735217767524</v>
      </c>
      <c r="P20" s="9"/>
    </row>
    <row r="21" spans="1:16" ht="15.75" thickBot="1">
      <c r="A21" s="12"/>
      <c r="B21" s="42">
        <v>572</v>
      </c>
      <c r="C21" s="19" t="s">
        <v>51</v>
      </c>
      <c r="D21" s="43">
        <v>10801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10801</v>
      </c>
      <c r="O21" s="44">
        <f t="shared" si="2"/>
        <v>3.1153735217767524</v>
      </c>
      <c r="P21" s="9"/>
    </row>
    <row r="22" spans="1:119" ht="16.5" thickBot="1">
      <c r="A22" s="13" t="s">
        <v>10</v>
      </c>
      <c r="B22" s="21"/>
      <c r="C22" s="20"/>
      <c r="D22" s="14">
        <f>SUM(D5,D11,D15,D17,D20)</f>
        <v>1656477</v>
      </c>
      <c r="E22" s="14">
        <f aca="true" t="shared" si="7" ref="E22:M22">SUM(E5,E11,E15,E17,E20)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0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1656477</v>
      </c>
      <c r="O22" s="35">
        <f t="shared" si="2"/>
        <v>477.78396308047303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76</v>
      </c>
      <c r="M24" s="93"/>
      <c r="N24" s="93"/>
      <c r="O24" s="39">
        <v>3467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36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698880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698880</v>
      </c>
      <c r="O5" s="30">
        <f aca="true" t="shared" si="2" ref="O5:O20">(N5/O$22)</f>
        <v>202.63264714409974</v>
      </c>
      <c r="P5" s="6"/>
    </row>
    <row r="6" spans="1:16" ht="15">
      <c r="A6" s="12"/>
      <c r="B6" s="42">
        <v>511</v>
      </c>
      <c r="C6" s="19" t="s">
        <v>19</v>
      </c>
      <c r="D6" s="43">
        <v>151236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151236</v>
      </c>
      <c r="O6" s="44">
        <f t="shared" si="2"/>
        <v>43.84923166135112</v>
      </c>
      <c r="P6" s="9"/>
    </row>
    <row r="7" spans="1:16" ht="15">
      <c r="A7" s="12"/>
      <c r="B7" s="42">
        <v>512</v>
      </c>
      <c r="C7" s="19" t="s">
        <v>20</v>
      </c>
      <c r="D7" s="43">
        <v>134967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134967</v>
      </c>
      <c r="O7" s="44">
        <f t="shared" si="2"/>
        <v>39.13221223543056</v>
      </c>
      <c r="P7" s="9"/>
    </row>
    <row r="8" spans="1:16" ht="15">
      <c r="A8" s="12"/>
      <c r="B8" s="42">
        <v>513</v>
      </c>
      <c r="C8" s="19" t="s">
        <v>21</v>
      </c>
      <c r="D8" s="43">
        <v>378694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378694</v>
      </c>
      <c r="O8" s="44">
        <f t="shared" si="2"/>
        <v>109.79820237750073</v>
      </c>
      <c r="P8" s="9"/>
    </row>
    <row r="9" spans="1:16" ht="15">
      <c r="A9" s="12"/>
      <c r="B9" s="42">
        <v>514</v>
      </c>
      <c r="C9" s="19" t="s">
        <v>22</v>
      </c>
      <c r="D9" s="43">
        <v>33983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33983</v>
      </c>
      <c r="O9" s="44">
        <f t="shared" si="2"/>
        <v>9.853000869817338</v>
      </c>
      <c r="P9" s="9"/>
    </row>
    <row r="10" spans="1:16" ht="15.75">
      <c r="A10" s="26" t="s">
        <v>25</v>
      </c>
      <c r="B10" s="27"/>
      <c r="C10" s="28"/>
      <c r="D10" s="29">
        <f aca="true" t="shared" si="3" ref="D10:M10">SUM(D11:D13)</f>
        <v>399531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399531</v>
      </c>
      <c r="O10" s="41">
        <f t="shared" si="2"/>
        <v>115.83966367062916</v>
      </c>
      <c r="P10" s="10"/>
    </row>
    <row r="11" spans="1:16" ht="15">
      <c r="A11" s="12"/>
      <c r="B11" s="42">
        <v>521</v>
      </c>
      <c r="C11" s="19" t="s">
        <v>34</v>
      </c>
      <c r="D11" s="43">
        <v>245333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245333</v>
      </c>
      <c r="O11" s="44">
        <f t="shared" si="2"/>
        <v>71.13163235720499</v>
      </c>
      <c r="P11" s="9"/>
    </row>
    <row r="12" spans="1:16" ht="15">
      <c r="A12" s="12"/>
      <c r="B12" s="42">
        <v>522</v>
      </c>
      <c r="C12" s="19" t="s">
        <v>26</v>
      </c>
      <c r="D12" s="43">
        <v>58226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58226</v>
      </c>
      <c r="O12" s="44">
        <f t="shared" si="2"/>
        <v>16.88199478109597</v>
      </c>
      <c r="P12" s="9"/>
    </row>
    <row r="13" spans="1:16" ht="15">
      <c r="A13" s="12"/>
      <c r="B13" s="42">
        <v>524</v>
      </c>
      <c r="C13" s="19" t="s">
        <v>71</v>
      </c>
      <c r="D13" s="43">
        <v>95972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95972</v>
      </c>
      <c r="O13" s="44">
        <f t="shared" si="2"/>
        <v>27.82603653232821</v>
      </c>
      <c r="P13" s="9"/>
    </row>
    <row r="14" spans="1:16" ht="15.75">
      <c r="A14" s="26" t="s">
        <v>58</v>
      </c>
      <c r="B14" s="27"/>
      <c r="C14" s="28"/>
      <c r="D14" s="29">
        <f aca="true" t="shared" si="4" ref="D14:M14">SUM(D15:D15)</f>
        <v>240982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240982</v>
      </c>
      <c r="O14" s="41">
        <f t="shared" si="2"/>
        <v>69.87010727747173</v>
      </c>
      <c r="P14" s="10"/>
    </row>
    <row r="15" spans="1:16" ht="15">
      <c r="A15" s="12"/>
      <c r="B15" s="42">
        <v>539</v>
      </c>
      <c r="C15" s="19" t="s">
        <v>59</v>
      </c>
      <c r="D15" s="43">
        <v>240982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240982</v>
      </c>
      <c r="O15" s="44">
        <f t="shared" si="2"/>
        <v>69.87010727747173</v>
      </c>
      <c r="P15" s="9"/>
    </row>
    <row r="16" spans="1:16" ht="15.75">
      <c r="A16" s="26" t="s">
        <v>49</v>
      </c>
      <c r="B16" s="27"/>
      <c r="C16" s="28"/>
      <c r="D16" s="29">
        <f aca="true" t="shared" si="5" ref="D16:M16">SUM(D17:D17)</f>
        <v>411043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411043</v>
      </c>
      <c r="O16" s="41">
        <f t="shared" si="2"/>
        <v>119.17744273702523</v>
      </c>
      <c r="P16" s="10"/>
    </row>
    <row r="17" spans="1:16" ht="15">
      <c r="A17" s="90"/>
      <c r="B17" s="91">
        <v>554</v>
      </c>
      <c r="C17" s="92" t="s">
        <v>68</v>
      </c>
      <c r="D17" s="43">
        <v>411043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411043</v>
      </c>
      <c r="O17" s="44">
        <f t="shared" si="2"/>
        <v>119.17744273702523</v>
      </c>
      <c r="P17" s="9"/>
    </row>
    <row r="18" spans="1:16" ht="15.75">
      <c r="A18" s="26" t="s">
        <v>29</v>
      </c>
      <c r="B18" s="27"/>
      <c r="C18" s="28"/>
      <c r="D18" s="29">
        <f aca="true" t="shared" si="6" ref="D18:M18">SUM(D19:D19)</f>
        <v>27334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27334</v>
      </c>
      <c r="O18" s="41">
        <f t="shared" si="2"/>
        <v>7.925195708901131</v>
      </c>
      <c r="P18" s="9"/>
    </row>
    <row r="19" spans="1:16" ht="15.75" thickBot="1">
      <c r="A19" s="12"/>
      <c r="B19" s="42">
        <v>572</v>
      </c>
      <c r="C19" s="19" t="s">
        <v>51</v>
      </c>
      <c r="D19" s="43">
        <v>27334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27334</v>
      </c>
      <c r="O19" s="44">
        <f t="shared" si="2"/>
        <v>7.925195708901131</v>
      </c>
      <c r="P19" s="9"/>
    </row>
    <row r="20" spans="1:119" ht="16.5" thickBot="1">
      <c r="A20" s="13" t="s">
        <v>10</v>
      </c>
      <c r="B20" s="21"/>
      <c r="C20" s="20"/>
      <c r="D20" s="14">
        <f>SUM(D5,D10,D14,D16,D18)</f>
        <v>1777770</v>
      </c>
      <c r="E20" s="14">
        <f aca="true" t="shared" si="7" ref="E20:M20">SUM(E5,E10,E14,E16,E18)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1777770</v>
      </c>
      <c r="O20" s="35">
        <f t="shared" si="2"/>
        <v>515.445056538127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72</v>
      </c>
      <c r="M22" s="93"/>
      <c r="N22" s="93"/>
      <c r="O22" s="39">
        <v>3449</v>
      </c>
    </row>
    <row r="23" spans="1:15" ht="1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5" ht="15.75" customHeight="1" thickBot="1">
      <c r="A24" s="97" t="s">
        <v>36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594973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594973</v>
      </c>
      <c r="O5" s="30">
        <f aca="true" t="shared" si="2" ref="O5:O21">(N5/O$23)</f>
        <v>174.53006746846583</v>
      </c>
      <c r="P5" s="6"/>
    </row>
    <row r="6" spans="1:16" ht="15">
      <c r="A6" s="12"/>
      <c r="B6" s="42">
        <v>511</v>
      </c>
      <c r="C6" s="19" t="s">
        <v>19</v>
      </c>
      <c r="D6" s="43">
        <v>75958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75958</v>
      </c>
      <c r="O6" s="44">
        <f t="shared" si="2"/>
        <v>22.281607509533586</v>
      </c>
      <c r="P6" s="9"/>
    </row>
    <row r="7" spans="1:16" ht="15">
      <c r="A7" s="12"/>
      <c r="B7" s="42">
        <v>512</v>
      </c>
      <c r="C7" s="19" t="s">
        <v>20</v>
      </c>
      <c r="D7" s="43">
        <v>104538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104538</v>
      </c>
      <c r="O7" s="44">
        <f t="shared" si="2"/>
        <v>30.6652977412731</v>
      </c>
      <c r="P7" s="9"/>
    </row>
    <row r="8" spans="1:16" ht="15">
      <c r="A8" s="12"/>
      <c r="B8" s="42">
        <v>513</v>
      </c>
      <c r="C8" s="19" t="s">
        <v>21</v>
      </c>
      <c r="D8" s="43">
        <v>402365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402365</v>
      </c>
      <c r="O8" s="44">
        <f t="shared" si="2"/>
        <v>118.03021413904371</v>
      </c>
      <c r="P8" s="9"/>
    </row>
    <row r="9" spans="1:16" ht="15">
      <c r="A9" s="12"/>
      <c r="B9" s="42">
        <v>514</v>
      </c>
      <c r="C9" s="19" t="s">
        <v>22</v>
      </c>
      <c r="D9" s="43">
        <v>12112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12112</v>
      </c>
      <c r="O9" s="44">
        <f t="shared" si="2"/>
        <v>3.55294807861543</v>
      </c>
      <c r="P9" s="9"/>
    </row>
    <row r="10" spans="1:16" ht="15.75">
      <c r="A10" s="26" t="s">
        <v>25</v>
      </c>
      <c r="B10" s="27"/>
      <c r="C10" s="28"/>
      <c r="D10" s="29">
        <f aca="true" t="shared" si="3" ref="D10:M10">SUM(D11:D12)</f>
        <v>394181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394181</v>
      </c>
      <c r="O10" s="41">
        <f t="shared" si="2"/>
        <v>115.62951012026987</v>
      </c>
      <c r="P10" s="10"/>
    </row>
    <row r="11" spans="1:16" ht="15">
      <c r="A11" s="12"/>
      <c r="B11" s="42">
        <v>521</v>
      </c>
      <c r="C11" s="19" t="s">
        <v>34</v>
      </c>
      <c r="D11" s="43">
        <v>264059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264059</v>
      </c>
      <c r="O11" s="44">
        <f t="shared" si="2"/>
        <v>77.45937224992666</v>
      </c>
      <c r="P11" s="9"/>
    </row>
    <row r="12" spans="1:16" ht="15">
      <c r="A12" s="12"/>
      <c r="B12" s="42">
        <v>522</v>
      </c>
      <c r="C12" s="19" t="s">
        <v>26</v>
      </c>
      <c r="D12" s="43">
        <v>130122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130122</v>
      </c>
      <c r="O12" s="44">
        <f t="shared" si="2"/>
        <v>38.17013787034321</v>
      </c>
      <c r="P12" s="9"/>
    </row>
    <row r="13" spans="1:16" ht="15.75">
      <c r="A13" s="26" t="s">
        <v>58</v>
      </c>
      <c r="B13" s="27"/>
      <c r="C13" s="28"/>
      <c r="D13" s="29">
        <f aca="true" t="shared" si="4" ref="D13:M13">SUM(D14:D14)</f>
        <v>172240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172240</v>
      </c>
      <c r="O13" s="41">
        <f t="shared" si="2"/>
        <v>50.525080668817836</v>
      </c>
      <c r="P13" s="10"/>
    </row>
    <row r="14" spans="1:16" ht="15">
      <c r="A14" s="12"/>
      <c r="B14" s="42">
        <v>539</v>
      </c>
      <c r="C14" s="19" t="s">
        <v>59</v>
      </c>
      <c r="D14" s="43">
        <v>172240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172240</v>
      </c>
      <c r="O14" s="44">
        <f t="shared" si="2"/>
        <v>50.525080668817836</v>
      </c>
      <c r="P14" s="9"/>
    </row>
    <row r="15" spans="1:16" ht="15.75">
      <c r="A15" s="26" t="s">
        <v>49</v>
      </c>
      <c r="B15" s="27"/>
      <c r="C15" s="28"/>
      <c r="D15" s="29">
        <f aca="true" t="shared" si="5" ref="D15:M15">SUM(D16:D16)</f>
        <v>178599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178599</v>
      </c>
      <c r="O15" s="41">
        <f t="shared" si="2"/>
        <v>52.39043707832209</v>
      </c>
      <c r="P15" s="10"/>
    </row>
    <row r="16" spans="1:16" ht="15">
      <c r="A16" s="90"/>
      <c r="B16" s="91">
        <v>554</v>
      </c>
      <c r="C16" s="92" t="s">
        <v>68</v>
      </c>
      <c r="D16" s="43">
        <v>178599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178599</v>
      </c>
      <c r="O16" s="44">
        <f t="shared" si="2"/>
        <v>52.39043707832209</v>
      </c>
      <c r="P16" s="9"/>
    </row>
    <row r="17" spans="1:16" ht="15.75">
      <c r="A17" s="26" t="s">
        <v>61</v>
      </c>
      <c r="B17" s="27"/>
      <c r="C17" s="28"/>
      <c r="D17" s="29">
        <f aca="true" t="shared" si="6" ref="D17:M17">SUM(D18:D18)</f>
        <v>4250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4250</v>
      </c>
      <c r="O17" s="41">
        <f t="shared" si="2"/>
        <v>1.2466999119976532</v>
      </c>
      <c r="P17" s="10"/>
    </row>
    <row r="18" spans="1:16" ht="15">
      <c r="A18" s="12"/>
      <c r="B18" s="42">
        <v>569</v>
      </c>
      <c r="C18" s="19" t="s">
        <v>62</v>
      </c>
      <c r="D18" s="43">
        <v>4250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4250</v>
      </c>
      <c r="O18" s="44">
        <f t="shared" si="2"/>
        <v>1.2466999119976532</v>
      </c>
      <c r="P18" s="9"/>
    </row>
    <row r="19" spans="1:16" ht="15.75">
      <c r="A19" s="26" t="s">
        <v>29</v>
      </c>
      <c r="B19" s="27"/>
      <c r="C19" s="28"/>
      <c r="D19" s="29">
        <f aca="true" t="shared" si="7" ref="D19:M19">SUM(D20:D20)</f>
        <v>18747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18747</v>
      </c>
      <c r="O19" s="41">
        <f t="shared" si="2"/>
        <v>5.4992666471105895</v>
      </c>
      <c r="P19" s="9"/>
    </row>
    <row r="20" spans="1:16" ht="15.75" thickBot="1">
      <c r="A20" s="12"/>
      <c r="B20" s="42">
        <v>572</v>
      </c>
      <c r="C20" s="19" t="s">
        <v>51</v>
      </c>
      <c r="D20" s="43">
        <v>18747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18747</v>
      </c>
      <c r="O20" s="44">
        <f t="shared" si="2"/>
        <v>5.4992666471105895</v>
      </c>
      <c r="P20" s="9"/>
    </row>
    <row r="21" spans="1:119" ht="16.5" thickBot="1">
      <c r="A21" s="13" t="s">
        <v>10</v>
      </c>
      <c r="B21" s="21"/>
      <c r="C21" s="20"/>
      <c r="D21" s="14">
        <f>SUM(D5,D10,D13,D15,D17,D19)</f>
        <v>1362990</v>
      </c>
      <c r="E21" s="14">
        <f aca="true" t="shared" si="8" ref="E21:M21">SUM(E5,E10,E13,E15,E17,E19)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1362990</v>
      </c>
      <c r="O21" s="35">
        <f t="shared" si="2"/>
        <v>399.82106189498387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69</v>
      </c>
      <c r="M23" s="93"/>
      <c r="N23" s="93"/>
      <c r="O23" s="39">
        <v>3409</v>
      </c>
    </row>
    <row r="24" spans="1:15" ht="15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5" ht="15.75" customHeight="1" thickBot="1">
      <c r="A25" s="97" t="s">
        <v>36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810618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810618</v>
      </c>
      <c r="O5" s="30">
        <f aca="true" t="shared" si="2" ref="O5:O25">(N5/O$27)</f>
        <v>235.50784427658337</v>
      </c>
      <c r="P5" s="6"/>
    </row>
    <row r="6" spans="1:16" ht="15">
      <c r="A6" s="12"/>
      <c r="B6" s="42">
        <v>511</v>
      </c>
      <c r="C6" s="19" t="s">
        <v>19</v>
      </c>
      <c r="D6" s="43">
        <v>246325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246325</v>
      </c>
      <c r="O6" s="44">
        <f t="shared" si="2"/>
        <v>71.56449738524114</v>
      </c>
      <c r="P6" s="9"/>
    </row>
    <row r="7" spans="1:16" ht="15">
      <c r="A7" s="12"/>
      <c r="B7" s="42">
        <v>512</v>
      </c>
      <c r="C7" s="19" t="s">
        <v>20</v>
      </c>
      <c r="D7" s="43">
        <v>137154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137154</v>
      </c>
      <c r="O7" s="44">
        <f t="shared" si="2"/>
        <v>39.847181871005226</v>
      </c>
      <c r="P7" s="9"/>
    </row>
    <row r="8" spans="1:16" ht="15">
      <c r="A8" s="12"/>
      <c r="B8" s="42">
        <v>513</v>
      </c>
      <c r="C8" s="19" t="s">
        <v>21</v>
      </c>
      <c r="D8" s="43">
        <v>220084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220084</v>
      </c>
      <c r="O8" s="44">
        <f t="shared" si="2"/>
        <v>63.940732132481116</v>
      </c>
      <c r="P8" s="9"/>
    </row>
    <row r="9" spans="1:16" ht="15">
      <c r="A9" s="12"/>
      <c r="B9" s="42">
        <v>514</v>
      </c>
      <c r="C9" s="19" t="s">
        <v>22</v>
      </c>
      <c r="D9" s="43">
        <v>160977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160977</v>
      </c>
      <c r="O9" s="44">
        <f t="shared" si="2"/>
        <v>46.768448576409064</v>
      </c>
      <c r="P9" s="9"/>
    </row>
    <row r="10" spans="1:16" ht="15">
      <c r="A10" s="12"/>
      <c r="B10" s="42">
        <v>515</v>
      </c>
      <c r="C10" s="19" t="s">
        <v>23</v>
      </c>
      <c r="D10" s="43">
        <v>46078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46078</v>
      </c>
      <c r="O10" s="44">
        <f t="shared" si="2"/>
        <v>13.386984311446833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420743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420743</v>
      </c>
      <c r="O11" s="41">
        <f t="shared" si="2"/>
        <v>122.23794305636258</v>
      </c>
      <c r="P11" s="10"/>
    </row>
    <row r="12" spans="1:16" ht="15">
      <c r="A12" s="12"/>
      <c r="B12" s="42">
        <v>521</v>
      </c>
      <c r="C12" s="19" t="s">
        <v>34</v>
      </c>
      <c r="D12" s="43">
        <v>373451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373451</v>
      </c>
      <c r="O12" s="44">
        <f t="shared" si="2"/>
        <v>108.49825682742592</v>
      </c>
      <c r="P12" s="9"/>
    </row>
    <row r="13" spans="1:16" ht="15">
      <c r="A13" s="12"/>
      <c r="B13" s="42">
        <v>522</v>
      </c>
      <c r="C13" s="19" t="s">
        <v>26</v>
      </c>
      <c r="D13" s="43">
        <v>47292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47292</v>
      </c>
      <c r="O13" s="44">
        <f t="shared" si="2"/>
        <v>13.739686228936664</v>
      </c>
      <c r="P13" s="9"/>
    </row>
    <row r="14" spans="1:16" ht="15.75">
      <c r="A14" s="26" t="s">
        <v>58</v>
      </c>
      <c r="B14" s="27"/>
      <c r="C14" s="28"/>
      <c r="D14" s="29">
        <f aca="true" t="shared" si="4" ref="D14:M14">SUM(D15:D16)</f>
        <v>290909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290909</v>
      </c>
      <c r="O14" s="41">
        <f t="shared" si="2"/>
        <v>84.51743172574085</v>
      </c>
      <c r="P14" s="10"/>
    </row>
    <row r="15" spans="1:16" ht="15">
      <c r="A15" s="12"/>
      <c r="B15" s="42">
        <v>535</v>
      </c>
      <c r="C15" s="19" t="s">
        <v>65</v>
      </c>
      <c r="D15" s="43">
        <v>94604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94604</v>
      </c>
      <c r="O15" s="44">
        <f t="shared" si="2"/>
        <v>27.48518303312028</v>
      </c>
      <c r="P15" s="9"/>
    </row>
    <row r="16" spans="1:16" ht="15">
      <c r="A16" s="12"/>
      <c r="B16" s="42">
        <v>539</v>
      </c>
      <c r="C16" s="19" t="s">
        <v>59</v>
      </c>
      <c r="D16" s="43">
        <v>196305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196305</v>
      </c>
      <c r="O16" s="44">
        <f t="shared" si="2"/>
        <v>57.03224869262057</v>
      </c>
      <c r="P16" s="9"/>
    </row>
    <row r="17" spans="1:16" ht="15.75">
      <c r="A17" s="26" t="s">
        <v>27</v>
      </c>
      <c r="B17" s="27"/>
      <c r="C17" s="28"/>
      <c r="D17" s="29">
        <f aca="true" t="shared" si="5" ref="D17:M17">SUM(D18:D18)</f>
        <v>8857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8857</v>
      </c>
      <c r="O17" s="41">
        <f t="shared" si="2"/>
        <v>2.573213248111563</v>
      </c>
      <c r="P17" s="10"/>
    </row>
    <row r="18" spans="1:16" ht="15">
      <c r="A18" s="12"/>
      <c r="B18" s="42">
        <v>541</v>
      </c>
      <c r="C18" s="19" t="s">
        <v>47</v>
      </c>
      <c r="D18" s="43">
        <v>8857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8857</v>
      </c>
      <c r="O18" s="44">
        <f t="shared" si="2"/>
        <v>2.573213248111563</v>
      </c>
      <c r="P18" s="9"/>
    </row>
    <row r="19" spans="1:16" ht="15.75">
      <c r="A19" s="26" t="s">
        <v>49</v>
      </c>
      <c r="B19" s="27"/>
      <c r="C19" s="28"/>
      <c r="D19" s="29">
        <f aca="true" t="shared" si="6" ref="D19:M19">SUM(D20:D20)</f>
        <v>9431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9431</v>
      </c>
      <c r="O19" s="41">
        <f t="shared" si="2"/>
        <v>2.7399767576990124</v>
      </c>
      <c r="P19" s="10"/>
    </row>
    <row r="20" spans="1:16" ht="15">
      <c r="A20" s="90"/>
      <c r="B20" s="91">
        <v>559</v>
      </c>
      <c r="C20" s="92" t="s">
        <v>60</v>
      </c>
      <c r="D20" s="43">
        <v>9431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9431</v>
      </c>
      <c r="O20" s="44">
        <f t="shared" si="2"/>
        <v>2.7399767576990124</v>
      </c>
      <c r="P20" s="9"/>
    </row>
    <row r="21" spans="1:16" ht="15.75">
      <c r="A21" s="26" t="s">
        <v>61</v>
      </c>
      <c r="B21" s="27"/>
      <c r="C21" s="28"/>
      <c r="D21" s="29">
        <f aca="true" t="shared" si="7" ref="D21:M21">SUM(D22:D22)</f>
        <v>18136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18136</v>
      </c>
      <c r="O21" s="41">
        <f t="shared" si="2"/>
        <v>5.2690296339337594</v>
      </c>
      <c r="P21" s="10"/>
    </row>
    <row r="22" spans="1:16" ht="15">
      <c r="A22" s="12"/>
      <c r="B22" s="42">
        <v>569</v>
      </c>
      <c r="C22" s="19" t="s">
        <v>62</v>
      </c>
      <c r="D22" s="43">
        <v>18136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18136</v>
      </c>
      <c r="O22" s="44">
        <f t="shared" si="2"/>
        <v>5.2690296339337594</v>
      </c>
      <c r="P22" s="9"/>
    </row>
    <row r="23" spans="1:16" ht="15.75">
      <c r="A23" s="26" t="s">
        <v>29</v>
      </c>
      <c r="B23" s="27"/>
      <c r="C23" s="28"/>
      <c r="D23" s="29">
        <f aca="true" t="shared" si="8" ref="D23:M23">SUM(D24:D24)</f>
        <v>17734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17734</v>
      </c>
      <c r="O23" s="41">
        <f t="shared" si="2"/>
        <v>5.152237071470076</v>
      </c>
      <c r="P23" s="9"/>
    </row>
    <row r="24" spans="1:16" ht="15.75" thickBot="1">
      <c r="A24" s="12"/>
      <c r="B24" s="42">
        <v>572</v>
      </c>
      <c r="C24" s="19" t="s">
        <v>51</v>
      </c>
      <c r="D24" s="43">
        <v>17734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17734</v>
      </c>
      <c r="O24" s="44">
        <f t="shared" si="2"/>
        <v>5.152237071470076</v>
      </c>
      <c r="P24" s="9"/>
    </row>
    <row r="25" spans="1:119" ht="16.5" thickBot="1">
      <c r="A25" s="13" t="s">
        <v>10</v>
      </c>
      <c r="B25" s="21"/>
      <c r="C25" s="20"/>
      <c r="D25" s="14">
        <f>SUM(D5,D11,D14,D17,D19,D21,D23)</f>
        <v>1576428</v>
      </c>
      <c r="E25" s="14">
        <f aca="true" t="shared" si="9" ref="E25:M25">SUM(E5,E11,E14,E17,E19,E21,E23)</f>
        <v>0</v>
      </c>
      <c r="F25" s="14">
        <f t="shared" si="9"/>
        <v>0</v>
      </c>
      <c r="G25" s="14">
        <f t="shared" si="9"/>
        <v>0</v>
      </c>
      <c r="H25" s="14">
        <f t="shared" si="9"/>
        <v>0</v>
      </c>
      <c r="I25" s="14">
        <f t="shared" si="9"/>
        <v>0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1576428</v>
      </c>
      <c r="O25" s="35">
        <f t="shared" si="2"/>
        <v>457.9976757699012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66</v>
      </c>
      <c r="M27" s="93"/>
      <c r="N27" s="93"/>
      <c r="O27" s="39">
        <v>3442</v>
      </c>
    </row>
    <row r="28" spans="1:15" ht="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5" ht="15.75" customHeight="1" thickBot="1">
      <c r="A29" s="97" t="s">
        <v>36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819581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819581</v>
      </c>
      <c r="O5" s="30">
        <f aca="true" t="shared" si="2" ref="O5:O24">(N5/O$26)</f>
        <v>242.40786749482402</v>
      </c>
      <c r="P5" s="6"/>
    </row>
    <row r="6" spans="1:16" ht="15">
      <c r="A6" s="12"/>
      <c r="B6" s="42">
        <v>511</v>
      </c>
      <c r="C6" s="19" t="s">
        <v>19</v>
      </c>
      <c r="D6" s="43">
        <v>277576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277576</v>
      </c>
      <c r="O6" s="44">
        <f t="shared" si="2"/>
        <v>82.09878734102337</v>
      </c>
      <c r="P6" s="9"/>
    </row>
    <row r="7" spans="1:16" ht="15">
      <c r="A7" s="12"/>
      <c r="B7" s="42">
        <v>512</v>
      </c>
      <c r="C7" s="19" t="s">
        <v>20</v>
      </c>
      <c r="D7" s="43">
        <v>284553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284553</v>
      </c>
      <c r="O7" s="44">
        <f t="shared" si="2"/>
        <v>84.16237799467613</v>
      </c>
      <c r="P7" s="9"/>
    </row>
    <row r="8" spans="1:16" ht="15">
      <c r="A8" s="12"/>
      <c r="B8" s="42">
        <v>513</v>
      </c>
      <c r="C8" s="19" t="s">
        <v>21</v>
      </c>
      <c r="D8" s="43">
        <v>179945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179945</v>
      </c>
      <c r="O8" s="44">
        <f t="shared" si="2"/>
        <v>53.22241940254363</v>
      </c>
      <c r="P8" s="9"/>
    </row>
    <row r="9" spans="1:16" ht="15">
      <c r="A9" s="12"/>
      <c r="B9" s="42">
        <v>514</v>
      </c>
      <c r="C9" s="19" t="s">
        <v>22</v>
      </c>
      <c r="D9" s="43">
        <v>46642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46642</v>
      </c>
      <c r="O9" s="44">
        <f t="shared" si="2"/>
        <v>13.795326826382727</v>
      </c>
      <c r="P9" s="9"/>
    </row>
    <row r="10" spans="1:16" ht="15">
      <c r="A10" s="12"/>
      <c r="B10" s="42">
        <v>515</v>
      </c>
      <c r="C10" s="19" t="s">
        <v>23</v>
      </c>
      <c r="D10" s="43">
        <v>30865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30865</v>
      </c>
      <c r="O10" s="44">
        <f t="shared" si="2"/>
        <v>9.128955930198167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464622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464622</v>
      </c>
      <c r="O11" s="41">
        <f t="shared" si="2"/>
        <v>137.42147293700089</v>
      </c>
      <c r="P11" s="10"/>
    </row>
    <row r="12" spans="1:16" ht="15">
      <c r="A12" s="12"/>
      <c r="B12" s="42">
        <v>521</v>
      </c>
      <c r="C12" s="19" t="s">
        <v>34</v>
      </c>
      <c r="D12" s="43">
        <v>427865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427865</v>
      </c>
      <c r="O12" s="44">
        <f t="shared" si="2"/>
        <v>126.54983732623484</v>
      </c>
      <c r="P12" s="9"/>
    </row>
    <row r="13" spans="1:16" ht="15">
      <c r="A13" s="12"/>
      <c r="B13" s="42">
        <v>522</v>
      </c>
      <c r="C13" s="19" t="s">
        <v>26</v>
      </c>
      <c r="D13" s="43">
        <v>36757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36757</v>
      </c>
      <c r="O13" s="44">
        <f t="shared" si="2"/>
        <v>10.871635610766045</v>
      </c>
      <c r="P13" s="9"/>
    </row>
    <row r="14" spans="1:16" ht="15.75">
      <c r="A14" s="26" t="s">
        <v>58</v>
      </c>
      <c r="B14" s="27"/>
      <c r="C14" s="28"/>
      <c r="D14" s="29">
        <f aca="true" t="shared" si="4" ref="D14:M14">SUM(D15:D15)</f>
        <v>128047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128047</v>
      </c>
      <c r="O14" s="41">
        <f t="shared" si="2"/>
        <v>37.87252292221236</v>
      </c>
      <c r="P14" s="10"/>
    </row>
    <row r="15" spans="1:16" ht="15">
      <c r="A15" s="12"/>
      <c r="B15" s="42">
        <v>539</v>
      </c>
      <c r="C15" s="19" t="s">
        <v>59</v>
      </c>
      <c r="D15" s="43">
        <v>128047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128047</v>
      </c>
      <c r="O15" s="44">
        <f t="shared" si="2"/>
        <v>37.87252292221236</v>
      </c>
      <c r="P15" s="9"/>
    </row>
    <row r="16" spans="1:16" ht="15.75">
      <c r="A16" s="26" t="s">
        <v>27</v>
      </c>
      <c r="B16" s="27"/>
      <c r="C16" s="28"/>
      <c r="D16" s="29">
        <f aca="true" t="shared" si="5" ref="D16:M16">SUM(D17:D17)</f>
        <v>-3599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-3599</v>
      </c>
      <c r="O16" s="41">
        <f t="shared" si="2"/>
        <v>-1.0644779650990832</v>
      </c>
      <c r="P16" s="10"/>
    </row>
    <row r="17" spans="1:16" ht="15">
      <c r="A17" s="12"/>
      <c r="B17" s="42">
        <v>541</v>
      </c>
      <c r="C17" s="19" t="s">
        <v>47</v>
      </c>
      <c r="D17" s="43">
        <v>-3599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-3599</v>
      </c>
      <c r="O17" s="44">
        <f t="shared" si="2"/>
        <v>-1.0644779650990832</v>
      </c>
      <c r="P17" s="9"/>
    </row>
    <row r="18" spans="1:16" ht="15.75">
      <c r="A18" s="26" t="s">
        <v>49</v>
      </c>
      <c r="B18" s="27"/>
      <c r="C18" s="28"/>
      <c r="D18" s="29">
        <f aca="true" t="shared" si="6" ref="D18:M18">SUM(D19:D19)</f>
        <v>232650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232650</v>
      </c>
      <c r="O18" s="41">
        <f t="shared" si="2"/>
        <v>68.81100266193434</v>
      </c>
      <c r="P18" s="10"/>
    </row>
    <row r="19" spans="1:16" ht="15">
      <c r="A19" s="90"/>
      <c r="B19" s="91">
        <v>559</v>
      </c>
      <c r="C19" s="92" t="s">
        <v>60</v>
      </c>
      <c r="D19" s="43">
        <v>232650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232650</v>
      </c>
      <c r="O19" s="44">
        <f t="shared" si="2"/>
        <v>68.81100266193434</v>
      </c>
      <c r="P19" s="9"/>
    </row>
    <row r="20" spans="1:16" ht="15.75">
      <c r="A20" s="26" t="s">
        <v>61</v>
      </c>
      <c r="B20" s="27"/>
      <c r="C20" s="28"/>
      <c r="D20" s="29">
        <f aca="true" t="shared" si="7" ref="D20:M20">SUM(D21:D21)</f>
        <v>3502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3502</v>
      </c>
      <c r="O20" s="41">
        <f t="shared" si="2"/>
        <v>1.035788228334812</v>
      </c>
      <c r="P20" s="10"/>
    </row>
    <row r="21" spans="1:16" ht="15">
      <c r="A21" s="12"/>
      <c r="B21" s="42">
        <v>569</v>
      </c>
      <c r="C21" s="19" t="s">
        <v>62</v>
      </c>
      <c r="D21" s="43">
        <v>3502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3502</v>
      </c>
      <c r="O21" s="44">
        <f t="shared" si="2"/>
        <v>1.035788228334812</v>
      </c>
      <c r="P21" s="9"/>
    </row>
    <row r="22" spans="1:16" ht="15.75">
      <c r="A22" s="26" t="s">
        <v>29</v>
      </c>
      <c r="B22" s="27"/>
      <c r="C22" s="28"/>
      <c r="D22" s="29">
        <f aca="true" t="shared" si="8" ref="D22:M22">SUM(D23:D23)</f>
        <v>21307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21307</v>
      </c>
      <c r="O22" s="41">
        <f t="shared" si="2"/>
        <v>6.3019816622301095</v>
      </c>
      <c r="P22" s="9"/>
    </row>
    <row r="23" spans="1:16" ht="15.75" thickBot="1">
      <c r="A23" s="12"/>
      <c r="B23" s="42">
        <v>572</v>
      </c>
      <c r="C23" s="19" t="s">
        <v>51</v>
      </c>
      <c r="D23" s="43">
        <v>21307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21307</v>
      </c>
      <c r="O23" s="44">
        <f t="shared" si="2"/>
        <v>6.3019816622301095</v>
      </c>
      <c r="P23" s="9"/>
    </row>
    <row r="24" spans="1:119" ht="16.5" thickBot="1">
      <c r="A24" s="13" t="s">
        <v>10</v>
      </c>
      <c r="B24" s="21"/>
      <c r="C24" s="20"/>
      <c r="D24" s="14">
        <f>SUM(D5,D11,D14,D16,D18,D20,D22)</f>
        <v>1666110</v>
      </c>
      <c r="E24" s="14">
        <f aca="true" t="shared" si="9" ref="E24:M24">SUM(E5,E11,E14,E16,E18,E20,E22)</f>
        <v>0</v>
      </c>
      <c r="F24" s="14">
        <f t="shared" si="9"/>
        <v>0</v>
      </c>
      <c r="G24" s="14">
        <f t="shared" si="9"/>
        <v>0</v>
      </c>
      <c r="H24" s="14">
        <f t="shared" si="9"/>
        <v>0</v>
      </c>
      <c r="I24" s="14">
        <f t="shared" si="9"/>
        <v>0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1666110</v>
      </c>
      <c r="O24" s="35">
        <f t="shared" si="2"/>
        <v>492.78615794143747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63</v>
      </c>
      <c r="M26" s="93"/>
      <c r="N26" s="93"/>
      <c r="O26" s="39">
        <v>3381</v>
      </c>
    </row>
    <row r="27" spans="1:15" ht="15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5" ht="15.75" customHeight="1" thickBot="1">
      <c r="A28" s="97" t="s">
        <v>36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638256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638256</v>
      </c>
      <c r="O5" s="30">
        <f aca="true" t="shared" si="2" ref="O5:O19">(N5/O$21)</f>
        <v>188.9449378330373</v>
      </c>
      <c r="P5" s="6"/>
    </row>
    <row r="6" spans="1:16" ht="15">
      <c r="A6" s="12"/>
      <c r="B6" s="42">
        <v>511</v>
      </c>
      <c r="C6" s="19" t="s">
        <v>19</v>
      </c>
      <c r="D6" s="43">
        <v>233499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233499</v>
      </c>
      <c r="O6" s="44">
        <f t="shared" si="2"/>
        <v>69.1234458259325</v>
      </c>
      <c r="P6" s="9"/>
    </row>
    <row r="7" spans="1:16" ht="15">
      <c r="A7" s="12"/>
      <c r="B7" s="42">
        <v>512</v>
      </c>
      <c r="C7" s="19" t="s">
        <v>20</v>
      </c>
      <c r="D7" s="43">
        <v>139002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139002</v>
      </c>
      <c r="O7" s="44">
        <f t="shared" si="2"/>
        <v>41.149200710479576</v>
      </c>
      <c r="P7" s="9"/>
    </row>
    <row r="8" spans="1:16" ht="15">
      <c r="A8" s="12"/>
      <c r="B8" s="42">
        <v>513</v>
      </c>
      <c r="C8" s="19" t="s">
        <v>21</v>
      </c>
      <c r="D8" s="43">
        <v>94473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94473</v>
      </c>
      <c r="O8" s="44">
        <f t="shared" si="2"/>
        <v>27.96714031971581</v>
      </c>
      <c r="P8" s="9"/>
    </row>
    <row r="9" spans="1:16" ht="15">
      <c r="A9" s="12"/>
      <c r="B9" s="42">
        <v>514</v>
      </c>
      <c r="C9" s="19" t="s">
        <v>22</v>
      </c>
      <c r="D9" s="43">
        <v>96172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96172</v>
      </c>
      <c r="O9" s="44">
        <f t="shared" si="2"/>
        <v>28.470100651272944</v>
      </c>
      <c r="P9" s="9"/>
    </row>
    <row r="10" spans="1:16" ht="15">
      <c r="A10" s="12"/>
      <c r="B10" s="42">
        <v>515</v>
      </c>
      <c r="C10" s="19" t="s">
        <v>23</v>
      </c>
      <c r="D10" s="43">
        <v>75110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75110</v>
      </c>
      <c r="O10" s="44">
        <f t="shared" si="2"/>
        <v>22.23505032563647</v>
      </c>
      <c r="P10" s="9"/>
    </row>
    <row r="11" spans="1:16" ht="15.75">
      <c r="A11" s="26" t="s">
        <v>25</v>
      </c>
      <c r="B11" s="27"/>
      <c r="C11" s="28"/>
      <c r="D11" s="29">
        <f aca="true" t="shared" si="3" ref="D11:M11">SUM(D12:D13)</f>
        <v>322564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322564</v>
      </c>
      <c r="O11" s="41">
        <f t="shared" si="2"/>
        <v>95.48963883955003</v>
      </c>
      <c r="P11" s="10"/>
    </row>
    <row r="12" spans="1:16" ht="15">
      <c r="A12" s="12"/>
      <c r="B12" s="42">
        <v>521</v>
      </c>
      <c r="C12" s="19" t="s">
        <v>34</v>
      </c>
      <c r="D12" s="43">
        <v>283669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283669</v>
      </c>
      <c r="O12" s="44">
        <f t="shared" si="2"/>
        <v>83.97542924807578</v>
      </c>
      <c r="P12" s="9"/>
    </row>
    <row r="13" spans="1:16" ht="15">
      <c r="A13" s="12"/>
      <c r="B13" s="42">
        <v>522</v>
      </c>
      <c r="C13" s="19" t="s">
        <v>26</v>
      </c>
      <c r="D13" s="43">
        <v>38895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38895</v>
      </c>
      <c r="O13" s="44">
        <f t="shared" si="2"/>
        <v>11.514209591474245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222762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1"/>
        <v>222762</v>
      </c>
      <c r="O14" s="41">
        <f t="shared" si="2"/>
        <v>65.9449378330373</v>
      </c>
      <c r="P14" s="10"/>
    </row>
    <row r="15" spans="1:16" ht="15">
      <c r="A15" s="12"/>
      <c r="B15" s="42">
        <v>541</v>
      </c>
      <c r="C15" s="19" t="s">
        <v>47</v>
      </c>
      <c r="D15" s="43">
        <v>113688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113688</v>
      </c>
      <c r="O15" s="44">
        <f t="shared" si="2"/>
        <v>33.65541740674956</v>
      </c>
      <c r="P15" s="9"/>
    </row>
    <row r="16" spans="1:16" ht="15">
      <c r="A16" s="12"/>
      <c r="B16" s="42">
        <v>549</v>
      </c>
      <c r="C16" s="19" t="s">
        <v>48</v>
      </c>
      <c r="D16" s="43">
        <v>109074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109074</v>
      </c>
      <c r="O16" s="44">
        <f t="shared" si="2"/>
        <v>32.289520426287744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36377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36377</v>
      </c>
      <c r="O17" s="41">
        <f t="shared" si="2"/>
        <v>10.768798105387804</v>
      </c>
      <c r="P17" s="9"/>
    </row>
    <row r="18" spans="1:16" ht="15.75" thickBot="1">
      <c r="A18" s="12"/>
      <c r="B18" s="42">
        <v>572</v>
      </c>
      <c r="C18" s="19" t="s">
        <v>51</v>
      </c>
      <c r="D18" s="43">
        <v>36377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36377</v>
      </c>
      <c r="O18" s="44">
        <f t="shared" si="2"/>
        <v>10.768798105387804</v>
      </c>
      <c r="P18" s="9"/>
    </row>
    <row r="19" spans="1:119" ht="16.5" thickBot="1">
      <c r="A19" s="13" t="s">
        <v>10</v>
      </c>
      <c r="B19" s="21"/>
      <c r="C19" s="20"/>
      <c r="D19" s="14">
        <f>SUM(D5,D11,D14,D17)</f>
        <v>1219959</v>
      </c>
      <c r="E19" s="14">
        <f aca="true" t="shared" si="6" ref="E19:M19">SUM(E5,E11,E14,E17)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1219959</v>
      </c>
      <c r="O19" s="35">
        <f t="shared" si="2"/>
        <v>361.14831261101244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54</v>
      </c>
      <c r="M21" s="93"/>
      <c r="N21" s="93"/>
      <c r="O21" s="39">
        <v>3378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4" t="s">
        <v>32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7" ht="24" thickBot="1">
      <c r="A2" s="127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698745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1">SUM(D5:M5)</f>
        <v>698745</v>
      </c>
      <c r="O5" s="58">
        <f aca="true" t="shared" si="2" ref="O5:O21">(N5/O$23)</f>
        <v>207.40427426536064</v>
      </c>
      <c r="P5" s="59"/>
    </row>
    <row r="6" spans="1:16" ht="15">
      <c r="A6" s="61"/>
      <c r="B6" s="62">
        <v>511</v>
      </c>
      <c r="C6" s="63" t="s">
        <v>19</v>
      </c>
      <c r="D6" s="64">
        <v>69588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69588</v>
      </c>
      <c r="O6" s="65">
        <f t="shared" si="2"/>
        <v>20.65538735529831</v>
      </c>
      <c r="P6" s="66"/>
    </row>
    <row r="7" spans="1:16" ht="15">
      <c r="A7" s="61"/>
      <c r="B7" s="62">
        <v>512</v>
      </c>
      <c r="C7" s="63" t="s">
        <v>20</v>
      </c>
      <c r="D7" s="64">
        <v>93444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93444</v>
      </c>
      <c r="O7" s="65">
        <f t="shared" si="2"/>
        <v>27.736420302760465</v>
      </c>
      <c r="P7" s="66"/>
    </row>
    <row r="8" spans="1:16" ht="15">
      <c r="A8" s="61"/>
      <c r="B8" s="62">
        <v>513</v>
      </c>
      <c r="C8" s="63" t="s">
        <v>21</v>
      </c>
      <c r="D8" s="64">
        <v>188436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188436</v>
      </c>
      <c r="O8" s="65">
        <f t="shared" si="2"/>
        <v>55.93232413178985</v>
      </c>
      <c r="P8" s="66"/>
    </row>
    <row r="9" spans="1:16" ht="15">
      <c r="A9" s="61"/>
      <c r="B9" s="62">
        <v>514</v>
      </c>
      <c r="C9" s="63" t="s">
        <v>22</v>
      </c>
      <c r="D9" s="64">
        <v>72745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72745</v>
      </c>
      <c r="O9" s="65">
        <f t="shared" si="2"/>
        <v>21.592460670822202</v>
      </c>
      <c r="P9" s="66"/>
    </row>
    <row r="10" spans="1:16" ht="15">
      <c r="A10" s="61"/>
      <c r="B10" s="62">
        <v>515</v>
      </c>
      <c r="C10" s="63" t="s">
        <v>23</v>
      </c>
      <c r="D10" s="64">
        <v>69347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69347</v>
      </c>
      <c r="O10" s="65">
        <f t="shared" si="2"/>
        <v>20.583852775304244</v>
      </c>
      <c r="P10" s="66"/>
    </row>
    <row r="11" spans="1:16" ht="15">
      <c r="A11" s="61"/>
      <c r="B11" s="62">
        <v>519</v>
      </c>
      <c r="C11" s="63" t="s">
        <v>46</v>
      </c>
      <c r="D11" s="64">
        <v>205185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205185</v>
      </c>
      <c r="O11" s="65">
        <f t="shared" si="2"/>
        <v>60.90382902938558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SUM(D13:D14)</f>
        <v>501033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501033</v>
      </c>
      <c r="O12" s="72">
        <f t="shared" si="2"/>
        <v>148.7186108637578</v>
      </c>
      <c r="P12" s="73"/>
    </row>
    <row r="13" spans="1:16" ht="15">
      <c r="A13" s="61"/>
      <c r="B13" s="62">
        <v>521</v>
      </c>
      <c r="C13" s="63" t="s">
        <v>34</v>
      </c>
      <c r="D13" s="64">
        <v>387658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387658</v>
      </c>
      <c r="O13" s="65">
        <f t="shared" si="2"/>
        <v>115.06619174829326</v>
      </c>
      <c r="P13" s="66"/>
    </row>
    <row r="14" spans="1:16" ht="15">
      <c r="A14" s="61"/>
      <c r="B14" s="62">
        <v>522</v>
      </c>
      <c r="C14" s="63" t="s">
        <v>26</v>
      </c>
      <c r="D14" s="64">
        <v>113375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113375</v>
      </c>
      <c r="O14" s="65">
        <f t="shared" si="2"/>
        <v>33.65241911546453</v>
      </c>
      <c r="P14" s="66"/>
    </row>
    <row r="15" spans="1:16" ht="15.75">
      <c r="A15" s="67" t="s">
        <v>27</v>
      </c>
      <c r="B15" s="68"/>
      <c r="C15" s="69"/>
      <c r="D15" s="70">
        <f aca="true" t="shared" si="4" ref="D15:M15">SUM(D16:D16)</f>
        <v>169105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169105</v>
      </c>
      <c r="O15" s="72">
        <f t="shared" si="2"/>
        <v>50.194419709112495</v>
      </c>
      <c r="P15" s="73"/>
    </row>
    <row r="16" spans="1:16" ht="15">
      <c r="A16" s="61"/>
      <c r="B16" s="62">
        <v>541</v>
      </c>
      <c r="C16" s="63" t="s">
        <v>47</v>
      </c>
      <c r="D16" s="64">
        <v>169105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169105</v>
      </c>
      <c r="O16" s="65">
        <f t="shared" si="2"/>
        <v>50.194419709112495</v>
      </c>
      <c r="P16" s="66"/>
    </row>
    <row r="17" spans="1:16" ht="15.75">
      <c r="A17" s="67" t="s">
        <v>49</v>
      </c>
      <c r="B17" s="68"/>
      <c r="C17" s="69"/>
      <c r="D17" s="70">
        <f aca="true" t="shared" si="5" ref="D17:M17">SUM(D18:D18)</f>
        <v>270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270</v>
      </c>
      <c r="O17" s="72">
        <f t="shared" si="2"/>
        <v>0.08014247551202137</v>
      </c>
      <c r="P17" s="73"/>
    </row>
    <row r="18" spans="1:16" ht="15">
      <c r="A18" s="61"/>
      <c r="B18" s="62">
        <v>552</v>
      </c>
      <c r="C18" s="63" t="s">
        <v>50</v>
      </c>
      <c r="D18" s="64">
        <v>270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270</v>
      </c>
      <c r="O18" s="65">
        <f t="shared" si="2"/>
        <v>0.08014247551202137</v>
      </c>
      <c r="P18" s="66"/>
    </row>
    <row r="19" spans="1:16" ht="15.75">
      <c r="A19" s="67" t="s">
        <v>29</v>
      </c>
      <c r="B19" s="68"/>
      <c r="C19" s="69"/>
      <c r="D19" s="70">
        <f aca="true" t="shared" si="6" ref="D19:M19">SUM(D20:D20)</f>
        <v>41255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41255</v>
      </c>
      <c r="O19" s="72">
        <f t="shared" si="2"/>
        <v>12.245473434253487</v>
      </c>
      <c r="P19" s="66"/>
    </row>
    <row r="20" spans="1:16" ht="15.75" thickBot="1">
      <c r="A20" s="61"/>
      <c r="B20" s="62">
        <v>572</v>
      </c>
      <c r="C20" s="63" t="s">
        <v>51</v>
      </c>
      <c r="D20" s="64">
        <v>41255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41255</v>
      </c>
      <c r="O20" s="65">
        <f t="shared" si="2"/>
        <v>12.245473434253487</v>
      </c>
      <c r="P20" s="66"/>
    </row>
    <row r="21" spans="1:119" ht="16.5" thickBot="1">
      <c r="A21" s="74" t="s">
        <v>10</v>
      </c>
      <c r="B21" s="75"/>
      <c r="C21" s="76"/>
      <c r="D21" s="77">
        <f>SUM(D5,D12,D15,D17,D19)</f>
        <v>1410408</v>
      </c>
      <c r="E21" s="77">
        <f aca="true" t="shared" si="7" ref="E21:M21">SUM(E5,E12,E15,E17,E19)</f>
        <v>0</v>
      </c>
      <c r="F21" s="77">
        <f t="shared" si="7"/>
        <v>0</v>
      </c>
      <c r="G21" s="77">
        <f t="shared" si="7"/>
        <v>0</v>
      </c>
      <c r="H21" s="77">
        <f t="shared" si="7"/>
        <v>0</v>
      </c>
      <c r="I21" s="77">
        <f t="shared" si="7"/>
        <v>0</v>
      </c>
      <c r="J21" s="77">
        <f t="shared" si="7"/>
        <v>0</v>
      </c>
      <c r="K21" s="77">
        <f t="shared" si="7"/>
        <v>0</v>
      </c>
      <c r="L21" s="77">
        <f t="shared" si="7"/>
        <v>0</v>
      </c>
      <c r="M21" s="77">
        <f t="shared" si="7"/>
        <v>0</v>
      </c>
      <c r="N21" s="77">
        <f t="shared" si="1"/>
        <v>1410408</v>
      </c>
      <c r="O21" s="78">
        <f t="shared" si="2"/>
        <v>418.6429207479964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5" ht="15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ht="15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7" t="s">
        <v>52</v>
      </c>
      <c r="M23" s="117"/>
      <c r="N23" s="117"/>
      <c r="O23" s="88">
        <v>3369</v>
      </c>
    </row>
    <row r="24" spans="1:15" ht="15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5" ht="15.75" customHeight="1" thickBot="1">
      <c r="A25" s="121" t="s">
        <v>36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3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32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982043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982043</v>
      </c>
      <c r="O5" s="30">
        <f aca="true" t="shared" si="2" ref="O5:O19">(N5/O$21)</f>
        <v>297.4986367767343</v>
      </c>
      <c r="P5" s="6"/>
    </row>
    <row r="6" spans="1:16" ht="15">
      <c r="A6" s="12"/>
      <c r="B6" s="42">
        <v>511</v>
      </c>
      <c r="C6" s="19" t="s">
        <v>19</v>
      </c>
      <c r="D6" s="43">
        <v>72712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72712</v>
      </c>
      <c r="O6" s="44">
        <f t="shared" si="2"/>
        <v>22.027264465313543</v>
      </c>
      <c r="P6" s="9"/>
    </row>
    <row r="7" spans="1:16" ht="15">
      <c r="A7" s="12"/>
      <c r="B7" s="42">
        <v>512</v>
      </c>
      <c r="C7" s="19" t="s">
        <v>20</v>
      </c>
      <c r="D7" s="43">
        <v>59030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59030</v>
      </c>
      <c r="O7" s="44">
        <f t="shared" si="2"/>
        <v>17.88245986064829</v>
      </c>
      <c r="P7" s="9"/>
    </row>
    <row r="8" spans="1:16" ht="15">
      <c r="A8" s="12"/>
      <c r="B8" s="42">
        <v>513</v>
      </c>
      <c r="C8" s="19" t="s">
        <v>21</v>
      </c>
      <c r="D8" s="43">
        <v>102003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102003</v>
      </c>
      <c r="O8" s="44">
        <f t="shared" si="2"/>
        <v>30.900636170857315</v>
      </c>
      <c r="P8" s="9"/>
    </row>
    <row r="9" spans="1:16" ht="15">
      <c r="A9" s="12"/>
      <c r="B9" s="42">
        <v>514</v>
      </c>
      <c r="C9" s="19" t="s">
        <v>22</v>
      </c>
      <c r="D9" s="43">
        <v>87427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87427</v>
      </c>
      <c r="O9" s="44">
        <f t="shared" si="2"/>
        <v>26.48500454407755</v>
      </c>
      <c r="P9" s="9"/>
    </row>
    <row r="10" spans="1:16" ht="15">
      <c r="A10" s="12"/>
      <c r="B10" s="42">
        <v>515</v>
      </c>
      <c r="C10" s="19" t="s">
        <v>23</v>
      </c>
      <c r="D10" s="43">
        <v>103126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103126</v>
      </c>
      <c r="O10" s="44">
        <f t="shared" si="2"/>
        <v>31.240836110269615</v>
      </c>
      <c r="P10" s="9"/>
    </row>
    <row r="11" spans="1:16" ht="15">
      <c r="A11" s="12"/>
      <c r="B11" s="42">
        <v>519</v>
      </c>
      <c r="C11" s="19" t="s">
        <v>24</v>
      </c>
      <c r="D11" s="43">
        <v>557745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557745</v>
      </c>
      <c r="O11" s="44">
        <f t="shared" si="2"/>
        <v>168.96243562556802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434953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434953</v>
      </c>
      <c r="O12" s="41">
        <f t="shared" si="2"/>
        <v>131.76401090578614</v>
      </c>
      <c r="P12" s="10"/>
    </row>
    <row r="13" spans="1:16" ht="15">
      <c r="A13" s="12"/>
      <c r="B13" s="42">
        <v>521</v>
      </c>
      <c r="C13" s="19" t="s">
        <v>34</v>
      </c>
      <c r="D13" s="43">
        <v>358027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358027</v>
      </c>
      <c r="O13" s="44">
        <f t="shared" si="2"/>
        <v>108.46016358679188</v>
      </c>
      <c r="P13" s="9"/>
    </row>
    <row r="14" spans="1:16" ht="15">
      <c r="A14" s="12"/>
      <c r="B14" s="42">
        <v>522</v>
      </c>
      <c r="C14" s="19" t="s">
        <v>26</v>
      </c>
      <c r="D14" s="43">
        <v>76926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76926</v>
      </c>
      <c r="O14" s="44">
        <f t="shared" si="2"/>
        <v>23.303847318994244</v>
      </c>
      <c r="P14" s="9"/>
    </row>
    <row r="15" spans="1:16" ht="15.75">
      <c r="A15" s="26" t="s">
        <v>27</v>
      </c>
      <c r="B15" s="27"/>
      <c r="C15" s="28"/>
      <c r="D15" s="29">
        <f aca="true" t="shared" si="4" ref="D15:M15">SUM(D16:D16)</f>
        <v>27386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1"/>
        <v>27386</v>
      </c>
      <c r="O15" s="41">
        <f t="shared" si="2"/>
        <v>8.296273856407149</v>
      </c>
      <c r="P15" s="10"/>
    </row>
    <row r="16" spans="1:16" ht="15">
      <c r="A16" s="12"/>
      <c r="B16" s="42">
        <v>541</v>
      </c>
      <c r="C16" s="19" t="s">
        <v>28</v>
      </c>
      <c r="D16" s="43">
        <v>27386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27386</v>
      </c>
      <c r="O16" s="44">
        <f t="shared" si="2"/>
        <v>8.296273856407149</v>
      </c>
      <c r="P16" s="9"/>
    </row>
    <row r="17" spans="1:16" ht="15.75">
      <c r="A17" s="26" t="s">
        <v>29</v>
      </c>
      <c r="B17" s="27"/>
      <c r="C17" s="28"/>
      <c r="D17" s="29">
        <f aca="true" t="shared" si="5" ref="D17:M17">SUM(D18:D18)</f>
        <v>43186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43186</v>
      </c>
      <c r="O17" s="41">
        <f t="shared" si="2"/>
        <v>13.082702211451075</v>
      </c>
      <c r="P17" s="9"/>
    </row>
    <row r="18" spans="1:16" ht="15.75" thickBot="1">
      <c r="A18" s="12"/>
      <c r="B18" s="42">
        <v>572</v>
      </c>
      <c r="C18" s="19" t="s">
        <v>30</v>
      </c>
      <c r="D18" s="43">
        <v>43186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43186</v>
      </c>
      <c r="O18" s="44">
        <f t="shared" si="2"/>
        <v>13.082702211451075</v>
      </c>
      <c r="P18" s="9"/>
    </row>
    <row r="19" spans="1:119" ht="16.5" thickBot="1">
      <c r="A19" s="13" t="s">
        <v>10</v>
      </c>
      <c r="B19" s="21"/>
      <c r="C19" s="20"/>
      <c r="D19" s="14">
        <f>SUM(D5,D12,D15,D17)</f>
        <v>1487568</v>
      </c>
      <c r="E19" s="14">
        <f aca="true" t="shared" si="6" ref="E19:M19">SUM(E5,E12,E15,E17)</f>
        <v>0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1487568</v>
      </c>
      <c r="O19" s="35">
        <f t="shared" si="2"/>
        <v>450.6416237503787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42</v>
      </c>
      <c r="M21" s="93"/>
      <c r="N21" s="93"/>
      <c r="O21" s="39">
        <v>3301</v>
      </c>
    </row>
    <row r="22" spans="1:15" ht="1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5" ht="15.75" customHeight="1" thickBot="1">
      <c r="A23" s="97" t="s">
        <v>36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2022-11-02T19:54:26Z</cp:lastPrinted>
  <dcterms:created xsi:type="dcterms:W3CDTF">2000-08-31T21:26:31Z</dcterms:created>
  <dcterms:modified xsi:type="dcterms:W3CDTF">2022-11-02T19:54:28Z</dcterms:modified>
  <cp:category/>
  <cp:version/>
  <cp:contentType/>
  <cp:contentStatus/>
</cp:coreProperties>
</file>