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'2008'!$A$1:$O$36</definedName>
    <definedName name="_xlnm.Print_Area" localSheetId="13">'2009'!$A$1:$O$38</definedName>
    <definedName name="_xlnm.Print_Area" localSheetId="12">'2010'!$A$1:$O$38</definedName>
    <definedName name="_xlnm.Print_Area" localSheetId="11">'2011'!$A$1:$O$38</definedName>
    <definedName name="_xlnm.Print_Area" localSheetId="10">'2012'!$A$1:$O$36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'2017'!$A$1:$O$36</definedName>
    <definedName name="_xlnm.Print_Area" localSheetId="4">'2018'!$A$1:$O$35</definedName>
    <definedName name="_xlnm.Print_Area" localSheetId="3">'2019'!$A$1:$O$35</definedName>
    <definedName name="_xlnm.Print_Area" localSheetId="2">'2020'!$A$1:$O$37</definedName>
    <definedName name="_xlnm.Print_Area" localSheetId="1">'2021'!$A$1:$P$40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7" l="1"/>
  <c r="F34" i="47"/>
  <c r="G34" i="47"/>
  <c r="H34" i="47"/>
  <c r="I34" i="47"/>
  <c r="J34" i="47"/>
  <c r="K34" i="47"/>
  <c r="L34" i="47"/>
  <c r="M34" i="47"/>
  <c r="N34" i="47"/>
  <c r="D34" i="47"/>
  <c r="O33" i="47" l="1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4" i="47"/>
  <c r="P24" i="47" s="1"/>
  <c r="O16" i="47"/>
  <c r="P16" i="47" s="1"/>
  <c r="O13" i="47"/>
  <c r="P13" i="47" s="1"/>
  <c r="O5" i="47"/>
  <c r="P5" i="47" s="1"/>
  <c r="D36" i="46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O33" i="46" s="1"/>
  <c r="P33" i="46" s="1"/>
  <c r="F33" i="46"/>
  <c r="E33" i="46"/>
  <c r="D33" i="46"/>
  <c r="O32" i="46"/>
  <c r="P32" i="46"/>
  <c r="N31" i="46"/>
  <c r="M31" i="46"/>
  <c r="L31" i="46"/>
  <c r="K31" i="46"/>
  <c r="J31" i="46"/>
  <c r="I31" i="46"/>
  <c r="H31" i="46"/>
  <c r="O31" i="46" s="1"/>
  <c r="P31" i="46" s="1"/>
  <c r="G31" i="46"/>
  <c r="F31" i="46"/>
  <c r="E31" i="46"/>
  <c r="D31" i="46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O24" i="46" s="1"/>
  <c r="P24" i="46" s="1"/>
  <c r="F24" i="46"/>
  <c r="E24" i="46"/>
  <c r="D24" i="46"/>
  <c r="O23" i="46"/>
  <c r="P23" i="46"/>
  <c r="O22" i="46"/>
  <c r="P22" i="46"/>
  <c r="O21" i="46"/>
  <c r="P21" i="46"/>
  <c r="O20" i="46"/>
  <c r="P20" i="46" s="1"/>
  <c r="O19" i="46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O17" i="46" s="1"/>
  <c r="P17" i="46" s="1"/>
  <c r="E17" i="46"/>
  <c r="D17" i="46"/>
  <c r="O16" i="46"/>
  <c r="P16" i="46" s="1"/>
  <c r="O15" i="46"/>
  <c r="P15" i="46" s="1"/>
  <c r="O14" i="46"/>
  <c r="P14" i="46" s="1"/>
  <c r="N13" i="46"/>
  <c r="M13" i="46"/>
  <c r="L13" i="46"/>
  <c r="K13" i="46"/>
  <c r="O13" i="46" s="1"/>
  <c r="P13" i="46" s="1"/>
  <c r="J13" i="46"/>
  <c r="I13" i="46"/>
  <c r="H13" i="46"/>
  <c r="G13" i="46"/>
  <c r="F13" i="46"/>
  <c r="E13" i="46"/>
  <c r="D13" i="46"/>
  <c r="O12" i="46"/>
  <c r="P12" i="46"/>
  <c r="O11" i="46"/>
  <c r="P11" i="46" s="1"/>
  <c r="O10" i="46"/>
  <c r="P10" i="46" s="1"/>
  <c r="O9" i="46"/>
  <c r="P9" i="46"/>
  <c r="O8" i="46"/>
  <c r="P8" i="46" s="1"/>
  <c r="O7" i="46"/>
  <c r="P7" i="46"/>
  <c r="O6" i="46"/>
  <c r="P6" i="46"/>
  <c r="N5" i="46"/>
  <c r="N36" i="46" s="1"/>
  <c r="M5" i="46"/>
  <c r="M36" i="46" s="1"/>
  <c r="L5" i="46"/>
  <c r="O5" i="46" s="1"/>
  <c r="P5" i="46" s="1"/>
  <c r="K5" i="46"/>
  <c r="K36" i="46" s="1"/>
  <c r="J5" i="46"/>
  <c r="J36" i="46" s="1"/>
  <c r="I5" i="46"/>
  <c r="I36" i="46" s="1"/>
  <c r="H5" i="46"/>
  <c r="H36" i="46" s="1"/>
  <c r="G5" i="46"/>
  <c r="G36" i="46" s="1"/>
  <c r="F5" i="46"/>
  <c r="F36" i="46" s="1"/>
  <c r="E5" i="46"/>
  <c r="E36" i="46" s="1"/>
  <c r="D5" i="46"/>
  <c r="I33" i="45"/>
  <c r="N32" i="45"/>
  <c r="O32" i="45" s="1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33" i="45" s="1"/>
  <c r="L5" i="45"/>
  <c r="L33" i="45" s="1"/>
  <c r="K5" i="45"/>
  <c r="K33" i="45" s="1"/>
  <c r="J5" i="45"/>
  <c r="J33" i="45" s="1"/>
  <c r="I5" i="45"/>
  <c r="H5" i="45"/>
  <c r="G5" i="45"/>
  <c r="G33" i="45" s="1"/>
  <c r="F5" i="45"/>
  <c r="N5" i="45" s="1"/>
  <c r="O5" i="45" s="1"/>
  <c r="E5" i="45"/>
  <c r="E33" i="45" s="1"/>
  <c r="D5" i="45"/>
  <c r="D33" i="45" s="1"/>
  <c r="D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N25" i="44" s="1"/>
  <c r="O25" i="44" s="1"/>
  <c r="G25" i="44"/>
  <c r="F25" i="44"/>
  <c r="E25" i="44"/>
  <c r="D25" i="44"/>
  <c r="N24" i="44"/>
  <c r="O24" i="44" s="1"/>
  <c r="N23" i="44"/>
  <c r="O23" i="44" s="1"/>
  <c r="N22" i="44"/>
  <c r="O22" i="44"/>
  <c r="M21" i="44"/>
  <c r="L21" i="44"/>
  <c r="N21" i="44" s="1"/>
  <c r="O21" i="44" s="1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31" i="44" s="1"/>
  <c r="L5" i="44"/>
  <c r="K5" i="44"/>
  <c r="K31" i="44" s="1"/>
  <c r="J5" i="44"/>
  <c r="J31" i="44" s="1"/>
  <c r="I5" i="44"/>
  <c r="I31" i="44" s="1"/>
  <c r="H5" i="44"/>
  <c r="H31" i="44" s="1"/>
  <c r="G5" i="44"/>
  <c r="G31" i="44" s="1"/>
  <c r="F5" i="44"/>
  <c r="F31" i="44" s="1"/>
  <c r="E5" i="44"/>
  <c r="E31" i="44" s="1"/>
  <c r="D5" i="44"/>
  <c r="L31" i="43"/>
  <c r="N30" i="43"/>
  <c r="O30" i="43" s="1"/>
  <c r="N29" i="43"/>
  <c r="O29" i="43" s="1"/>
  <c r="N28" i="43"/>
  <c r="O28" i="43" s="1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M21" i="43"/>
  <c r="M31" i="43" s="1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K31" i="43" s="1"/>
  <c r="J5" i="43"/>
  <c r="N5" i="43" s="1"/>
  <c r="O5" i="43" s="1"/>
  <c r="I5" i="43"/>
  <c r="I31" i="43" s="1"/>
  <c r="H5" i="43"/>
  <c r="H31" i="43" s="1"/>
  <c r="G5" i="43"/>
  <c r="G31" i="43" s="1"/>
  <c r="F5" i="43"/>
  <c r="F31" i="43" s="1"/>
  <c r="E5" i="43"/>
  <c r="E31" i="43" s="1"/>
  <c r="D5" i="43"/>
  <c r="D31" i="43" s="1"/>
  <c r="J32" i="42"/>
  <c r="N31" i="42"/>
  <c r="O31" i="42" s="1"/>
  <c r="N30" i="42"/>
  <c r="O30" i="42" s="1"/>
  <c r="N29" i="42"/>
  <c r="O29" i="42"/>
  <c r="M28" i="42"/>
  <c r="L28" i="42"/>
  <c r="N28" i="42" s="1"/>
  <c r="O28" i="42" s="1"/>
  <c r="K28" i="42"/>
  <c r="J28" i="42"/>
  <c r="I28" i="42"/>
  <c r="H28" i="42"/>
  <c r="G28" i="42"/>
  <c r="F28" i="42"/>
  <c r="E28" i="42"/>
  <c r="D28" i="42"/>
  <c r="N27" i="42"/>
  <c r="O27" i="42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H32" i="42" s="1"/>
  <c r="G21" i="42"/>
  <c r="F21" i="42"/>
  <c r="N21" i="42" s="1"/>
  <c r="O21" i="42" s="1"/>
  <c r="E21" i="42"/>
  <c r="D21" i="42"/>
  <c r="N20" i="42"/>
  <c r="O20" i="42" s="1"/>
  <c r="N19" i="42"/>
  <c r="O19" i="42" s="1"/>
  <c r="N18" i="42"/>
  <c r="O18" i="42" s="1"/>
  <c r="N17" i="42"/>
  <c r="O17" i="42"/>
  <c r="M16" i="42"/>
  <c r="L16" i="42"/>
  <c r="N16" i="42" s="1"/>
  <c r="O16" i="42" s="1"/>
  <c r="K16" i="42"/>
  <c r="K32" i="42" s="1"/>
  <c r="J16" i="42"/>
  <c r="I16" i="42"/>
  <c r="H16" i="42"/>
  <c r="G16" i="42"/>
  <c r="F16" i="42"/>
  <c r="E16" i="42"/>
  <c r="D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M32" i="42" s="1"/>
  <c r="L5" i="42"/>
  <c r="L32" i="42" s="1"/>
  <c r="K5" i="42"/>
  <c r="J5" i="42"/>
  <c r="I5" i="42"/>
  <c r="I32" i="42" s="1"/>
  <c r="H5" i="42"/>
  <c r="G5" i="42"/>
  <c r="G32" i="42" s="1"/>
  <c r="F5" i="42"/>
  <c r="F32" i="42" s="1"/>
  <c r="E5" i="42"/>
  <c r="E32" i="42" s="1"/>
  <c r="D5" i="42"/>
  <c r="D32" i="42" s="1"/>
  <c r="N32" i="42" s="1"/>
  <c r="O32" i="42" s="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31" i="41" s="1"/>
  <c r="L5" i="41"/>
  <c r="L31" i="41" s="1"/>
  <c r="K5" i="41"/>
  <c r="K31" i="41" s="1"/>
  <c r="J5" i="41"/>
  <c r="J31" i="41" s="1"/>
  <c r="I5" i="41"/>
  <c r="I31" i="41" s="1"/>
  <c r="H5" i="41"/>
  <c r="H31" i="41" s="1"/>
  <c r="G5" i="41"/>
  <c r="G31" i="41" s="1"/>
  <c r="F5" i="41"/>
  <c r="E5" i="41"/>
  <c r="E31" i="41" s="1"/>
  <c r="D5" i="41"/>
  <c r="N5" i="41" s="1"/>
  <c r="O5" i="41" s="1"/>
  <c r="N30" i="40"/>
  <c r="O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N27" i="40" s="1"/>
  <c r="O27" i="40" s="1"/>
  <c r="E27" i="40"/>
  <c r="D27" i="40"/>
  <c r="N26" i="40"/>
  <c r="O26" i="40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N23" i="40"/>
  <c r="O23" i="40" s="1"/>
  <c r="N22" i="40"/>
  <c r="O22" i="40" s="1"/>
  <c r="M21" i="40"/>
  <c r="L21" i="40"/>
  <c r="K21" i="40"/>
  <c r="J21" i="40"/>
  <c r="N21" i="40" s="1"/>
  <c r="O21" i="40" s="1"/>
  <c r="I21" i="40"/>
  <c r="H21" i="40"/>
  <c r="G21" i="40"/>
  <c r="F21" i="40"/>
  <c r="E21" i="40"/>
  <c r="D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M31" i="40" s="1"/>
  <c r="L5" i="40"/>
  <c r="L31" i="40" s="1"/>
  <c r="K5" i="40"/>
  <c r="K31" i="40" s="1"/>
  <c r="J5" i="40"/>
  <c r="J31" i="40" s="1"/>
  <c r="I5" i="40"/>
  <c r="I31" i="40" s="1"/>
  <c r="H5" i="40"/>
  <c r="H31" i="40" s="1"/>
  <c r="G5" i="40"/>
  <c r="G31" i="40" s="1"/>
  <c r="F5" i="40"/>
  <c r="F31" i="40" s="1"/>
  <c r="E5" i="40"/>
  <c r="E31" i="40" s="1"/>
  <c r="D5" i="40"/>
  <c r="D31" i="40" s="1"/>
  <c r="N30" i="39"/>
  <c r="O30" i="39" s="1"/>
  <c r="N29" i="39"/>
  <c r="O29" i="39" s="1"/>
  <c r="N28" i="39"/>
  <c r="O28" i="39" s="1"/>
  <c r="N27" i="39"/>
  <c r="O27" i="39" s="1"/>
  <c r="M26" i="39"/>
  <c r="L26" i="39"/>
  <c r="L31" i="39" s="1"/>
  <c r="K26" i="39"/>
  <c r="J26" i="39"/>
  <c r="I26" i="39"/>
  <c r="H26" i="39"/>
  <c r="G26" i="39"/>
  <c r="N26" i="39" s="1"/>
  <c r="O26" i="39" s="1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/>
  <c r="M5" i="39"/>
  <c r="M31" i="39"/>
  <c r="L5" i="39"/>
  <c r="K5" i="39"/>
  <c r="K31" i="39" s="1"/>
  <c r="J5" i="39"/>
  <c r="J31" i="39" s="1"/>
  <c r="I5" i="39"/>
  <c r="I31" i="39" s="1"/>
  <c r="H5" i="39"/>
  <c r="H31" i="39" s="1"/>
  <c r="G5" i="39"/>
  <c r="G31" i="39" s="1"/>
  <c r="F5" i="39"/>
  <c r="E5" i="39"/>
  <c r="E31" i="39"/>
  <c r="D5" i="39"/>
  <c r="D31" i="39" s="1"/>
  <c r="N31" i="38"/>
  <c r="O31" i="38" s="1"/>
  <c r="N30" i="38"/>
  <c r="O30" i="38" s="1"/>
  <c r="M29" i="38"/>
  <c r="L29" i="38"/>
  <c r="K29" i="38"/>
  <c r="J29" i="38"/>
  <c r="I29" i="38"/>
  <c r="H29" i="38"/>
  <c r="N29" i="38" s="1"/>
  <c r="O29" i="38" s="1"/>
  <c r="G29" i="38"/>
  <c r="F29" i="38"/>
  <c r="E29" i="38"/>
  <c r="D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N11" i="38" s="1"/>
  <c r="O11" i="38" s="1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 s="1"/>
  <c r="M5" i="38"/>
  <c r="M32" i="38" s="1"/>
  <c r="L5" i="38"/>
  <c r="L32" i="38"/>
  <c r="K5" i="38"/>
  <c r="K32" i="38" s="1"/>
  <c r="J5" i="38"/>
  <c r="J32" i="38" s="1"/>
  <c r="I5" i="38"/>
  <c r="I32" i="38" s="1"/>
  <c r="H5" i="38"/>
  <c r="H32" i="38" s="1"/>
  <c r="G5" i="38"/>
  <c r="G32" i="38" s="1"/>
  <c r="F5" i="38"/>
  <c r="E5" i="38"/>
  <c r="E32" i="38" s="1"/>
  <c r="D5" i="38"/>
  <c r="N5" i="38" s="1"/>
  <c r="O5" i="38" s="1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E31" i="37" s="1"/>
  <c r="D25" i="37"/>
  <c r="N24" i="37"/>
  <c r="O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N17" i="37"/>
  <c r="O17" i="37"/>
  <c r="N16" i="37"/>
  <c r="O16" i="37" s="1"/>
  <c r="N15" i="37"/>
  <c r="O15" i="37" s="1"/>
  <c r="M14" i="37"/>
  <c r="L14" i="37"/>
  <c r="L31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N11" i="37"/>
  <c r="O11" i="37" s="1"/>
  <c r="E11" i="37"/>
  <c r="D11" i="37"/>
  <c r="N10" i="37"/>
  <c r="O10" i="37"/>
  <c r="N9" i="37"/>
  <c r="O9" i="37" s="1"/>
  <c r="N8" i="37"/>
  <c r="O8" i="37" s="1"/>
  <c r="N7" i="37"/>
  <c r="O7" i="37" s="1"/>
  <c r="N6" i="37"/>
  <c r="O6" i="37" s="1"/>
  <c r="M5" i="37"/>
  <c r="M31" i="37" s="1"/>
  <c r="L5" i="37"/>
  <c r="K5" i="37"/>
  <c r="J5" i="37"/>
  <c r="J31" i="37" s="1"/>
  <c r="I5" i="37"/>
  <c r="I31" i="37" s="1"/>
  <c r="H5" i="37"/>
  <c r="H31" i="37" s="1"/>
  <c r="G5" i="37"/>
  <c r="G31" i="37" s="1"/>
  <c r="F5" i="37"/>
  <c r="F31" i="37"/>
  <c r="E5" i="37"/>
  <c r="D5" i="37"/>
  <c r="D31" i="37" s="1"/>
  <c r="N31" i="36"/>
  <c r="O31" i="36" s="1"/>
  <c r="N30" i="36"/>
  <c r="O30" i="36" s="1"/>
  <c r="N29" i="36"/>
  <c r="O29" i="36"/>
  <c r="M28" i="36"/>
  <c r="L28" i="36"/>
  <c r="K28" i="36"/>
  <c r="K32" i="36" s="1"/>
  <c r="J28" i="36"/>
  <c r="I28" i="36"/>
  <c r="H28" i="36"/>
  <c r="G28" i="36"/>
  <c r="F28" i="36"/>
  <c r="E28" i="36"/>
  <c r="D28" i="36"/>
  <c r="N28" i="36" s="1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/>
  <c r="M21" i="36"/>
  <c r="L21" i="36"/>
  <c r="K21" i="36"/>
  <c r="J21" i="36"/>
  <c r="I21" i="36"/>
  <c r="I32" i="36" s="1"/>
  <c r="H21" i="36"/>
  <c r="G21" i="36"/>
  <c r="F21" i="36"/>
  <c r="E21" i="36"/>
  <c r="D21" i="36"/>
  <c r="N21" i="36" s="1"/>
  <c r="O21" i="36" s="1"/>
  <c r="N20" i="36"/>
  <c r="O20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G32" i="36" s="1"/>
  <c r="F15" i="36"/>
  <c r="E15" i="36"/>
  <c r="D15" i="36"/>
  <c r="N15" i="36" s="1"/>
  <c r="O15" i="36" s="1"/>
  <c r="N14" i="36"/>
  <c r="O14" i="36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F32" i="36"/>
  <c r="E11" i="36"/>
  <c r="D11" i="36"/>
  <c r="N11" i="36" s="1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32" i="36" s="1"/>
  <c r="L5" i="36"/>
  <c r="K5" i="36"/>
  <c r="J5" i="36"/>
  <c r="J32" i="36" s="1"/>
  <c r="I5" i="36"/>
  <c r="H5" i="36"/>
  <c r="H32" i="36" s="1"/>
  <c r="G5" i="36"/>
  <c r="F5" i="36"/>
  <c r="E5" i="36"/>
  <c r="D5" i="36"/>
  <c r="D32" i="36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J34" i="35" s="1"/>
  <c r="I29" i="35"/>
  <c r="H29" i="35"/>
  <c r="G29" i="35"/>
  <c r="F29" i="35"/>
  <c r="E29" i="35"/>
  <c r="N29" i="35" s="1"/>
  <c r="O29" i="35" s="1"/>
  <c r="D29" i="35"/>
  <c r="N28" i="35"/>
  <c r="O28" i="35" s="1"/>
  <c r="M27" i="35"/>
  <c r="L27" i="35"/>
  <c r="L34" i="35" s="1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H34" i="35" s="1"/>
  <c r="G16" i="35"/>
  <c r="F16" i="35"/>
  <c r="E16" i="35"/>
  <c r="D16" i="35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M34" i="35" s="1"/>
  <c r="L5" i="35"/>
  <c r="K5" i="35"/>
  <c r="K34" i="35" s="1"/>
  <c r="J5" i="35"/>
  <c r="I5" i="35"/>
  <c r="I34" i="35" s="1"/>
  <c r="H5" i="35"/>
  <c r="G5" i="35"/>
  <c r="G34" i="35"/>
  <c r="F5" i="35"/>
  <c r="F34" i="35" s="1"/>
  <c r="E5" i="35"/>
  <c r="D5" i="35"/>
  <c r="D34" i="35" s="1"/>
  <c r="N33" i="34"/>
  <c r="O33" i="34" s="1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M28" i="34"/>
  <c r="L28" i="34"/>
  <c r="N28" i="34" s="1"/>
  <c r="O28" i="34" s="1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N23" i="34"/>
  <c r="O23" i="34"/>
  <c r="M22" i="34"/>
  <c r="L22" i="34"/>
  <c r="K22" i="34"/>
  <c r="J22" i="34"/>
  <c r="J34" i="34" s="1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N16" i="34" s="1"/>
  <c r="O16" i="34" s="1"/>
  <c r="G16" i="34"/>
  <c r="F16" i="34"/>
  <c r="E16" i="34"/>
  <c r="D16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34" i="34" s="1"/>
  <c r="L5" i="34"/>
  <c r="L34" i="34" s="1"/>
  <c r="K5" i="34"/>
  <c r="J5" i="34"/>
  <c r="I5" i="34"/>
  <c r="I34" i="34"/>
  <c r="H5" i="34"/>
  <c r="G5" i="34"/>
  <c r="F5" i="34"/>
  <c r="N5" i="34" s="1"/>
  <c r="O5" i="34" s="1"/>
  <c r="E5" i="34"/>
  <c r="D5" i="34"/>
  <c r="D34" i="34" s="1"/>
  <c r="N23" i="33"/>
  <c r="O23" i="33" s="1"/>
  <c r="N24" i="33"/>
  <c r="O24" i="33" s="1"/>
  <c r="N25" i="33"/>
  <c r="O25" i="33"/>
  <c r="N26" i="33"/>
  <c r="O26" i="33" s="1"/>
  <c r="N27" i="33"/>
  <c r="O27" i="33" s="1"/>
  <c r="N17" i="33"/>
  <c r="O17" i="33" s="1"/>
  <c r="N18" i="33"/>
  <c r="O18" i="33" s="1"/>
  <c r="N19" i="33"/>
  <c r="O19" i="33" s="1"/>
  <c r="N20" i="33"/>
  <c r="O20" i="33"/>
  <c r="N21" i="33"/>
  <c r="O21" i="33" s="1"/>
  <c r="E22" i="33"/>
  <c r="F22" i="33"/>
  <c r="G22" i="33"/>
  <c r="H22" i="33"/>
  <c r="I22" i="33"/>
  <c r="J22" i="33"/>
  <c r="K22" i="33"/>
  <c r="L22" i="33"/>
  <c r="M22" i="33"/>
  <c r="M34" i="33" s="1"/>
  <c r="D22" i="33"/>
  <c r="N22" i="33" s="1"/>
  <c r="O22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F12" i="33"/>
  <c r="G12" i="33"/>
  <c r="H12" i="33"/>
  <c r="I12" i="33"/>
  <c r="J12" i="33"/>
  <c r="K12" i="33"/>
  <c r="K34" i="33" s="1"/>
  <c r="L12" i="33"/>
  <c r="M12" i="33"/>
  <c r="D12" i="33"/>
  <c r="N12" i="33" s="1"/>
  <c r="O12" i="33" s="1"/>
  <c r="E5" i="33"/>
  <c r="E34" i="33" s="1"/>
  <c r="F5" i="33"/>
  <c r="F34" i="33" s="1"/>
  <c r="G5" i="33"/>
  <c r="H5" i="33"/>
  <c r="I5" i="33"/>
  <c r="J5" i="33"/>
  <c r="N5" i="33" s="1"/>
  <c r="O5" i="33" s="1"/>
  <c r="K5" i="33"/>
  <c r="L5" i="33"/>
  <c r="L34" i="33" s="1"/>
  <c r="M5" i="33"/>
  <c r="D5" i="33"/>
  <c r="N32" i="33"/>
  <c r="O32" i="33" s="1"/>
  <c r="N33" i="33"/>
  <c r="O33" i="33" s="1"/>
  <c r="N31" i="33"/>
  <c r="O31" i="33"/>
  <c r="E30" i="33"/>
  <c r="F30" i="33"/>
  <c r="G30" i="33"/>
  <c r="G34" i="33" s="1"/>
  <c r="H30" i="33"/>
  <c r="I30" i="33"/>
  <c r="J30" i="33"/>
  <c r="K30" i="33"/>
  <c r="L30" i="33"/>
  <c r="M30" i="33"/>
  <c r="D30" i="33"/>
  <c r="N30" i="33" s="1"/>
  <c r="O30" i="33" s="1"/>
  <c r="E28" i="33"/>
  <c r="F28" i="33"/>
  <c r="G28" i="33"/>
  <c r="H28" i="33"/>
  <c r="I28" i="33"/>
  <c r="I34" i="33" s="1"/>
  <c r="J28" i="33"/>
  <c r="K28" i="33"/>
  <c r="L28" i="33"/>
  <c r="N28" i="33" s="1"/>
  <c r="O28" i="33" s="1"/>
  <c r="M28" i="33"/>
  <c r="D28" i="33"/>
  <c r="N29" i="33"/>
  <c r="O29" i="33" s="1"/>
  <c r="N13" i="33"/>
  <c r="O13" i="33" s="1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5" i="37"/>
  <c r="O5" i="37"/>
  <c r="L32" i="36"/>
  <c r="E32" i="36"/>
  <c r="D34" i="33"/>
  <c r="G34" i="34"/>
  <c r="E34" i="34"/>
  <c r="H34" i="34"/>
  <c r="K34" i="34"/>
  <c r="E34" i="35"/>
  <c r="K31" i="37"/>
  <c r="D32" i="38"/>
  <c r="F31" i="39"/>
  <c r="H34" i="33"/>
  <c r="N5" i="42"/>
  <c r="O5" i="42" s="1"/>
  <c r="N13" i="42"/>
  <c r="O13" i="42" s="1"/>
  <c r="N21" i="43"/>
  <c r="O21" i="43" s="1"/>
  <c r="N27" i="45"/>
  <c r="O27" i="45" s="1"/>
  <c r="N29" i="45"/>
  <c r="O29" i="45"/>
  <c r="O34" i="47" l="1"/>
  <c r="P34" i="47" s="1"/>
  <c r="N31" i="39"/>
  <c r="O31" i="39" s="1"/>
  <c r="N32" i="36"/>
  <c r="O32" i="36" s="1"/>
  <c r="N31" i="40"/>
  <c r="O31" i="40" s="1"/>
  <c r="N31" i="37"/>
  <c r="O31" i="37" s="1"/>
  <c r="N34" i="35"/>
  <c r="O34" i="35" s="1"/>
  <c r="N34" i="33"/>
  <c r="O34" i="33" s="1"/>
  <c r="F32" i="38"/>
  <c r="N32" i="38" s="1"/>
  <c r="O32" i="38" s="1"/>
  <c r="F31" i="41"/>
  <c r="H33" i="45"/>
  <c r="J34" i="33"/>
  <c r="F34" i="34"/>
  <c r="N34" i="34" s="1"/>
  <c r="O34" i="34" s="1"/>
  <c r="N5" i="35"/>
  <c r="O5" i="35" s="1"/>
  <c r="N25" i="37"/>
  <c r="O25" i="37" s="1"/>
  <c r="N5" i="39"/>
  <c r="O5" i="39" s="1"/>
  <c r="N16" i="35"/>
  <c r="O16" i="35" s="1"/>
  <c r="J31" i="43"/>
  <c r="N31" i="43" s="1"/>
  <c r="O31" i="43" s="1"/>
  <c r="L31" i="44"/>
  <c r="N31" i="44" s="1"/>
  <c r="O31" i="44" s="1"/>
  <c r="F33" i="45"/>
  <c r="N33" i="45" s="1"/>
  <c r="O33" i="45" s="1"/>
  <c r="N5" i="40"/>
  <c r="O5" i="40" s="1"/>
  <c r="L36" i="46"/>
  <c r="O36" i="46" s="1"/>
  <c r="P36" i="46" s="1"/>
  <c r="D31" i="41"/>
  <c r="N5" i="44"/>
  <c r="O5" i="44" s="1"/>
  <c r="N5" i="36"/>
  <c r="O5" i="36" s="1"/>
  <c r="N31" i="41" l="1"/>
  <c r="O31" i="41" s="1"/>
</calcChain>
</file>

<file path=xl/sharedStrings.xml><?xml version="1.0" encoding="utf-8"?>
<sst xmlns="http://schemas.openxmlformats.org/spreadsheetml/2006/main" count="729" uniqueCount="119">
  <si>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</si>
  <si>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</si>
  <si>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</si>
  <si>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</si>
  <si>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</si>
  <si>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</si>
  <si>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</si>
  <si>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</si>
  <si>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</si>
  <si>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</si>
  <si>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</si>
  <si>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</si>
  <si>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</si>
  <si>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</si>
  <si>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</si>
  <si>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</si>
  <si>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Franchise Fee - Cable Television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</si>
  <si>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</si>
  <si>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</si>
  <si>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</si>
  <si>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</si>
  <si>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</si>
  <si>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</si>
  <si>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</si>
  <si>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</si>
  <si>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</si>
  <si>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</si>
  <si>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</si>
  <si>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</si>
  <si>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</si>
  <si>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Fire Protection</t>
  </si>
  <si>
    <t>Physical Environment - Water Utility</t>
  </si>
  <si>
    <t>Physical Environment - Garbage / Solid Waste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</si>
  <si>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</si>
  <si>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</si>
  <si>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</si>
  <si>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</si>
  <si>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</si>
  <si>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</si>
  <si>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</si>
  <si>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</si>
  <si>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</si>
  <si>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</si>
  <si>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</si>
  <si>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</si>
  <si>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</si>
  <si>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</si>
  <si>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</si>
  <si>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Micanopy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</si>
  <si>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</si>
  <si>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</si>
  <si>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</si>
  <si>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</si>
  <si>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</si>
  <si>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Federal Grant - Economic Environment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</si>
  <si>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</si>
  <si>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</si>
  <si>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</si>
  <si>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</si>
  <si>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</si>
  <si>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</si>
  <si>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Federal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</si>
  <si>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</si>
  <si>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</si>
  <si>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</si>
  <si>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</si>
  <si>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</si>
  <si>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</si>
  <si>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</si>
  <si>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</si>
  <si>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</si>
  <si>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</si>
  <si>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</si>
  <si>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</si>
  <si>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</si>
  <si>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Special Assessments - Capital Improvement</t>
  </si>
  <si>
    <t>2015 Municipal Population:</t>
  </si>
  <si>
    <t>Local Fiscal Year Ended September 30, 2016</t>
  </si>
  <si>
    <t>Local Option Taxes</t>
  </si>
  <si>
    <t>Utility Service Tax - Water</t>
  </si>
  <si>
    <t>Public Safety - Law Enforcement Services</t>
  </si>
  <si>
    <t>Transportation - Other Transportation Charges</t>
  </si>
  <si>
    <t>Court-Ordered Judgments and Fines - Other Court-Ordered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</si>
  <si>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</si>
  <si>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</si>
  <si>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</si>
  <si>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</si>
  <si>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</si>
  <si>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</si>
  <si>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</si>
  <si>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</si>
  <si>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Physical Environment - Water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</si>
  <si>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</si>
  <si>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</si>
  <si>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</si>
  <si>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</si>
  <si>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</si>
  <si>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</si>
  <si>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</si>
  <si>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</si>
  <si>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Local Business Tax (Chapter 205, F.S.)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</si>
  <si>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</si>
  <si>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</si>
  <si>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</si>
  <si>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</si>
  <si>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</si>
  <si>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</si>
  <si>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Other Sources</t>
  </si>
  <si>
    <t>Proprietary Non-Operating Sources - Federal Grants and Donations</t>
  </si>
  <si>
    <t>Proprietary Non-Operating Sources - Extraordinary Items (Gain)</t>
  </si>
  <si>
    <t>2021 Municipal Population:</t>
  </si>
  <si>
    <t>Local Fiscal Year Ended September 30, 2022</t>
  </si>
  <si>
    <t>Second Local Option Fuel Tax (1 to 5 Cents Local Option Fuel Tax) - Municipal Proceeds</t>
  </si>
  <si>
    <t>State Communications Services Taxes</t>
  </si>
  <si>
    <t>Federal Grant - Other Federal Grants</t>
  </si>
  <si>
    <t>General Government - Other General Government Charges and Fees</t>
  </si>
  <si>
    <t>Physical Environment - Sewer / Wastewater Utility</t>
  </si>
  <si>
    <t>Physical Environment - Other Physical Environment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</si>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</sst>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0"/>
      <c r="M3" s="71"/>
      <c r="N3" s="36"/>
      <c r="O3" s="37"/>
      <c r="P3" s="72" t="s">
        <v>94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95</v>
      </c>
      <c r="N4" s="35" t="s">
        <v>8</v>
      </c>
      <c r="O4" s="35" t="s">
        <v>96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>SUM(D6:D12)</f>
        <v>365616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365616</v>
      </c>
      <c r="P5" s="33">
        <f>(O5/P$36)</f>
        <v>557.34146341463418</v>
      </c>
      <c r="Q5" s="6"/>
    </row>
    <row r="6" spans="1:134">
      <c r="A6" s="12"/>
      <c r="B6" s="25">
        <v>311</v>
      </c>
      <c r="C6" s="20" t="s">
        <v>1</v>
      </c>
      <c r="D6" s="46">
        <v>187548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187548</v>
      </c>
      <c r="P6" s="47">
        <f>(O6/P$36)</f>
        <v>285.89634146341461</v>
      </c>
      <c r="Q6" s="9"/>
    </row>
    <row r="7" spans="1:134">
      <c r="A7" s="12"/>
      <c r="B7" s="25">
        <v>312.41000000000003</v>
      </c>
      <c r="C7" s="20" t="s">
        <v>98</v>
      </c>
      <c r="D7" s="46">
        <v>39044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39044</v>
      </c>
      <c r="P7" s="47">
        <f>(O7/P$36)</f>
        <v>59.518292682926827</v>
      </c>
      <c r="Q7" s="9"/>
    </row>
    <row r="8" spans="1:134">
      <c r="A8" s="12"/>
      <c r="B8" s="25">
        <v>312.43</v>
      </c>
      <c r="C8" s="20" t="s">
        <v>112</v>
      </c>
      <c r="D8" s="46">
        <v>52512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52512</v>
      </c>
      <c r="P8" s="47">
        <f>(O8/P$36)</f>
        <v>80.048780487804876</v>
      </c>
      <c r="Q8" s="9"/>
    </row>
    <row r="9" spans="1:134">
      <c r="A9" s="12"/>
      <c r="B9" s="25">
        <v>314.10000000000002</v>
      </c>
      <c r="C9" s="20" t="s">
        <v>11</v>
      </c>
      <c r="D9" s="46">
        <v>57174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57174</v>
      </c>
      <c r="P9" s="47">
        <f>(O9/P$36)</f>
        <v>87.155487804878049</v>
      </c>
      <c r="Q9" s="9"/>
    </row>
    <row r="10" spans="1:134">
      <c r="A10" s="12"/>
      <c r="B10" s="25">
        <v>314.8</v>
      </c>
      <c r="C10" s="20" t="s">
        <v>12</v>
      </c>
      <c r="D10" s="46">
        <v>3477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3477</v>
      </c>
      <c r="P10" s="47">
        <f>(O10/P$36)</f>
        <v>5.3003048780487809</v>
      </c>
      <c r="Q10" s="9"/>
    </row>
    <row r="11" spans="1:134">
      <c r="A11" s="12"/>
      <c r="B11" s="25">
        <v>315.10000000000002</v>
      </c>
      <c r="C11" s="20" t="s">
        <v>113</v>
      </c>
      <c r="D11" s="46">
        <v>23501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23501</v>
      </c>
      <c r="P11" s="47">
        <f>(O11/P$36)</f>
        <v>35.824695121951223</v>
      </c>
      <c r="Q11" s="9"/>
    </row>
    <row r="12" spans="1:134">
      <c r="A12" s="12"/>
      <c r="B12" s="25">
        <v>316</v>
      </c>
      <c r="C12" s="20" t="s">
        <v>100</v>
      </c>
      <c r="D12" s="46">
        <v>2360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2360</v>
      </c>
      <c r="P12" s="47">
        <f>(O12/P$36)</f>
        <v>3.5975609756097562</v>
      </c>
      <c r="Q12" s="9"/>
    </row>
    <row r="13" spans="1:134" ht="15.75">
      <c r="A13" s="29" t="s">
        <v>14</v>
      </c>
      <c r="B13" s="30"/>
      <c r="C13" s="31"/>
      <c r="D13" s="32">
        <f>SUM(D14:D15)</f>
        <v>46160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46160</v>
      </c>
      <c r="P13" s="45">
        <f>(O13/P$36)</f>
        <v>70.365853658536579</v>
      </c>
      <c r="Q13" s="10"/>
    </row>
    <row r="14" spans="1:134">
      <c r="A14" s="12"/>
      <c r="B14" s="25">
        <v>322</v>
      </c>
      <c r="C14" s="20" t="s">
        <v>101</v>
      </c>
      <c r="D14" s="46">
        <v>3300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3300</v>
      </c>
      <c r="P14" s="47">
        <f>(O14/P$36)</f>
        <v>5.0304878048780486</v>
      </c>
      <c r="Q14" s="9"/>
    </row>
    <row r="15" spans="1:134">
      <c r="A15" s="12"/>
      <c r="B15" s="25">
        <v>323.10000000000002</v>
      </c>
      <c r="C15" s="20" t="s">
        <v>15</v>
      </c>
      <c r="D15" s="46">
        <v>42860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42860</v>
      </c>
      <c r="P15" s="47">
        <f>(O15/P$36)</f>
        <v>65.33536585365853</v>
      </c>
      <c r="Q15" s="9"/>
    </row>
    <row r="16" spans="1:134" ht="15.75">
      <c r="A16" s="29" t="s">
        <v>103</v>
      </c>
      <c r="B16" s="30"/>
      <c r="C16" s="31"/>
      <c r="D16" s="32">
        <f>SUM(D17:D23)</f>
        <v>144779</v>
      </c>
      <c r="E16" s="32">
        <f>SUM(E17:E23)</f>
        <v>0</v>
      </c>
      <c r="F16" s="32">
        <f>SUM(F17:F23)</f>
        <v>0</v>
      </c>
      <c r="G16" s="32">
        <f>SUM(G17:G23)</f>
        <v>0</v>
      </c>
      <c r="H16" s="32">
        <f>SUM(H17:H23)</f>
        <v>0</v>
      </c>
      <c r="I16" s="32">
        <f>SUM(I17:I23)</f>
        <v>247605</v>
      </c>
      <c r="J16" s="32">
        <f>SUM(J17:J23)</f>
        <v>0</v>
      </c>
      <c r="K16" s="32">
        <f>SUM(K17:K23)</f>
        <v>0</v>
      </c>
      <c r="L16" s="32">
        <f>SUM(L17:L23)</f>
        <v>0</v>
      </c>
      <c r="M16" s="32">
        <f>SUM(M17:M23)</f>
        <v>0</v>
      </c>
      <c r="N16" s="32">
        <f>SUM(N17:N23)</f>
        <v>0</v>
      </c>
      <c r="O16" s="44">
        <f>SUM(D16:N16)</f>
        <v>392384</v>
      </c>
      <c r="P16" s="45">
        <f>(O16/P$36)</f>
        <v>598.14634146341461</v>
      </c>
      <c r="Q16" s="10"/>
    </row>
    <row r="17" spans="1:17">
      <c r="A17" s="12"/>
      <c r="B17" s="25">
        <v>331.9</v>
      </c>
      <c r="C17" s="20" t="s">
        <v>114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247605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2">SUM(D17:N17)</f>
        <v>247605</v>
      </c>
      <c r="P17" s="47">
        <f>(O17/P$36)</f>
        <v>377.44664634146341</v>
      </c>
      <c r="Q17" s="9"/>
    </row>
    <row r="18" spans="1:17">
      <c r="A18" s="12"/>
      <c r="B18" s="25">
        <v>334.7</v>
      </c>
      <c r="C18" s="20" t="s">
        <v>19</v>
      </c>
      <c r="D18" s="46">
        <v>16500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16500</v>
      </c>
      <c r="P18" s="47">
        <f>(O18/P$36)</f>
        <v>25.152439024390244</v>
      </c>
      <c r="Q18" s="9"/>
    </row>
    <row r="19" spans="1:17">
      <c r="A19" s="12"/>
      <c r="B19" s="25">
        <v>335.125</v>
      </c>
      <c r="C19" s="20" t="s">
        <v>104</v>
      </c>
      <c r="D19" s="46">
        <v>48647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48647</v>
      </c>
      <c r="P19" s="47">
        <f>(O19/P$36)</f>
        <v>74.157012195121951</v>
      </c>
      <c r="Q19" s="9"/>
    </row>
    <row r="20" spans="1:17">
      <c r="A20" s="12"/>
      <c r="B20" s="25">
        <v>335.14</v>
      </c>
      <c r="C20" s="20" t="s">
        <v>63</v>
      </c>
      <c r="D20" s="46">
        <v>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368</v>
      </c>
      <c r="P20" s="47">
        <f>(O20/P$36)</f>
        <v>0.56097560975609762</v>
      </c>
      <c r="Q20" s="9"/>
    </row>
    <row r="21" spans="1:17">
      <c r="A21" s="12"/>
      <c r="B21" s="25">
        <v>335.15</v>
      </c>
      <c r="C21" s="20" t="s">
        <v>64</v>
      </c>
      <c r="D21" s="46">
        <v>441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441</v>
      </c>
      <c r="P21" s="47">
        <f>(O21/P$36)</f>
        <v>0.6722560975609756</v>
      </c>
      <c r="Q21" s="9"/>
    </row>
    <row r="22" spans="1:17">
      <c r="A22" s="12"/>
      <c r="B22" s="25">
        <v>335.18</v>
      </c>
      <c r="C22" s="20" t="s">
        <v>105</v>
      </c>
      <c r="D22" s="46">
        <v>47858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47858</v>
      </c>
      <c r="P22" s="47">
        <f>(O22/P$36)</f>
        <v>72.954268292682926</v>
      </c>
      <c r="Q22" s="9"/>
    </row>
    <row r="23" spans="1:17">
      <c r="A23" s="12"/>
      <c r="B23" s="25">
        <v>335.19</v>
      </c>
      <c r="C23" s="20" t="s">
        <v>106</v>
      </c>
      <c r="D23" s="46">
        <v>30965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30965</v>
      </c>
      <c r="P23" s="47">
        <f>(O23/P$36)</f>
        <v>47.202743902439025</v>
      </c>
      <c r="Q23" s="9"/>
    </row>
    <row r="24" spans="1:17" ht="15.75">
      <c r="A24" s="29" t="s">
        <v>28</v>
      </c>
      <c r="B24" s="30"/>
      <c r="C24" s="31"/>
      <c r="D24" s="32">
        <f>SUM(D25:D29)</f>
        <v>246412</v>
      </c>
      <c r="E24" s="32">
        <f>SUM(E25:E29)</f>
        <v>0</v>
      </c>
      <c r="F24" s="32">
        <f>SUM(F25:F29)</f>
        <v>0</v>
      </c>
      <c r="G24" s="32">
        <f>SUM(G25:G29)</f>
        <v>0</v>
      </c>
      <c r="H24" s="32">
        <f>SUM(H25:H29)</f>
        <v>0</v>
      </c>
      <c r="I24" s="32">
        <f>SUM(I25:I29)</f>
        <v>266494</v>
      </c>
      <c r="J24" s="32">
        <f>SUM(J25:J29)</f>
        <v>0</v>
      </c>
      <c r="K24" s="32">
        <f>SUM(K25:K29)</f>
        <v>0</v>
      </c>
      <c r="L24" s="32">
        <f>SUM(L25:L29)</f>
        <v>0</v>
      </c>
      <c r="M24" s="32">
        <f>SUM(M25:M29)</f>
        <v>0</v>
      </c>
      <c r="N24" s="32">
        <f>SUM(N25:N29)</f>
        <v>0</v>
      </c>
      <c r="O24" s="32">
        <f>SUM(D24:N24)</f>
        <v>512906</v>
      </c>
      <c r="P24" s="45">
        <f>(O24/P$36)</f>
        <v>781.8689024390244</v>
      </c>
      <c r="Q24" s="10"/>
    </row>
    <row r="25" spans="1:17">
      <c r="A25" s="12"/>
      <c r="B25" s="25">
        <v>341.9</v>
      </c>
      <c r="C25" s="20" t="s">
        <v>115</v>
      </c>
      <c r="D25" s="46">
        <v>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9" si="3">SUM(D25:N25)</f>
        <v>897</v>
      </c>
      <c r="P25" s="47">
        <f>(O25/P$36)</f>
        <v>1.3673780487804879</v>
      </c>
      <c r="Q25" s="9"/>
    </row>
    <row r="26" spans="1:17">
      <c r="A26" s="12"/>
      <c r="B26" s="25">
        <v>342.1</v>
      </c>
      <c r="C26" s="20" t="s">
        <v>80</v>
      </c>
      <c r="D26" s="46">
        <v>15590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15590</v>
      </c>
      <c r="P26" s="47">
        <f>(O26/P$36)</f>
        <v>23.765243902439025</v>
      </c>
      <c r="Q26" s="9"/>
    </row>
    <row r="27" spans="1:17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140424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140424</v>
      </c>
      <c r="P27" s="47">
        <f>(O27/P$36)</f>
        <v>214.0609756097561</v>
      </c>
      <c r="Q27" s="9"/>
    </row>
    <row r="28" spans="1:17">
      <c r="A28" s="12"/>
      <c r="B28" s="25">
        <v>343.5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113226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113226</v>
      </c>
      <c r="P28" s="47">
        <f>(O28/P$36)</f>
        <v>172.60060975609755</v>
      </c>
      <c r="Q28" s="9"/>
    </row>
    <row r="29" spans="1:17">
      <c r="A29" s="12"/>
      <c r="B29" s="25">
        <v>343.9</v>
      </c>
      <c r="C29" s="20" t="s">
        <v>117</v>
      </c>
      <c r="D29" s="46">
        <v>229925</v>
      </c>
      <c r="E29" s="46">
        <v>0</v>
      </c>
      <c r="F29" s="46">
        <v>0</v>
      </c>
      <c r="G29" s="46">
        <v>0</v>
      </c>
      <c r="H29" s="46">
        <v>0</v>
      </c>
      <c r="I29" s="46">
        <v>12844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242769</v>
      </c>
      <c r="P29" s="47">
        <f>(O29/P$36)</f>
        <v>370.07469512195121</v>
      </c>
      <c r="Q29" s="9"/>
    </row>
    <row r="30" spans="1:17" ht="15.75">
      <c r="A30" s="29" t="s">
        <v>2</v>
      </c>
      <c r="B30" s="30"/>
      <c r="C30" s="31"/>
      <c r="D30" s="32">
        <f>SUM(D31:D33)</f>
        <v>32573</v>
      </c>
      <c r="E30" s="32">
        <f>SUM(E31:E33)</f>
        <v>0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0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32573</v>
      </c>
      <c r="P30" s="45">
        <f>(O30/P$36)</f>
        <v>49.653963414634148</v>
      </c>
      <c r="Q30" s="10"/>
    </row>
    <row r="31" spans="1:17">
      <c r="A31" s="12"/>
      <c r="B31" s="25">
        <v>361.1</v>
      </c>
      <c r="C31" s="20" t="s">
        <v>38</v>
      </c>
      <c r="D31" s="46">
        <v>12114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12114</v>
      </c>
      <c r="P31" s="47">
        <f>(O31/P$36)</f>
        <v>18.466463414634145</v>
      </c>
      <c r="Q31" s="9"/>
    </row>
    <row r="32" spans="1:17">
      <c r="A32" s="12"/>
      <c r="B32" s="25">
        <v>362</v>
      </c>
      <c r="C32" s="20" t="s">
        <v>39</v>
      </c>
      <c r="D32" s="46">
        <v>16622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4">SUM(D32:N32)</f>
        <v>16622</v>
      </c>
      <c r="P32" s="47">
        <f>(O32/P$36)</f>
        <v>25.338414634146343</v>
      </c>
      <c r="Q32" s="9"/>
    </row>
    <row r="33" spans="1:120" ht="15.75" thickBot="1">
      <c r="A33" s="12"/>
      <c r="B33" s="25">
        <v>369.9</v>
      </c>
      <c r="C33" s="20" t="s">
        <v>40</v>
      </c>
      <c r="D33" s="46">
        <v>3837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3837</v>
      </c>
      <c r="P33" s="47">
        <f>(O33/P$36)</f>
        <v>5.8490853658536581</v>
      </c>
      <c r="Q33" s="9"/>
    </row>
    <row r="34" spans="1:120" ht="16.5" thickBot="1">
      <c r="A34" s="14" t="s">
        <v>35</v>
      </c>
      <c r="B34" s="23"/>
      <c r="C34" s="22"/>
      <c r="D34" s="15">
        <f>SUM(D5,D13,D16,D24,D30)</f>
        <v>835540</v>
      </c>
      <c r="E34" s="15">
        <f t="shared" ref="E34:N34" si="5">SUM(E5,E13,E16,E24,E30)</f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514099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>SUM(D34:N34)</f>
        <v>1349639</v>
      </c>
      <c r="P34" s="38">
        <f>(O34/P$36)</f>
        <v>2057.376524390244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50" t="s">
        <v>118</v>
      </c>
      <c r="N36" s="50"/>
      <c r="O36" s="50"/>
      <c r="P36" s="43">
        <v>656</v>
      </c>
    </row>
    <row r="37" spans="1:120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1:120" ht="15.75" customHeight="1" thickBot="1">
      <c r="A38" s="54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373711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373711</v>
      </c>
      <c r="O5" s="33">
        <f t="shared" ref="O5:O31" si="2">(N5/O$33)</f>
        <v>622.85166666666669</v>
      </c>
      <c r="P5" s="6"/>
    </row>
    <row r="6" spans="1:133">
      <c r="A6" s="12"/>
      <c r="B6" s="25">
        <v>311</v>
      </c>
      <c r="C6" s="20" t="s">
        <v>1</v>
      </c>
      <c r="D6" s="46">
        <v>213179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213179</v>
      </c>
      <c r="O6" s="47">
        <f t="shared" si="2"/>
        <v>355.29833333333335</v>
      </c>
      <c r="P6" s="9"/>
    </row>
    <row r="7" spans="1:133">
      <c r="A7" s="12"/>
      <c r="B7" s="25">
        <v>312.41000000000003</v>
      </c>
      <c r="C7" s="20" t="s">
        <v>9</v>
      </c>
      <c r="D7" s="46">
        <v>101610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101610</v>
      </c>
      <c r="O7" s="47">
        <f t="shared" si="2"/>
        <v>169.35</v>
      </c>
      <c r="P7" s="9"/>
    </row>
    <row r="8" spans="1:133">
      <c r="A8" s="12"/>
      <c r="B8" s="25">
        <v>314.10000000000002</v>
      </c>
      <c r="C8" s="20" t="s">
        <v>11</v>
      </c>
      <c r="D8" s="46">
        <v>38347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38347</v>
      </c>
      <c r="O8" s="47">
        <f t="shared" si="2"/>
        <v>63.911666666666669</v>
      </c>
      <c r="P8" s="9"/>
    </row>
    <row r="9" spans="1:133">
      <c r="A9" s="12"/>
      <c r="B9" s="25">
        <v>314.8</v>
      </c>
      <c r="C9" s="20" t="s">
        <v>12</v>
      </c>
      <c r="D9" s="46">
        <v>2620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2620</v>
      </c>
      <c r="O9" s="47">
        <f t="shared" si="2"/>
        <v>4.3666666666666663</v>
      </c>
      <c r="P9" s="9"/>
    </row>
    <row r="10" spans="1:133">
      <c r="A10" s="12"/>
      <c r="B10" s="25">
        <v>315</v>
      </c>
      <c r="C10" s="20" t="s">
        <v>60</v>
      </c>
      <c r="D10" s="46">
        <v>17955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17955</v>
      </c>
      <c r="O10" s="47">
        <f t="shared" si="2"/>
        <v>29.925000000000001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42121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42121</v>
      </c>
      <c r="O11" s="45">
        <f t="shared" si="2"/>
        <v>70.201666666666668</v>
      </c>
      <c r="P11" s="10"/>
    </row>
    <row r="12" spans="1:133">
      <c r="A12" s="12"/>
      <c r="B12" s="25">
        <v>323.10000000000002</v>
      </c>
      <c r="C12" s="20" t="s">
        <v>15</v>
      </c>
      <c r="D12" s="46">
        <v>31741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31741</v>
      </c>
      <c r="O12" s="47">
        <f t="shared" si="2"/>
        <v>52.901666666666664</v>
      </c>
      <c r="P12" s="9"/>
    </row>
    <row r="13" spans="1:133">
      <c r="A13" s="12"/>
      <c r="B13" s="25">
        <v>329</v>
      </c>
      <c r="C13" s="20" t="s">
        <v>17</v>
      </c>
      <c r="D13" s="46">
        <v>10380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10380</v>
      </c>
      <c r="O13" s="47">
        <f t="shared" si="2"/>
        <v>17.3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SUM(D15:D19)</f>
        <v>59631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59631</v>
      </c>
      <c r="O14" s="45">
        <f t="shared" si="2"/>
        <v>99.385000000000005</v>
      </c>
      <c r="P14" s="10"/>
    </row>
    <row r="15" spans="1:133">
      <c r="A15" s="12"/>
      <c r="B15" s="25">
        <v>331.2</v>
      </c>
      <c r="C15" s="20" t="s">
        <v>61</v>
      </c>
      <c r="D15" s="46">
        <v>5700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5700</v>
      </c>
      <c r="O15" s="47">
        <f t="shared" si="2"/>
        <v>9.5</v>
      </c>
      <c r="P15" s="9"/>
    </row>
    <row r="16" spans="1:133">
      <c r="A16" s="12"/>
      <c r="B16" s="25">
        <v>335.12</v>
      </c>
      <c r="C16" s="20" t="s">
        <v>62</v>
      </c>
      <c r="D16" s="46">
        <v>22088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22088</v>
      </c>
      <c r="O16" s="47">
        <f t="shared" si="2"/>
        <v>36.813333333333333</v>
      </c>
      <c r="P16" s="9"/>
    </row>
    <row r="17" spans="1:119">
      <c r="A17" s="12"/>
      <c r="B17" s="25">
        <v>335.14</v>
      </c>
      <c r="C17" s="20" t="s">
        <v>63</v>
      </c>
      <c r="D17" s="46">
        <v>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</v>
      </c>
      <c r="O17" s="47">
        <f t="shared" si="2"/>
        <v>0.28666666666666668</v>
      </c>
      <c r="P17" s="9"/>
    </row>
    <row r="18" spans="1:119">
      <c r="A18" s="12"/>
      <c r="B18" s="25">
        <v>335.15</v>
      </c>
      <c r="C18" s="20" t="s">
        <v>64</v>
      </c>
      <c r="D18" s="46">
        <v>514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514</v>
      </c>
      <c r="O18" s="47">
        <f t="shared" si="2"/>
        <v>0.85666666666666669</v>
      </c>
      <c r="P18" s="9"/>
    </row>
    <row r="19" spans="1:119">
      <c r="A19" s="12"/>
      <c r="B19" s="25">
        <v>335.18</v>
      </c>
      <c r="C19" s="20" t="s">
        <v>65</v>
      </c>
      <c r="D19" s="46">
        <v>31157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31157</v>
      </c>
      <c r="O19" s="47">
        <f t="shared" si="2"/>
        <v>51.928333333333335</v>
      </c>
      <c r="P19" s="9"/>
    </row>
    <row r="20" spans="1:119" ht="15.75">
      <c r="A20" s="29" t="s">
        <v>28</v>
      </c>
      <c r="B20" s="30"/>
      <c r="C20" s="31"/>
      <c r="D20" s="32">
        <f t="shared" ref="D20:M20" si="5">SUM(D21:D24)</f>
        <v>173586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150606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324192</v>
      </c>
      <c r="O20" s="45">
        <f t="shared" si="2"/>
        <v>540.32000000000005</v>
      </c>
      <c r="P20" s="10"/>
    </row>
    <row r="21" spans="1:119">
      <c r="A21" s="12"/>
      <c r="B21" s="25">
        <v>342.2</v>
      </c>
      <c r="C21" s="20" t="s">
        <v>30</v>
      </c>
      <c r="D21" s="46">
        <v>145000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145000</v>
      </c>
      <c r="O21" s="47">
        <f t="shared" si="2"/>
        <v>241.66666666666666</v>
      </c>
      <c r="P21" s="9"/>
    </row>
    <row r="22" spans="1:119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150606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150606</v>
      </c>
      <c r="O22" s="47">
        <f t="shared" si="2"/>
        <v>251.01</v>
      </c>
      <c r="P22" s="9"/>
    </row>
    <row r="23" spans="1:119">
      <c r="A23" s="12"/>
      <c r="B23" s="25">
        <v>343.4</v>
      </c>
      <c r="C23" s="20" t="s">
        <v>32</v>
      </c>
      <c r="D23" s="46">
        <v>25994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25994</v>
      </c>
      <c r="O23" s="47">
        <f t="shared" si="2"/>
        <v>43.323333333333331</v>
      </c>
      <c r="P23" s="9"/>
    </row>
    <row r="24" spans="1:119">
      <c r="A24" s="12"/>
      <c r="B24" s="25">
        <v>347.2</v>
      </c>
      <c r="C24" s="20" t="s">
        <v>33</v>
      </c>
      <c r="D24" s="46">
        <v>2592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2592</v>
      </c>
      <c r="O24" s="47">
        <f t="shared" si="2"/>
        <v>4.32</v>
      </c>
      <c r="P24" s="9"/>
    </row>
    <row r="25" spans="1:119" ht="15.75">
      <c r="A25" s="29" t="s">
        <v>29</v>
      </c>
      <c r="B25" s="30"/>
      <c r="C25" s="31"/>
      <c r="D25" s="32">
        <f t="shared" ref="D25:M25" si="6">SUM(D26:D26)</f>
        <v>21354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21354</v>
      </c>
      <c r="O25" s="45">
        <f t="shared" si="2"/>
        <v>35.590000000000003</v>
      </c>
      <c r="P25" s="10"/>
    </row>
    <row r="26" spans="1:119">
      <c r="A26" s="13"/>
      <c r="B26" s="39">
        <v>351.5</v>
      </c>
      <c r="C26" s="21" t="s">
        <v>37</v>
      </c>
      <c r="D26" s="46">
        <v>21354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21354</v>
      </c>
      <c r="O26" s="47">
        <f t="shared" si="2"/>
        <v>35.590000000000003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23550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23550</v>
      </c>
      <c r="O27" s="45">
        <f t="shared" si="2"/>
        <v>39.25</v>
      </c>
      <c r="P27" s="10"/>
    </row>
    <row r="28" spans="1:119">
      <c r="A28" s="12"/>
      <c r="B28" s="25">
        <v>361.1</v>
      </c>
      <c r="C28" s="20" t="s">
        <v>38</v>
      </c>
      <c r="D28" s="46">
        <v>3463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3463</v>
      </c>
      <c r="O28" s="47">
        <f t="shared" si="2"/>
        <v>5.7716666666666665</v>
      </c>
      <c r="P28" s="9"/>
    </row>
    <row r="29" spans="1:119">
      <c r="A29" s="12"/>
      <c r="B29" s="25">
        <v>362</v>
      </c>
      <c r="C29" s="20" t="s">
        <v>39</v>
      </c>
      <c r="D29" s="46">
        <v>9137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9137</v>
      </c>
      <c r="O29" s="47">
        <f t="shared" si="2"/>
        <v>15.228333333333333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10950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10950</v>
      </c>
      <c r="O30" s="47">
        <f t="shared" si="2"/>
        <v>18.25</v>
      </c>
      <c r="P30" s="9"/>
    </row>
    <row r="31" spans="1:119" ht="16.5" thickBot="1">
      <c r="A31" s="14" t="s">
        <v>35</v>
      </c>
      <c r="B31" s="23"/>
      <c r="C31" s="22"/>
      <c r="D31" s="15">
        <f>SUM(D5,D11,D14,D20,D25,D27)</f>
        <v>693953</v>
      </c>
      <c r="E31" s="15">
        <f t="shared" ref="E31:M31" si="8">SUM(E5,E11,E14,E20,E25,E27)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150606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844559</v>
      </c>
      <c r="O31" s="38">
        <f t="shared" si="2"/>
        <v>1407.5983333333334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66</v>
      </c>
      <c r="M33" s="50"/>
      <c r="N33" s="50"/>
      <c r="O33" s="43">
        <v>600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371359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371359</v>
      </c>
      <c r="O5" s="33">
        <f t="shared" ref="O5:O32" si="2">(N5/O$34)</f>
        <v>613.81652892561988</v>
      </c>
      <c r="P5" s="6"/>
    </row>
    <row r="6" spans="1:133">
      <c r="A6" s="12"/>
      <c r="B6" s="25">
        <v>311</v>
      </c>
      <c r="C6" s="20" t="s">
        <v>1</v>
      </c>
      <c r="D6" s="46">
        <v>212219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212219</v>
      </c>
      <c r="O6" s="47">
        <f t="shared" si="2"/>
        <v>350.77520661157024</v>
      </c>
      <c r="P6" s="9"/>
    </row>
    <row r="7" spans="1:133">
      <c r="A7" s="12"/>
      <c r="B7" s="25">
        <v>312.41000000000003</v>
      </c>
      <c r="C7" s="20" t="s">
        <v>9</v>
      </c>
      <c r="D7" s="46">
        <v>102828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102828</v>
      </c>
      <c r="O7" s="47">
        <f t="shared" si="2"/>
        <v>169.96363636363637</v>
      </c>
      <c r="P7" s="9"/>
    </row>
    <row r="8" spans="1:133">
      <c r="A8" s="12"/>
      <c r="B8" s="25">
        <v>314.10000000000002</v>
      </c>
      <c r="C8" s="20" t="s">
        <v>11</v>
      </c>
      <c r="D8" s="46">
        <v>34311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34311</v>
      </c>
      <c r="O8" s="47">
        <f t="shared" si="2"/>
        <v>56.712396694214874</v>
      </c>
      <c r="P8" s="9"/>
    </row>
    <row r="9" spans="1:133">
      <c r="A9" s="12"/>
      <c r="B9" s="25">
        <v>314.8</v>
      </c>
      <c r="C9" s="20" t="s">
        <v>12</v>
      </c>
      <c r="D9" s="46">
        <v>2611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2611</v>
      </c>
      <c r="O9" s="47">
        <f t="shared" si="2"/>
        <v>4.3157024793388432</v>
      </c>
      <c r="P9" s="9"/>
    </row>
    <row r="10" spans="1:133">
      <c r="A10" s="12"/>
      <c r="B10" s="25">
        <v>315</v>
      </c>
      <c r="C10" s="20" t="s">
        <v>13</v>
      </c>
      <c r="D10" s="46">
        <v>19390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19390</v>
      </c>
      <c r="O10" s="47">
        <f t="shared" si="2"/>
        <v>32.049586776859506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42031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42031</v>
      </c>
      <c r="O11" s="45">
        <f t="shared" si="2"/>
        <v>69.472727272727269</v>
      </c>
      <c r="P11" s="10"/>
    </row>
    <row r="12" spans="1:133">
      <c r="A12" s="12"/>
      <c r="B12" s="25">
        <v>323.10000000000002</v>
      </c>
      <c r="C12" s="20" t="s">
        <v>15</v>
      </c>
      <c r="D12" s="46">
        <v>29201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29201</v>
      </c>
      <c r="O12" s="47">
        <f t="shared" si="2"/>
        <v>48.26611570247934</v>
      </c>
      <c r="P12" s="9"/>
    </row>
    <row r="13" spans="1:133">
      <c r="A13" s="12"/>
      <c r="B13" s="25">
        <v>323.5</v>
      </c>
      <c r="C13" s="20" t="s">
        <v>16</v>
      </c>
      <c r="D13" s="46">
        <v>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</v>
      </c>
      <c r="O13" s="47">
        <f t="shared" si="2"/>
        <v>4.9586776859504134E-2</v>
      </c>
      <c r="P13" s="9"/>
    </row>
    <row r="14" spans="1:133">
      <c r="A14" s="12"/>
      <c r="B14" s="25">
        <v>329</v>
      </c>
      <c r="C14" s="20" t="s">
        <v>17</v>
      </c>
      <c r="D14" s="46">
        <v>12800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12800</v>
      </c>
      <c r="O14" s="47">
        <f t="shared" si="2"/>
        <v>21.15702479338843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522578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522578</v>
      </c>
      <c r="O15" s="45">
        <f t="shared" si="2"/>
        <v>863.76528925619834</v>
      </c>
      <c r="P15" s="10"/>
    </row>
    <row r="16" spans="1:133">
      <c r="A16" s="12"/>
      <c r="B16" s="25">
        <v>331.5</v>
      </c>
      <c r="C16" s="20" t="s">
        <v>54</v>
      </c>
      <c r="D16" s="46">
        <v>469297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469297</v>
      </c>
      <c r="O16" s="47">
        <f t="shared" si="2"/>
        <v>775.697520661157</v>
      </c>
      <c r="P16" s="9"/>
    </row>
    <row r="17" spans="1:119">
      <c r="A17" s="12"/>
      <c r="B17" s="25">
        <v>335.12</v>
      </c>
      <c r="C17" s="20" t="s">
        <v>20</v>
      </c>
      <c r="D17" s="46">
        <v>22562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22562</v>
      </c>
      <c r="O17" s="47">
        <f t="shared" si="2"/>
        <v>37.292561983471074</v>
      </c>
      <c r="P17" s="9"/>
    </row>
    <row r="18" spans="1:119">
      <c r="A18" s="12"/>
      <c r="B18" s="25">
        <v>335.14</v>
      </c>
      <c r="C18" s="20" t="s">
        <v>21</v>
      </c>
      <c r="D18" s="46">
        <v>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232</v>
      </c>
      <c r="O18" s="47">
        <f t="shared" si="2"/>
        <v>0.38347107438016531</v>
      </c>
      <c r="P18" s="9"/>
    </row>
    <row r="19" spans="1:119">
      <c r="A19" s="12"/>
      <c r="B19" s="25">
        <v>335.15</v>
      </c>
      <c r="C19" s="20" t="s">
        <v>22</v>
      </c>
      <c r="D19" s="46">
        <v>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</v>
      </c>
      <c r="O19" s="47">
        <f t="shared" si="2"/>
        <v>0.24297520661157024</v>
      </c>
      <c r="P19" s="9"/>
    </row>
    <row r="20" spans="1:119">
      <c r="A20" s="12"/>
      <c r="B20" s="25">
        <v>335.18</v>
      </c>
      <c r="C20" s="20" t="s">
        <v>23</v>
      </c>
      <c r="D20" s="46">
        <v>30340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30340</v>
      </c>
      <c r="O20" s="47">
        <f t="shared" si="2"/>
        <v>50.148760330578511</v>
      </c>
      <c r="P20" s="9"/>
    </row>
    <row r="21" spans="1:119" ht="15.75">
      <c r="A21" s="29" t="s">
        <v>28</v>
      </c>
      <c r="B21" s="30"/>
      <c r="C21" s="31"/>
      <c r="D21" s="32">
        <f t="shared" ref="D21:M21" si="5">SUM(D22:D25)</f>
        <v>181832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151472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333304</v>
      </c>
      <c r="O21" s="45">
        <f t="shared" si="2"/>
        <v>550.91570247933885</v>
      </c>
      <c r="P21" s="10"/>
    </row>
    <row r="22" spans="1:119">
      <c r="A22" s="12"/>
      <c r="B22" s="25">
        <v>342.2</v>
      </c>
      <c r="C22" s="20" t="s">
        <v>30</v>
      </c>
      <c r="D22" s="46">
        <v>145000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145000</v>
      </c>
      <c r="O22" s="47">
        <f t="shared" si="2"/>
        <v>239.6694214876033</v>
      </c>
      <c r="P22" s="9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151472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151472</v>
      </c>
      <c r="O23" s="47">
        <f t="shared" si="2"/>
        <v>250.36694214876033</v>
      </c>
      <c r="P23" s="9"/>
    </row>
    <row r="24" spans="1:119">
      <c r="A24" s="12"/>
      <c r="B24" s="25">
        <v>343.4</v>
      </c>
      <c r="C24" s="20" t="s">
        <v>32</v>
      </c>
      <c r="D24" s="46">
        <v>25300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25300</v>
      </c>
      <c r="O24" s="47">
        <f t="shared" si="2"/>
        <v>41.81818181818182</v>
      </c>
      <c r="P24" s="9"/>
    </row>
    <row r="25" spans="1:119">
      <c r="A25" s="12"/>
      <c r="B25" s="25">
        <v>347.2</v>
      </c>
      <c r="C25" s="20" t="s">
        <v>33</v>
      </c>
      <c r="D25" s="46">
        <v>11532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11532</v>
      </c>
      <c r="O25" s="47">
        <f t="shared" si="2"/>
        <v>19.061157024793388</v>
      </c>
      <c r="P25" s="9"/>
    </row>
    <row r="26" spans="1:119" ht="15.75">
      <c r="A26" s="29" t="s">
        <v>29</v>
      </c>
      <c r="B26" s="30"/>
      <c r="C26" s="31"/>
      <c r="D26" s="32">
        <f t="shared" ref="D26:M26" si="6">SUM(D27:D27)</f>
        <v>10999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10999</v>
      </c>
      <c r="O26" s="45">
        <f t="shared" si="2"/>
        <v>18.180165289256198</v>
      </c>
      <c r="P26" s="10"/>
    </row>
    <row r="27" spans="1:119">
      <c r="A27" s="13"/>
      <c r="B27" s="39">
        <v>351.5</v>
      </c>
      <c r="C27" s="21" t="s">
        <v>37</v>
      </c>
      <c r="D27" s="46">
        <v>10999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10999</v>
      </c>
      <c r="O27" s="47">
        <f t="shared" si="2"/>
        <v>18.180165289256198</v>
      </c>
      <c r="P27" s="9"/>
    </row>
    <row r="28" spans="1:119" ht="15.75">
      <c r="A28" s="29" t="s">
        <v>2</v>
      </c>
      <c r="B28" s="30"/>
      <c r="C28" s="31"/>
      <c r="D28" s="32">
        <f t="shared" ref="D28:M28" si="7">SUM(D29:D31)</f>
        <v>23803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23803</v>
      </c>
      <c r="O28" s="45">
        <f t="shared" si="2"/>
        <v>39.343801652892559</v>
      </c>
      <c r="P28" s="10"/>
    </row>
    <row r="29" spans="1:119">
      <c r="A29" s="12"/>
      <c r="B29" s="25">
        <v>361.1</v>
      </c>
      <c r="C29" s="20" t="s">
        <v>38</v>
      </c>
      <c r="D29" s="46">
        <v>2189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2189</v>
      </c>
      <c r="O29" s="47">
        <f t="shared" si="2"/>
        <v>3.6181818181818182</v>
      </c>
      <c r="P29" s="9"/>
    </row>
    <row r="30" spans="1:119">
      <c r="A30" s="12"/>
      <c r="B30" s="25">
        <v>362</v>
      </c>
      <c r="C30" s="20" t="s">
        <v>39</v>
      </c>
      <c r="D30" s="46">
        <v>9649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9649</v>
      </c>
      <c r="O30" s="47">
        <f t="shared" si="2"/>
        <v>15.948760330578512</v>
      </c>
      <c r="P30" s="9"/>
    </row>
    <row r="31" spans="1:119" ht="15.75" thickBot="1">
      <c r="A31" s="12"/>
      <c r="B31" s="25">
        <v>369.9</v>
      </c>
      <c r="C31" s="20" t="s">
        <v>40</v>
      </c>
      <c r="D31" s="46">
        <v>11965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11965</v>
      </c>
      <c r="O31" s="47">
        <f t="shared" si="2"/>
        <v>19.776859504132233</v>
      </c>
      <c r="P31" s="9"/>
    </row>
    <row r="32" spans="1:119" ht="16.5" thickBot="1">
      <c r="A32" s="14" t="s">
        <v>35</v>
      </c>
      <c r="B32" s="23"/>
      <c r="C32" s="22"/>
      <c r="D32" s="15">
        <f>SUM(D5,D11,D15,D21,D26,D28)</f>
        <v>1152602</v>
      </c>
      <c r="E32" s="15">
        <f t="shared" ref="E32:M32" si="8">SUM(E5,E11,E15,E21,E26,E28)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151472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1304074</v>
      </c>
      <c r="O32" s="38">
        <f t="shared" si="2"/>
        <v>2155.4942148760329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0" t="s">
        <v>58</v>
      </c>
      <c r="M34" s="50"/>
      <c r="N34" s="50"/>
      <c r="O34" s="43">
        <v>605</v>
      </c>
    </row>
    <row r="35" spans="1:1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5.75" customHeight="1" thickBot="1">
      <c r="A36" s="54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394624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394624</v>
      </c>
      <c r="O5" s="33">
        <f t="shared" ref="O5:O34" si="2">(N5/O$36)</f>
        <v>664.35016835016836</v>
      </c>
      <c r="P5" s="6"/>
    </row>
    <row r="6" spans="1:133">
      <c r="A6" s="12"/>
      <c r="B6" s="25">
        <v>311</v>
      </c>
      <c r="C6" s="20" t="s">
        <v>1</v>
      </c>
      <c r="D6" s="46">
        <v>214480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214480</v>
      </c>
      <c r="O6" s="47">
        <f t="shared" si="2"/>
        <v>361.07744107744105</v>
      </c>
      <c r="P6" s="9"/>
    </row>
    <row r="7" spans="1:133">
      <c r="A7" s="12"/>
      <c r="B7" s="25">
        <v>312.41000000000003</v>
      </c>
      <c r="C7" s="20" t="s">
        <v>9</v>
      </c>
      <c r="D7" s="46">
        <v>103420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103420</v>
      </c>
      <c r="O7" s="47">
        <f t="shared" si="2"/>
        <v>174.10774410774411</v>
      </c>
      <c r="P7" s="9"/>
    </row>
    <row r="8" spans="1:133">
      <c r="A8" s="12"/>
      <c r="B8" s="25">
        <v>312.42</v>
      </c>
      <c r="C8" s="20" t="s">
        <v>53</v>
      </c>
      <c r="D8" s="46">
        <v>12553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12553</v>
      </c>
      <c r="O8" s="47">
        <f t="shared" si="2"/>
        <v>21.132996632996633</v>
      </c>
      <c r="P8" s="9"/>
    </row>
    <row r="9" spans="1:133">
      <c r="A9" s="12"/>
      <c r="B9" s="25">
        <v>314.10000000000002</v>
      </c>
      <c r="C9" s="20" t="s">
        <v>11</v>
      </c>
      <c r="D9" s="46">
        <v>40207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40207</v>
      </c>
      <c r="O9" s="47">
        <f t="shared" si="2"/>
        <v>67.688552188552194</v>
      </c>
      <c r="P9" s="9"/>
    </row>
    <row r="10" spans="1:133">
      <c r="A10" s="12"/>
      <c r="B10" s="25">
        <v>314.8</v>
      </c>
      <c r="C10" s="20" t="s">
        <v>12</v>
      </c>
      <c r="D10" s="46">
        <v>1742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1742</v>
      </c>
      <c r="O10" s="47">
        <f t="shared" si="2"/>
        <v>2.9326599326599325</v>
      </c>
      <c r="P10" s="9"/>
    </row>
    <row r="11" spans="1:133">
      <c r="A11" s="12"/>
      <c r="B11" s="25">
        <v>315</v>
      </c>
      <c r="C11" s="20" t="s">
        <v>13</v>
      </c>
      <c r="D11" s="46">
        <v>22222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22222</v>
      </c>
      <c r="O11" s="47">
        <f t="shared" si="2"/>
        <v>37.410774410774408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40962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40962</v>
      </c>
      <c r="O12" s="45">
        <f t="shared" si="2"/>
        <v>68.959595959595958</v>
      </c>
      <c r="P12" s="10"/>
    </row>
    <row r="13" spans="1:133">
      <c r="A13" s="12"/>
      <c r="B13" s="25">
        <v>323.10000000000002</v>
      </c>
      <c r="C13" s="20" t="s">
        <v>15</v>
      </c>
      <c r="D13" s="46">
        <v>30964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30964</v>
      </c>
      <c r="O13" s="47">
        <f t="shared" si="2"/>
        <v>52.127946127946124</v>
      </c>
      <c r="P13" s="9"/>
    </row>
    <row r="14" spans="1:133">
      <c r="A14" s="12"/>
      <c r="B14" s="25">
        <v>323.5</v>
      </c>
      <c r="C14" s="20" t="s">
        <v>16</v>
      </c>
      <c r="D14" s="46">
        <v>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</v>
      </c>
      <c r="O14" s="47">
        <f t="shared" si="2"/>
        <v>3.8720538720538718E-2</v>
      </c>
      <c r="P14" s="9"/>
    </row>
    <row r="15" spans="1:133">
      <c r="A15" s="12"/>
      <c r="B15" s="25">
        <v>329</v>
      </c>
      <c r="C15" s="20" t="s">
        <v>17</v>
      </c>
      <c r="D15" s="46">
        <v>9975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9975</v>
      </c>
      <c r="O15" s="47">
        <f t="shared" si="2"/>
        <v>16.792929292929294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SUM(D17:D21)</f>
        <v>163173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163173</v>
      </c>
      <c r="O16" s="45">
        <f t="shared" si="2"/>
        <v>274.70202020202021</v>
      </c>
      <c r="P16" s="10"/>
    </row>
    <row r="17" spans="1:16">
      <c r="A17" s="12"/>
      <c r="B17" s="25">
        <v>331.5</v>
      </c>
      <c r="C17" s="20" t="s">
        <v>54</v>
      </c>
      <c r="D17" s="46">
        <v>109557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109557</v>
      </c>
      <c r="O17" s="47">
        <f t="shared" si="2"/>
        <v>184.43939393939394</v>
      </c>
      <c r="P17" s="9"/>
    </row>
    <row r="18" spans="1:16">
      <c r="A18" s="12"/>
      <c r="B18" s="25">
        <v>335.12</v>
      </c>
      <c r="C18" s="20" t="s">
        <v>20</v>
      </c>
      <c r="D18" s="46">
        <v>21701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21701</v>
      </c>
      <c r="O18" s="47">
        <f t="shared" si="2"/>
        <v>36.533670033670035</v>
      </c>
      <c r="P18" s="9"/>
    </row>
    <row r="19" spans="1:16">
      <c r="A19" s="12"/>
      <c r="B19" s="25">
        <v>335.14</v>
      </c>
      <c r="C19" s="20" t="s">
        <v>21</v>
      </c>
      <c r="D19" s="46">
        <v>1237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1237</v>
      </c>
      <c r="O19" s="47">
        <f t="shared" si="2"/>
        <v>2.0824915824915826</v>
      </c>
      <c r="P19" s="9"/>
    </row>
    <row r="20" spans="1:16">
      <c r="A20" s="12"/>
      <c r="B20" s="25">
        <v>335.15</v>
      </c>
      <c r="C20" s="20" t="s">
        <v>22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147</v>
      </c>
      <c r="O20" s="47">
        <f t="shared" si="2"/>
        <v>0.24747474747474749</v>
      </c>
      <c r="P20" s="9"/>
    </row>
    <row r="21" spans="1:16">
      <c r="A21" s="12"/>
      <c r="B21" s="25">
        <v>335.18</v>
      </c>
      <c r="C21" s="20" t="s">
        <v>23</v>
      </c>
      <c r="D21" s="46">
        <v>30531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30531</v>
      </c>
      <c r="O21" s="47">
        <f t="shared" si="2"/>
        <v>51.398989898989896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SUM(D23:D26)</f>
        <v>184349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157274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341623</v>
      </c>
      <c r="O22" s="45">
        <f t="shared" si="2"/>
        <v>575.12289562289561</v>
      </c>
      <c r="P22" s="10"/>
    </row>
    <row r="23" spans="1:16">
      <c r="A23" s="12"/>
      <c r="B23" s="25">
        <v>342.2</v>
      </c>
      <c r="C23" s="20" t="s">
        <v>30</v>
      </c>
      <c r="D23" s="46">
        <v>145000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145000</v>
      </c>
      <c r="O23" s="47">
        <f t="shared" si="2"/>
        <v>244.10774410774411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157274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157274</v>
      </c>
      <c r="O24" s="47">
        <f t="shared" si="2"/>
        <v>264.77104377104376</v>
      </c>
      <c r="P24" s="9"/>
    </row>
    <row r="25" spans="1:16">
      <c r="A25" s="12"/>
      <c r="B25" s="25">
        <v>343.4</v>
      </c>
      <c r="C25" s="20" t="s">
        <v>32</v>
      </c>
      <c r="D25" s="46">
        <v>20284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20284</v>
      </c>
      <c r="O25" s="47">
        <f t="shared" si="2"/>
        <v>34.148148148148145</v>
      </c>
      <c r="P25" s="9"/>
    </row>
    <row r="26" spans="1:16">
      <c r="A26" s="12"/>
      <c r="B26" s="25">
        <v>347.2</v>
      </c>
      <c r="C26" s="20" t="s">
        <v>33</v>
      </c>
      <c r="D26" s="46">
        <v>19065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19065</v>
      </c>
      <c r="O26" s="47">
        <f t="shared" si="2"/>
        <v>32.095959595959599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3505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3505</v>
      </c>
      <c r="O27" s="45">
        <f t="shared" si="2"/>
        <v>5.9006734006734005</v>
      </c>
      <c r="P27" s="10"/>
    </row>
    <row r="28" spans="1:16">
      <c r="A28" s="13"/>
      <c r="B28" s="39">
        <v>351.5</v>
      </c>
      <c r="C28" s="21" t="s">
        <v>37</v>
      </c>
      <c r="D28" s="46">
        <v>3505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3505</v>
      </c>
      <c r="O28" s="47">
        <f t="shared" si="2"/>
        <v>5.9006734006734005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SUM(D30:D33)</f>
        <v>52024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52024</v>
      </c>
      <c r="O29" s="45">
        <f t="shared" si="2"/>
        <v>87.582491582491585</v>
      </c>
      <c r="P29" s="10"/>
    </row>
    <row r="30" spans="1:16">
      <c r="A30" s="12"/>
      <c r="B30" s="25">
        <v>361.1</v>
      </c>
      <c r="C30" s="20" t="s">
        <v>38</v>
      </c>
      <c r="D30" s="46">
        <v>1018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1018</v>
      </c>
      <c r="O30" s="47">
        <f t="shared" si="2"/>
        <v>1.7138047138047139</v>
      </c>
      <c r="P30" s="9"/>
    </row>
    <row r="31" spans="1:16">
      <c r="A31" s="12"/>
      <c r="B31" s="25">
        <v>362</v>
      </c>
      <c r="C31" s="20" t="s">
        <v>39</v>
      </c>
      <c r="D31" s="46">
        <v>9222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9222</v>
      </c>
      <c r="O31" s="47">
        <f t="shared" si="2"/>
        <v>15.525252525252526</v>
      </c>
      <c r="P31" s="9"/>
    </row>
    <row r="32" spans="1:16">
      <c r="A32" s="12"/>
      <c r="B32" s="25">
        <v>364</v>
      </c>
      <c r="C32" s="20" t="s">
        <v>55</v>
      </c>
      <c r="D32" s="46">
        <v>9133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9133</v>
      </c>
      <c r="O32" s="47">
        <f t="shared" si="2"/>
        <v>15.375420875420875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32651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32651</v>
      </c>
      <c r="O33" s="47">
        <f t="shared" si="2"/>
        <v>54.968013468013467</v>
      </c>
      <c r="P33" s="9"/>
    </row>
    <row r="34" spans="1:119" ht="16.5" thickBot="1">
      <c r="A34" s="14" t="s">
        <v>35</v>
      </c>
      <c r="B34" s="23"/>
      <c r="C34" s="22"/>
      <c r="D34" s="15">
        <f>SUM(D5,D12,D16,D22,D27,D29)</f>
        <v>838637</v>
      </c>
      <c r="E34" s="15">
        <f t="shared" ref="E34:M34" si="8">SUM(E5,E12,E16,E22,E27,E29)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157274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995911</v>
      </c>
      <c r="O34" s="38">
        <f t="shared" si="2"/>
        <v>1676.617845117845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0" t="s">
        <v>56</v>
      </c>
      <c r="M36" s="50"/>
      <c r="N36" s="50"/>
      <c r="O36" s="43">
        <v>594</v>
      </c>
    </row>
    <row r="37" spans="1:119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19" ht="15.75" customHeight="1" thickBot="1">
      <c r="A38" s="54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438456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438456</v>
      </c>
      <c r="O5" s="33">
        <f t="shared" ref="O5:O34" si="2">(N5/O$36)</f>
        <v>730.76</v>
      </c>
      <c r="P5" s="6"/>
    </row>
    <row r="6" spans="1:133">
      <c r="A6" s="12"/>
      <c r="B6" s="25">
        <v>311</v>
      </c>
      <c r="C6" s="20" t="s">
        <v>1</v>
      </c>
      <c r="D6" s="46">
        <v>218774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218774</v>
      </c>
      <c r="O6" s="47">
        <f t="shared" si="2"/>
        <v>364.62333333333333</v>
      </c>
      <c r="P6" s="9"/>
    </row>
    <row r="7" spans="1:133">
      <c r="A7" s="12"/>
      <c r="B7" s="25">
        <v>312.41000000000003</v>
      </c>
      <c r="C7" s="20" t="s">
        <v>9</v>
      </c>
      <c r="D7" s="46">
        <v>108173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108173</v>
      </c>
      <c r="O7" s="47">
        <f t="shared" si="2"/>
        <v>180.28833333333333</v>
      </c>
      <c r="P7" s="9"/>
    </row>
    <row r="8" spans="1:133">
      <c r="A8" s="12"/>
      <c r="B8" s="25">
        <v>312.60000000000002</v>
      </c>
      <c r="C8" s="20" t="s">
        <v>10</v>
      </c>
      <c r="D8" s="46">
        <v>35839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35839</v>
      </c>
      <c r="O8" s="47">
        <f t="shared" si="2"/>
        <v>59.731666666666669</v>
      </c>
      <c r="P8" s="9"/>
    </row>
    <row r="9" spans="1:133">
      <c r="A9" s="12"/>
      <c r="B9" s="25">
        <v>314.10000000000002</v>
      </c>
      <c r="C9" s="20" t="s">
        <v>11</v>
      </c>
      <c r="D9" s="46">
        <v>44938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44938</v>
      </c>
      <c r="O9" s="47">
        <f t="shared" si="2"/>
        <v>74.896666666666661</v>
      </c>
      <c r="P9" s="9"/>
    </row>
    <row r="10" spans="1:133">
      <c r="A10" s="12"/>
      <c r="B10" s="25">
        <v>314.8</v>
      </c>
      <c r="C10" s="20" t="s">
        <v>12</v>
      </c>
      <c r="D10" s="46">
        <v>1633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1633</v>
      </c>
      <c r="O10" s="47">
        <f t="shared" si="2"/>
        <v>2.7216666666666667</v>
      </c>
      <c r="P10" s="9"/>
    </row>
    <row r="11" spans="1:133">
      <c r="A11" s="12"/>
      <c r="B11" s="25">
        <v>315</v>
      </c>
      <c r="C11" s="20" t="s">
        <v>13</v>
      </c>
      <c r="D11" s="46">
        <v>29099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29099</v>
      </c>
      <c r="O11" s="47">
        <f t="shared" si="2"/>
        <v>48.498333333333335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43182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43182</v>
      </c>
      <c r="O12" s="45">
        <f t="shared" si="2"/>
        <v>71.97</v>
      </c>
      <c r="P12" s="10"/>
    </row>
    <row r="13" spans="1:133">
      <c r="A13" s="12"/>
      <c r="B13" s="25">
        <v>323.10000000000002</v>
      </c>
      <c r="C13" s="20" t="s">
        <v>15</v>
      </c>
      <c r="D13" s="46">
        <v>36127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36127</v>
      </c>
      <c r="O13" s="47">
        <f t="shared" si="2"/>
        <v>60.211666666666666</v>
      </c>
      <c r="P13" s="9"/>
    </row>
    <row r="14" spans="1:133">
      <c r="A14" s="12"/>
      <c r="B14" s="25">
        <v>323.5</v>
      </c>
      <c r="C14" s="20" t="s">
        <v>16</v>
      </c>
      <c r="D14" s="46">
        <v>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</v>
      </c>
      <c r="O14" s="47">
        <f t="shared" si="2"/>
        <v>4.3333333333333335E-2</v>
      </c>
      <c r="P14" s="9"/>
    </row>
    <row r="15" spans="1:133">
      <c r="A15" s="12"/>
      <c r="B15" s="25">
        <v>329</v>
      </c>
      <c r="C15" s="20" t="s">
        <v>17</v>
      </c>
      <c r="D15" s="46">
        <v>7029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7029</v>
      </c>
      <c r="O15" s="47">
        <f t="shared" si="2"/>
        <v>11.715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SUM(D17:D21)</f>
        <v>100807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100807</v>
      </c>
      <c r="O16" s="45">
        <f t="shared" si="2"/>
        <v>168.01166666666666</v>
      </c>
      <c r="P16" s="10"/>
    </row>
    <row r="17" spans="1:16">
      <c r="A17" s="12"/>
      <c r="B17" s="25">
        <v>334.7</v>
      </c>
      <c r="C17" s="20" t="s">
        <v>19</v>
      </c>
      <c r="D17" s="46">
        <v>47776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47776</v>
      </c>
      <c r="O17" s="47">
        <f t="shared" si="2"/>
        <v>79.626666666666665</v>
      </c>
      <c r="P17" s="9"/>
    </row>
    <row r="18" spans="1:16">
      <c r="A18" s="12"/>
      <c r="B18" s="25">
        <v>335.12</v>
      </c>
      <c r="C18" s="20" t="s">
        <v>20</v>
      </c>
      <c r="D18" s="46">
        <v>21671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21671</v>
      </c>
      <c r="O18" s="47">
        <f t="shared" si="2"/>
        <v>36.118333333333332</v>
      </c>
      <c r="P18" s="9"/>
    </row>
    <row r="19" spans="1:16">
      <c r="A19" s="12"/>
      <c r="B19" s="25">
        <v>335.14</v>
      </c>
      <c r="C19" s="20" t="s">
        <v>21</v>
      </c>
      <c r="D19" s="46">
        <v>618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618</v>
      </c>
      <c r="O19" s="47">
        <f t="shared" si="2"/>
        <v>1.03</v>
      </c>
      <c r="P19" s="9"/>
    </row>
    <row r="20" spans="1:16">
      <c r="A20" s="12"/>
      <c r="B20" s="25">
        <v>335.15</v>
      </c>
      <c r="C20" s="20" t="s">
        <v>22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147</v>
      </c>
      <c r="O20" s="47">
        <f t="shared" si="2"/>
        <v>0.245</v>
      </c>
      <c r="P20" s="9"/>
    </row>
    <row r="21" spans="1:16">
      <c r="A21" s="12"/>
      <c r="B21" s="25">
        <v>335.18</v>
      </c>
      <c r="C21" s="20" t="s">
        <v>23</v>
      </c>
      <c r="D21" s="46">
        <v>30595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30595</v>
      </c>
      <c r="O21" s="47">
        <f t="shared" si="2"/>
        <v>50.991666666666667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SUM(D23:D27)</f>
        <v>171129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148772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319901</v>
      </c>
      <c r="O22" s="45">
        <f t="shared" si="2"/>
        <v>533.16833333333329</v>
      </c>
      <c r="P22" s="10"/>
    </row>
    <row r="23" spans="1:16">
      <c r="A23" s="12"/>
      <c r="B23" s="25">
        <v>342.2</v>
      </c>
      <c r="C23" s="20" t="s">
        <v>30</v>
      </c>
      <c r="D23" s="46">
        <v>127887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127887</v>
      </c>
      <c r="O23" s="47">
        <f t="shared" si="2"/>
        <v>213.14500000000001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148772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148772</v>
      </c>
      <c r="O24" s="47">
        <f t="shared" si="2"/>
        <v>247.95333333333335</v>
      </c>
      <c r="P24" s="9"/>
    </row>
    <row r="25" spans="1:16">
      <c r="A25" s="12"/>
      <c r="B25" s="25">
        <v>343.4</v>
      </c>
      <c r="C25" s="20" t="s">
        <v>32</v>
      </c>
      <c r="D25" s="46">
        <v>19510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19510</v>
      </c>
      <c r="O25" s="47">
        <f t="shared" si="2"/>
        <v>32.516666666666666</v>
      </c>
      <c r="P25" s="9"/>
    </row>
    <row r="26" spans="1:16">
      <c r="A26" s="12"/>
      <c r="B26" s="25">
        <v>347.2</v>
      </c>
      <c r="C26" s="20" t="s">
        <v>33</v>
      </c>
      <c r="D26" s="46">
        <v>20661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20661</v>
      </c>
      <c r="O26" s="47">
        <f t="shared" si="2"/>
        <v>34.435000000000002</v>
      </c>
      <c r="P26" s="9"/>
    </row>
    <row r="27" spans="1:16">
      <c r="A27" s="12"/>
      <c r="B27" s="25">
        <v>347.4</v>
      </c>
      <c r="C27" s="20" t="s">
        <v>34</v>
      </c>
      <c r="D27" s="46">
        <v>3071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3071</v>
      </c>
      <c r="O27" s="47">
        <f t="shared" si="2"/>
        <v>5.1183333333333332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SUM(D29:D29)</f>
        <v>3141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3141</v>
      </c>
      <c r="O28" s="45">
        <f t="shared" si="2"/>
        <v>5.2350000000000003</v>
      </c>
      <c r="P28" s="10"/>
    </row>
    <row r="29" spans="1:16">
      <c r="A29" s="13"/>
      <c r="B29" s="39">
        <v>351.5</v>
      </c>
      <c r="C29" s="21" t="s">
        <v>37</v>
      </c>
      <c r="D29" s="46">
        <v>3141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3141</v>
      </c>
      <c r="O29" s="47">
        <f t="shared" si="2"/>
        <v>5.2350000000000003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SUM(D31:D33)</f>
        <v>15022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782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15804</v>
      </c>
      <c r="O30" s="45">
        <f t="shared" si="2"/>
        <v>26.34</v>
      </c>
      <c r="P30" s="10"/>
    </row>
    <row r="31" spans="1:16">
      <c r="A31" s="12"/>
      <c r="B31" s="25">
        <v>361.1</v>
      </c>
      <c r="C31" s="20" t="s">
        <v>38</v>
      </c>
      <c r="D31" s="46">
        <v>2264</v>
      </c>
      <c r="E31" s="46">
        <v>0</v>
      </c>
      <c r="F31" s="46">
        <v>0</v>
      </c>
      <c r="G31" s="46">
        <v>0</v>
      </c>
      <c r="H31" s="46">
        <v>0</v>
      </c>
      <c r="I31" s="46">
        <v>782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3046</v>
      </c>
      <c r="O31" s="47">
        <f t="shared" si="2"/>
        <v>5.0766666666666671</v>
      </c>
      <c r="P31" s="9"/>
    </row>
    <row r="32" spans="1:16">
      <c r="A32" s="12"/>
      <c r="B32" s="25">
        <v>362</v>
      </c>
      <c r="C32" s="20" t="s">
        <v>39</v>
      </c>
      <c r="D32" s="46">
        <v>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2500</v>
      </c>
      <c r="O32" s="47">
        <f t="shared" si="2"/>
        <v>4.166666666666667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10258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10258</v>
      </c>
      <c r="O33" s="47">
        <f t="shared" si="2"/>
        <v>17.096666666666668</v>
      </c>
      <c r="P33" s="9"/>
    </row>
    <row r="34" spans="1:119" ht="16.5" thickBot="1">
      <c r="A34" s="14" t="s">
        <v>35</v>
      </c>
      <c r="B34" s="23"/>
      <c r="C34" s="22"/>
      <c r="D34" s="15">
        <f>SUM(D5,D12,D16,D22,D28,D30)</f>
        <v>771737</v>
      </c>
      <c r="E34" s="15">
        <f t="shared" ref="E34:M34" si="8">SUM(E5,E12,E16,E22,E28,E30)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149554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921291</v>
      </c>
      <c r="O34" s="38">
        <f t="shared" si="2"/>
        <v>1535.4849999999999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0" t="s">
        <v>50</v>
      </c>
      <c r="M36" s="50"/>
      <c r="N36" s="50"/>
      <c r="O36" s="43">
        <v>600</v>
      </c>
    </row>
    <row r="37" spans="1:119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19" ht="15.75" customHeight="1" thickBot="1">
      <c r="A38" s="54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430266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430266</v>
      </c>
      <c r="O5" s="33">
        <f t="shared" ref="O5:O34" si="2">(N5/O$36)</f>
        <v>674.39811912225707</v>
      </c>
      <c r="P5" s="6"/>
    </row>
    <row r="6" spans="1:133">
      <c r="A6" s="12"/>
      <c r="B6" s="25">
        <v>311</v>
      </c>
      <c r="C6" s="20" t="s">
        <v>1</v>
      </c>
      <c r="D6" s="46">
        <v>224133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224133</v>
      </c>
      <c r="O6" s="47">
        <f t="shared" si="2"/>
        <v>351.30564263322884</v>
      </c>
      <c r="P6" s="9"/>
    </row>
    <row r="7" spans="1:133">
      <c r="A7" s="12"/>
      <c r="B7" s="25">
        <v>312.41000000000003</v>
      </c>
      <c r="C7" s="20" t="s">
        <v>9</v>
      </c>
      <c r="D7" s="46">
        <v>107919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107919</v>
      </c>
      <c r="O7" s="47">
        <f t="shared" si="2"/>
        <v>169.15203761755487</v>
      </c>
      <c r="P7" s="9"/>
    </row>
    <row r="8" spans="1:133">
      <c r="A8" s="12"/>
      <c r="B8" s="25">
        <v>312.60000000000002</v>
      </c>
      <c r="C8" s="20" t="s">
        <v>10</v>
      </c>
      <c r="D8" s="46">
        <v>23555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23555</v>
      </c>
      <c r="O8" s="47">
        <f t="shared" si="2"/>
        <v>36.920062695924763</v>
      </c>
      <c r="P8" s="9"/>
    </row>
    <row r="9" spans="1:133">
      <c r="A9" s="12"/>
      <c r="B9" s="25">
        <v>314.10000000000002</v>
      </c>
      <c r="C9" s="20" t="s">
        <v>11</v>
      </c>
      <c r="D9" s="46">
        <v>36826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36826</v>
      </c>
      <c r="O9" s="47">
        <f t="shared" si="2"/>
        <v>57.721003134796241</v>
      </c>
      <c r="P9" s="9"/>
    </row>
    <row r="10" spans="1:133">
      <c r="A10" s="12"/>
      <c r="B10" s="25">
        <v>314.8</v>
      </c>
      <c r="C10" s="20" t="s">
        <v>12</v>
      </c>
      <c r="D10" s="46">
        <v>1616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1616</v>
      </c>
      <c r="O10" s="47">
        <f t="shared" si="2"/>
        <v>2.5329153605015673</v>
      </c>
      <c r="P10" s="9"/>
    </row>
    <row r="11" spans="1:133">
      <c r="A11" s="12"/>
      <c r="B11" s="25">
        <v>315</v>
      </c>
      <c r="C11" s="20" t="s">
        <v>13</v>
      </c>
      <c r="D11" s="46">
        <v>36217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36217</v>
      </c>
      <c r="O11" s="47">
        <f t="shared" si="2"/>
        <v>56.766457680250781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39210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39210</v>
      </c>
      <c r="O12" s="45">
        <f t="shared" si="2"/>
        <v>61.457680250783696</v>
      </c>
      <c r="P12" s="10"/>
    </row>
    <row r="13" spans="1:133">
      <c r="A13" s="12"/>
      <c r="B13" s="25">
        <v>323.10000000000002</v>
      </c>
      <c r="C13" s="20" t="s">
        <v>15</v>
      </c>
      <c r="D13" s="46">
        <v>32724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32724</v>
      </c>
      <c r="O13" s="47">
        <f t="shared" si="2"/>
        <v>51.291536050156736</v>
      </c>
      <c r="P13" s="9"/>
    </row>
    <row r="14" spans="1:133">
      <c r="A14" s="12"/>
      <c r="B14" s="25">
        <v>323.5</v>
      </c>
      <c r="C14" s="20" t="s">
        <v>16</v>
      </c>
      <c r="D14" s="46">
        <v>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</v>
      </c>
      <c r="O14" s="47">
        <f t="shared" si="2"/>
        <v>6.2695924764890276E-2</v>
      </c>
      <c r="P14" s="9"/>
    </row>
    <row r="15" spans="1:133">
      <c r="A15" s="12"/>
      <c r="B15" s="25">
        <v>329</v>
      </c>
      <c r="C15" s="20" t="s">
        <v>17</v>
      </c>
      <c r="D15" s="46">
        <v>6446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6446</v>
      </c>
      <c r="O15" s="47">
        <f t="shared" si="2"/>
        <v>10.103448275862069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SUM(D17:D21)</f>
        <v>73397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73397</v>
      </c>
      <c r="O16" s="45">
        <f t="shared" si="2"/>
        <v>115.0423197492163</v>
      </c>
      <c r="P16" s="10"/>
    </row>
    <row r="17" spans="1:16">
      <c r="A17" s="12"/>
      <c r="B17" s="25">
        <v>334.7</v>
      </c>
      <c r="C17" s="20" t="s">
        <v>19</v>
      </c>
      <c r="D17" s="46">
        <v>19466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19466</v>
      </c>
      <c r="O17" s="47">
        <f t="shared" si="2"/>
        <v>30.510971786833856</v>
      </c>
      <c r="P17" s="9"/>
    </row>
    <row r="18" spans="1:16">
      <c r="A18" s="12"/>
      <c r="B18" s="25">
        <v>335.12</v>
      </c>
      <c r="C18" s="20" t="s">
        <v>20</v>
      </c>
      <c r="D18" s="46">
        <v>21678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21678</v>
      </c>
      <c r="O18" s="47">
        <f t="shared" si="2"/>
        <v>33.978056426332287</v>
      </c>
      <c r="P18" s="9"/>
    </row>
    <row r="19" spans="1:16">
      <c r="A19" s="12"/>
      <c r="B19" s="25">
        <v>335.14</v>
      </c>
      <c r="C19" s="20" t="s">
        <v>21</v>
      </c>
      <c r="D19" s="46">
        <v>579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579</v>
      </c>
      <c r="O19" s="47">
        <f t="shared" si="2"/>
        <v>0.90752351097178685</v>
      </c>
      <c r="P19" s="9"/>
    </row>
    <row r="20" spans="1:16">
      <c r="A20" s="12"/>
      <c r="B20" s="25">
        <v>335.15</v>
      </c>
      <c r="C20" s="20" t="s">
        <v>22</v>
      </c>
      <c r="D20" s="46">
        <v>148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148</v>
      </c>
      <c r="O20" s="47">
        <f t="shared" si="2"/>
        <v>0.23197492163009403</v>
      </c>
      <c r="P20" s="9"/>
    </row>
    <row r="21" spans="1:16">
      <c r="A21" s="12"/>
      <c r="B21" s="25">
        <v>335.18</v>
      </c>
      <c r="C21" s="20" t="s">
        <v>23</v>
      </c>
      <c r="D21" s="46">
        <v>31526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31526</v>
      </c>
      <c r="O21" s="47">
        <f t="shared" si="2"/>
        <v>49.413793103448278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SUM(D23:D27)</f>
        <v>180680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159506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340186</v>
      </c>
      <c r="O22" s="45">
        <f t="shared" si="2"/>
        <v>533.20689655172418</v>
      </c>
      <c r="P22" s="10"/>
    </row>
    <row r="23" spans="1:16">
      <c r="A23" s="12"/>
      <c r="B23" s="25">
        <v>342.2</v>
      </c>
      <c r="C23" s="20" t="s">
        <v>30</v>
      </c>
      <c r="D23" s="46">
        <v>138256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138256</v>
      </c>
      <c r="O23" s="47">
        <f t="shared" si="2"/>
        <v>216.70219435736678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159506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159506</v>
      </c>
      <c r="O24" s="47">
        <f t="shared" si="2"/>
        <v>250.00940438871473</v>
      </c>
      <c r="P24" s="9"/>
    </row>
    <row r="25" spans="1:16">
      <c r="A25" s="12"/>
      <c r="B25" s="25">
        <v>343.4</v>
      </c>
      <c r="C25" s="20" t="s">
        <v>32</v>
      </c>
      <c r="D25" s="46">
        <v>20118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20118</v>
      </c>
      <c r="O25" s="47">
        <f t="shared" si="2"/>
        <v>31.532915360501569</v>
      </c>
      <c r="P25" s="9"/>
    </row>
    <row r="26" spans="1:16">
      <c r="A26" s="12"/>
      <c r="B26" s="25">
        <v>347.2</v>
      </c>
      <c r="C26" s="20" t="s">
        <v>33</v>
      </c>
      <c r="D26" s="46">
        <v>19308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19308</v>
      </c>
      <c r="O26" s="47">
        <f t="shared" si="2"/>
        <v>30.263322884012538</v>
      </c>
      <c r="P26" s="9"/>
    </row>
    <row r="27" spans="1:16">
      <c r="A27" s="12"/>
      <c r="B27" s="25">
        <v>347.4</v>
      </c>
      <c r="C27" s="20" t="s">
        <v>34</v>
      </c>
      <c r="D27" s="46">
        <v>2998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2998</v>
      </c>
      <c r="O27" s="47">
        <f t="shared" si="2"/>
        <v>4.6990595611285269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SUM(D29:D29)</f>
        <v>6237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6237</v>
      </c>
      <c r="O28" s="45">
        <f t="shared" si="2"/>
        <v>9.7758620689655178</v>
      </c>
      <c r="P28" s="10"/>
    </row>
    <row r="29" spans="1:16">
      <c r="A29" s="13"/>
      <c r="B29" s="39">
        <v>351.5</v>
      </c>
      <c r="C29" s="21" t="s">
        <v>37</v>
      </c>
      <c r="D29" s="46">
        <v>6237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6237</v>
      </c>
      <c r="O29" s="47">
        <f t="shared" si="2"/>
        <v>9.7758620689655178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SUM(D31:D33)</f>
        <v>30885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30885</v>
      </c>
      <c r="O30" s="45">
        <f t="shared" si="2"/>
        <v>48.409090909090907</v>
      </c>
      <c r="P30" s="10"/>
    </row>
    <row r="31" spans="1:16">
      <c r="A31" s="12"/>
      <c r="B31" s="25">
        <v>361.1</v>
      </c>
      <c r="C31" s="20" t="s">
        <v>38</v>
      </c>
      <c r="D31" s="46">
        <v>6143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6143</v>
      </c>
      <c r="O31" s="47">
        <f t="shared" si="2"/>
        <v>9.6285266457680247</v>
      </c>
      <c r="P31" s="9"/>
    </row>
    <row r="32" spans="1:16">
      <c r="A32" s="12"/>
      <c r="B32" s="25">
        <v>362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5000</v>
      </c>
      <c r="O32" s="47">
        <f t="shared" si="2"/>
        <v>7.8369905956112849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19742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19742</v>
      </c>
      <c r="O33" s="47">
        <f t="shared" si="2"/>
        <v>30.9435736677116</v>
      </c>
      <c r="P33" s="9"/>
    </row>
    <row r="34" spans="1:119" ht="16.5" thickBot="1">
      <c r="A34" s="14" t="s">
        <v>35</v>
      </c>
      <c r="B34" s="23"/>
      <c r="C34" s="22"/>
      <c r="D34" s="15">
        <f>SUM(D5,D12,D16,D22,D28,D30)</f>
        <v>760675</v>
      </c>
      <c r="E34" s="15">
        <f t="shared" ref="E34:M34" si="8">SUM(E5,E12,E16,E22,E28,E30)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159506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920181</v>
      </c>
      <c r="O34" s="38">
        <f t="shared" si="2"/>
        <v>1442.2899686520377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0" t="s">
        <v>47</v>
      </c>
      <c r="M36" s="50"/>
      <c r="N36" s="50"/>
      <c r="O36" s="43">
        <v>638</v>
      </c>
    </row>
    <row r="37" spans="1:119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19" ht="15.75" thickBot="1">
      <c r="A38" s="54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389328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389328</v>
      </c>
      <c r="O5" s="33">
        <f t="shared" ref="O5:O32" si="2">(N5/O$34)</f>
        <v>612.15094339622647</v>
      </c>
      <c r="P5" s="6"/>
    </row>
    <row r="6" spans="1:133">
      <c r="A6" s="12"/>
      <c r="B6" s="25">
        <v>311</v>
      </c>
      <c r="C6" s="20" t="s">
        <v>1</v>
      </c>
      <c r="D6" s="46">
        <v>228387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228387</v>
      </c>
      <c r="O6" s="47">
        <f t="shared" si="2"/>
        <v>359.09905660377359</v>
      </c>
      <c r="P6" s="9"/>
    </row>
    <row r="7" spans="1:133">
      <c r="A7" s="12"/>
      <c r="B7" s="25">
        <v>312.41000000000003</v>
      </c>
      <c r="C7" s="20" t="s">
        <v>9</v>
      </c>
      <c r="D7" s="46">
        <v>96218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96218</v>
      </c>
      <c r="O7" s="47">
        <f t="shared" si="2"/>
        <v>151.28616352201257</v>
      </c>
      <c r="P7" s="9"/>
    </row>
    <row r="8" spans="1:133">
      <c r="A8" s="12"/>
      <c r="B8" s="25">
        <v>314.10000000000002</v>
      </c>
      <c r="C8" s="20" t="s">
        <v>11</v>
      </c>
      <c r="D8" s="46">
        <v>34027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34027</v>
      </c>
      <c r="O8" s="47">
        <f t="shared" si="2"/>
        <v>53.501572327044023</v>
      </c>
      <c r="P8" s="9"/>
    </row>
    <row r="9" spans="1:133">
      <c r="A9" s="12"/>
      <c r="B9" s="25">
        <v>314.8</v>
      </c>
      <c r="C9" s="20" t="s">
        <v>12</v>
      </c>
      <c r="D9" s="46">
        <v>1456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1456</v>
      </c>
      <c r="O9" s="47">
        <f t="shared" si="2"/>
        <v>2.2893081761006289</v>
      </c>
      <c r="P9" s="9"/>
    </row>
    <row r="10" spans="1:133">
      <c r="A10" s="12"/>
      <c r="B10" s="25">
        <v>315</v>
      </c>
      <c r="C10" s="20" t="s">
        <v>13</v>
      </c>
      <c r="D10" s="46">
        <v>29240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29240</v>
      </c>
      <c r="O10" s="47">
        <f t="shared" si="2"/>
        <v>45.974842767295598</v>
      </c>
      <c r="P10" s="9"/>
    </row>
    <row r="11" spans="1:133" ht="15.75">
      <c r="A11" s="29" t="s">
        <v>68</v>
      </c>
      <c r="B11" s="30"/>
      <c r="C11" s="31"/>
      <c r="D11" s="32">
        <f t="shared" ref="D11:M11" si="3">SUM(D12:D14)</f>
        <v>32374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32374</v>
      </c>
      <c r="O11" s="45">
        <f t="shared" si="2"/>
        <v>50.90251572327044</v>
      </c>
      <c r="P11" s="10"/>
    </row>
    <row r="12" spans="1:133">
      <c r="A12" s="12"/>
      <c r="B12" s="25">
        <v>323.10000000000002</v>
      </c>
      <c r="C12" s="20" t="s">
        <v>15</v>
      </c>
      <c r="D12" s="46">
        <v>27736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27736</v>
      </c>
      <c r="O12" s="47">
        <f t="shared" si="2"/>
        <v>43.610062893081761</v>
      </c>
      <c r="P12" s="9"/>
    </row>
    <row r="13" spans="1:133">
      <c r="A13" s="12"/>
      <c r="B13" s="25">
        <v>323.5</v>
      </c>
      <c r="C13" s="20" t="s">
        <v>16</v>
      </c>
      <c r="D13" s="46">
        <v>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</v>
      </c>
      <c r="O13" s="47">
        <f t="shared" si="2"/>
        <v>5.6603773584905662E-2</v>
      </c>
      <c r="P13" s="9"/>
    </row>
    <row r="14" spans="1:133">
      <c r="A14" s="12"/>
      <c r="B14" s="25">
        <v>329</v>
      </c>
      <c r="C14" s="20" t="s">
        <v>69</v>
      </c>
      <c r="D14" s="46">
        <v>4602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4602</v>
      </c>
      <c r="O14" s="47">
        <f t="shared" si="2"/>
        <v>7.2358490566037732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217227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217227</v>
      </c>
      <c r="O15" s="45">
        <f t="shared" si="2"/>
        <v>341.55188679245282</v>
      </c>
      <c r="P15" s="10"/>
    </row>
    <row r="16" spans="1:133">
      <c r="A16" s="12"/>
      <c r="B16" s="25">
        <v>331.2</v>
      </c>
      <c r="C16" s="20" t="s">
        <v>61</v>
      </c>
      <c r="D16" s="46">
        <v>13286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13286</v>
      </c>
      <c r="O16" s="47">
        <f t="shared" si="2"/>
        <v>20.889937106918239</v>
      </c>
      <c r="P16" s="9"/>
    </row>
    <row r="17" spans="1:119">
      <c r="A17" s="12"/>
      <c r="B17" s="25">
        <v>334.7</v>
      </c>
      <c r="C17" s="20" t="s">
        <v>19</v>
      </c>
      <c r="D17" s="46">
        <v>145258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145258</v>
      </c>
      <c r="O17" s="47">
        <f t="shared" si="2"/>
        <v>228.3930817610063</v>
      </c>
      <c r="P17" s="9"/>
    </row>
    <row r="18" spans="1:119">
      <c r="A18" s="12"/>
      <c r="B18" s="25">
        <v>335.12</v>
      </c>
      <c r="C18" s="20" t="s">
        <v>20</v>
      </c>
      <c r="D18" s="46">
        <v>21986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21986</v>
      </c>
      <c r="O18" s="47">
        <f t="shared" si="2"/>
        <v>34.569182389937104</v>
      </c>
      <c r="P18" s="9"/>
    </row>
    <row r="19" spans="1:119">
      <c r="A19" s="12"/>
      <c r="B19" s="25">
        <v>335.14</v>
      </c>
      <c r="C19" s="20" t="s">
        <v>21</v>
      </c>
      <c r="D19" s="46">
        <v>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840</v>
      </c>
      <c r="O19" s="47">
        <f t="shared" si="2"/>
        <v>1.320754716981132</v>
      </c>
      <c r="P19" s="9"/>
    </row>
    <row r="20" spans="1:119">
      <c r="A20" s="12"/>
      <c r="B20" s="25">
        <v>335.15</v>
      </c>
      <c r="C20" s="20" t="s">
        <v>22</v>
      </c>
      <c r="D20" s="46">
        <v>173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173</v>
      </c>
      <c r="O20" s="47">
        <f t="shared" si="2"/>
        <v>0.2720125786163522</v>
      </c>
      <c r="P20" s="9"/>
    </row>
    <row r="21" spans="1:119">
      <c r="A21" s="12"/>
      <c r="B21" s="25">
        <v>335.18</v>
      </c>
      <c r="C21" s="20" t="s">
        <v>23</v>
      </c>
      <c r="D21" s="46">
        <v>35684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35684</v>
      </c>
      <c r="O21" s="47">
        <f t="shared" si="2"/>
        <v>56.106918238993714</v>
      </c>
      <c r="P21" s="9"/>
    </row>
    <row r="22" spans="1:119" ht="15.75">
      <c r="A22" s="29" t="s">
        <v>28</v>
      </c>
      <c r="B22" s="30"/>
      <c r="C22" s="31"/>
      <c r="D22" s="32">
        <f t="shared" ref="D22:M22" si="6">SUM(D23:D26)</f>
        <v>158295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185544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343839</v>
      </c>
      <c r="O22" s="45">
        <f t="shared" si="2"/>
        <v>540.62735849056605</v>
      </c>
      <c r="P22" s="10"/>
    </row>
    <row r="23" spans="1:119">
      <c r="A23" s="12"/>
      <c r="B23" s="25">
        <v>342.2</v>
      </c>
      <c r="C23" s="20" t="s">
        <v>30</v>
      </c>
      <c r="D23" s="46">
        <v>132465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132465</v>
      </c>
      <c r="O23" s="47">
        <f t="shared" si="2"/>
        <v>208.27830188679246</v>
      </c>
      <c r="P23" s="9"/>
    </row>
    <row r="24" spans="1:119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185544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185544</v>
      </c>
      <c r="O24" s="47">
        <f t="shared" si="2"/>
        <v>291.7358490566038</v>
      </c>
      <c r="P24" s="9"/>
    </row>
    <row r="25" spans="1:119">
      <c r="A25" s="12"/>
      <c r="B25" s="25">
        <v>343.4</v>
      </c>
      <c r="C25" s="20" t="s">
        <v>32</v>
      </c>
      <c r="D25" s="46">
        <v>10500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10500</v>
      </c>
      <c r="O25" s="47">
        <f t="shared" si="2"/>
        <v>16.509433962264151</v>
      </c>
      <c r="P25" s="9"/>
    </row>
    <row r="26" spans="1:119">
      <c r="A26" s="12"/>
      <c r="B26" s="25">
        <v>347.2</v>
      </c>
      <c r="C26" s="20" t="s">
        <v>33</v>
      </c>
      <c r="D26" s="46">
        <v>15330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15330</v>
      </c>
      <c r="O26" s="47">
        <f t="shared" si="2"/>
        <v>24.10377358490566</v>
      </c>
      <c r="P26" s="9"/>
    </row>
    <row r="27" spans="1:119" ht="15.75">
      <c r="A27" s="29" t="s">
        <v>29</v>
      </c>
      <c r="B27" s="30"/>
      <c r="C27" s="31"/>
      <c r="D27" s="32">
        <f t="shared" ref="D27:M27" si="8">SUM(D28:D28)</f>
        <v>3453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3453</v>
      </c>
      <c r="O27" s="45">
        <f t="shared" si="2"/>
        <v>5.4292452830188678</v>
      </c>
      <c r="P27" s="10"/>
    </row>
    <row r="28" spans="1:119">
      <c r="A28" s="13"/>
      <c r="B28" s="39">
        <v>351.5</v>
      </c>
      <c r="C28" s="21" t="s">
        <v>37</v>
      </c>
      <c r="D28" s="46">
        <v>3453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3453</v>
      </c>
      <c r="O28" s="47">
        <f t="shared" si="2"/>
        <v>5.4292452830188678</v>
      </c>
      <c r="P28" s="9"/>
    </row>
    <row r="29" spans="1:119" ht="15.75">
      <c r="A29" s="29" t="s">
        <v>2</v>
      </c>
      <c r="B29" s="30"/>
      <c r="C29" s="31"/>
      <c r="D29" s="32">
        <f t="shared" ref="D29:M29" si="9">SUM(D30:D31)</f>
        <v>20321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>SUM(D29:M29)</f>
        <v>20321</v>
      </c>
      <c r="O29" s="45">
        <f t="shared" si="2"/>
        <v>31.95125786163522</v>
      </c>
      <c r="P29" s="10"/>
    </row>
    <row r="30" spans="1:119">
      <c r="A30" s="12"/>
      <c r="B30" s="25">
        <v>361.1</v>
      </c>
      <c r="C30" s="20" t="s">
        <v>38</v>
      </c>
      <c r="D30" s="46">
        <v>6324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6324</v>
      </c>
      <c r="O30" s="47">
        <f t="shared" si="2"/>
        <v>9.9433962264150946</v>
      </c>
      <c r="P30" s="9"/>
    </row>
    <row r="31" spans="1:119" ht="15.75" thickBot="1">
      <c r="A31" s="12"/>
      <c r="B31" s="25">
        <v>369.9</v>
      </c>
      <c r="C31" s="20" t="s">
        <v>40</v>
      </c>
      <c r="D31" s="46">
        <v>13997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13997</v>
      </c>
      <c r="O31" s="47">
        <f t="shared" si="2"/>
        <v>22.007861635220127</v>
      </c>
      <c r="P31" s="9"/>
    </row>
    <row r="32" spans="1:119" ht="16.5" thickBot="1">
      <c r="A32" s="14" t="s">
        <v>35</v>
      </c>
      <c r="B32" s="23"/>
      <c r="C32" s="22"/>
      <c r="D32" s="15">
        <f>SUM(D5,D11,D15,D22,D27,D29)</f>
        <v>820998</v>
      </c>
      <c r="E32" s="15">
        <f t="shared" ref="E32:M32" si="10">SUM(E5,E11,E15,E22,E27,E29)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185544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1006542</v>
      </c>
      <c r="O32" s="38">
        <f t="shared" si="2"/>
        <v>1582.6132075471698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0" t="s">
        <v>70</v>
      </c>
      <c r="M34" s="50"/>
      <c r="N34" s="50"/>
      <c r="O34" s="43">
        <v>636</v>
      </c>
    </row>
    <row r="35" spans="1:1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5.75" customHeight="1" thickBot="1">
      <c r="A36" s="54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0"/>
      <c r="M3" s="71"/>
      <c r="N3" s="36"/>
      <c r="O3" s="37"/>
      <c r="P3" s="72" t="s">
        <v>94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95</v>
      </c>
      <c r="N4" s="35" t="s">
        <v>8</v>
      </c>
      <c r="O4" s="35" t="s">
        <v>96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 t="shared" ref="D5:N5" si="0">SUM(D6:D12)</f>
        <v>374770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13310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388080</v>
      </c>
      <c r="P5" s="33">
        <f t="shared" ref="P5:P36" si="1">(O5/P$38)</f>
        <v>593.39449541284398</v>
      </c>
      <c r="Q5" s="6"/>
    </row>
    <row r="6" spans="1:134">
      <c r="A6" s="12"/>
      <c r="B6" s="25">
        <v>311</v>
      </c>
      <c r="C6" s="20" t="s">
        <v>1</v>
      </c>
      <c r="D6" s="46">
        <v>190166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190166</v>
      </c>
      <c r="P6" s="47">
        <f t="shared" si="1"/>
        <v>290.77370030581039</v>
      </c>
      <c r="Q6" s="9"/>
    </row>
    <row r="7" spans="1:134">
      <c r="A7" s="12"/>
      <c r="B7" s="25">
        <v>312.41000000000003</v>
      </c>
      <c r="C7" s="20" t="s">
        <v>98</v>
      </c>
      <c r="D7" s="46">
        <v>98545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98545</v>
      </c>
      <c r="P7" s="47">
        <f t="shared" si="1"/>
        <v>150.68042813455656</v>
      </c>
      <c r="Q7" s="9"/>
    </row>
    <row r="8" spans="1:134">
      <c r="A8" s="12"/>
      <c r="B8" s="25">
        <v>314.10000000000002</v>
      </c>
      <c r="C8" s="20" t="s">
        <v>11</v>
      </c>
      <c r="D8" s="46">
        <v>53418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53418</v>
      </c>
      <c r="P8" s="47">
        <f t="shared" si="1"/>
        <v>81.678899082568805</v>
      </c>
      <c r="Q8" s="9"/>
    </row>
    <row r="9" spans="1:134">
      <c r="A9" s="12"/>
      <c r="B9" s="25">
        <v>314.3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13310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13310</v>
      </c>
      <c r="P9" s="47">
        <f t="shared" si="1"/>
        <v>20.351681957186543</v>
      </c>
      <c r="Q9" s="9"/>
    </row>
    <row r="10" spans="1:134">
      <c r="A10" s="12"/>
      <c r="B10" s="25">
        <v>314.8</v>
      </c>
      <c r="C10" s="20" t="s">
        <v>12</v>
      </c>
      <c r="D10" s="46">
        <v>3385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3385</v>
      </c>
      <c r="P10" s="47">
        <f t="shared" si="1"/>
        <v>5.1758409785932722</v>
      </c>
      <c r="Q10" s="9"/>
    </row>
    <row r="11" spans="1:134">
      <c r="A11" s="12"/>
      <c r="B11" s="25">
        <v>315.2</v>
      </c>
      <c r="C11" s="20" t="s">
        <v>99</v>
      </c>
      <c r="D11" s="46">
        <v>22286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22286</v>
      </c>
      <c r="P11" s="47">
        <f t="shared" si="1"/>
        <v>34.076452599388382</v>
      </c>
      <c r="Q11" s="9"/>
    </row>
    <row r="12" spans="1:134">
      <c r="A12" s="12"/>
      <c r="B12" s="25">
        <v>316</v>
      </c>
      <c r="C12" s="20" t="s">
        <v>100</v>
      </c>
      <c r="D12" s="46">
        <v>6970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6970</v>
      </c>
      <c r="P12" s="47">
        <f t="shared" si="1"/>
        <v>10.657492354740061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SUM(D14:D16)</f>
        <v>45085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45085</v>
      </c>
      <c r="P13" s="45">
        <f t="shared" si="1"/>
        <v>68.937308868501532</v>
      </c>
      <c r="Q13" s="10"/>
    </row>
    <row r="14" spans="1:134">
      <c r="A14" s="12"/>
      <c r="B14" s="25">
        <v>322</v>
      </c>
      <c r="C14" s="20" t="s">
        <v>101</v>
      </c>
      <c r="D14" s="46">
        <v>2800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2800</v>
      </c>
      <c r="P14" s="47">
        <f t="shared" si="1"/>
        <v>4.2813455657492359</v>
      </c>
      <c r="Q14" s="9"/>
    </row>
    <row r="15" spans="1:134">
      <c r="A15" s="12"/>
      <c r="B15" s="25">
        <v>322.89999999999998</v>
      </c>
      <c r="C15" s="20" t="s">
        <v>102</v>
      </c>
      <c r="D15" s="46">
        <v>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100</v>
      </c>
      <c r="P15" s="47">
        <f t="shared" si="1"/>
        <v>0.1529051987767584</v>
      </c>
      <c r="Q15" s="9"/>
    </row>
    <row r="16" spans="1:134">
      <c r="A16" s="12"/>
      <c r="B16" s="25">
        <v>323.10000000000002</v>
      </c>
      <c r="C16" s="20" t="s">
        <v>15</v>
      </c>
      <c r="D16" s="46">
        <v>42185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42185</v>
      </c>
      <c r="P16" s="47">
        <f t="shared" si="1"/>
        <v>64.503058103975533</v>
      </c>
      <c r="Q16" s="9"/>
    </row>
    <row r="17" spans="1:17" ht="15.75">
      <c r="A17" s="29" t="s">
        <v>103</v>
      </c>
      <c r="B17" s="30"/>
      <c r="C17" s="31"/>
      <c r="D17" s="32">
        <f t="shared" ref="D17:N17" si="4">SUM(D18:D23)</f>
        <v>152564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>SUM(D17:N17)</f>
        <v>152564</v>
      </c>
      <c r="P17" s="45">
        <f t="shared" si="1"/>
        <v>233.27828746177369</v>
      </c>
      <c r="Q17" s="10"/>
    </row>
    <row r="18" spans="1:17">
      <c r="A18" s="12"/>
      <c r="B18" s="25">
        <v>334.7</v>
      </c>
      <c r="C18" s="20" t="s">
        <v>19</v>
      </c>
      <c r="D18" s="46">
        <v>50000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50000</v>
      </c>
      <c r="P18" s="47">
        <f t="shared" si="1"/>
        <v>76.452599388379198</v>
      </c>
      <c r="Q18" s="9"/>
    </row>
    <row r="19" spans="1:17">
      <c r="A19" s="12"/>
      <c r="B19" s="25">
        <v>335.125</v>
      </c>
      <c r="C19" s="20" t="s">
        <v>104</v>
      </c>
      <c r="D19" s="46">
        <v>38742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38742</v>
      </c>
      <c r="P19" s="47">
        <f t="shared" si="1"/>
        <v>59.238532110091747</v>
      </c>
      <c r="Q19" s="9"/>
    </row>
    <row r="20" spans="1:17">
      <c r="A20" s="12"/>
      <c r="B20" s="25">
        <v>335.14</v>
      </c>
      <c r="C20" s="20" t="s">
        <v>63</v>
      </c>
      <c r="D20" s="46">
        <v>469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469</v>
      </c>
      <c r="P20" s="47">
        <f t="shared" si="1"/>
        <v>0.71712538226299694</v>
      </c>
      <c r="Q20" s="9"/>
    </row>
    <row r="21" spans="1:17">
      <c r="A21" s="12"/>
      <c r="B21" s="25">
        <v>335.15</v>
      </c>
      <c r="C21" s="20" t="s">
        <v>64</v>
      </c>
      <c r="D21" s="46">
        <v>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98</v>
      </c>
      <c r="P21" s="47">
        <f t="shared" si="1"/>
        <v>0.14984709480122324</v>
      </c>
      <c r="Q21" s="9"/>
    </row>
    <row r="22" spans="1:17">
      <c r="A22" s="12"/>
      <c r="B22" s="25">
        <v>335.18</v>
      </c>
      <c r="C22" s="20" t="s">
        <v>105</v>
      </c>
      <c r="D22" s="46">
        <v>39892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39892</v>
      </c>
      <c r="P22" s="47">
        <f t="shared" si="1"/>
        <v>60.996941896024467</v>
      </c>
      <c r="Q22" s="9"/>
    </row>
    <row r="23" spans="1:17">
      <c r="A23" s="12"/>
      <c r="B23" s="25">
        <v>335.19</v>
      </c>
      <c r="C23" s="20" t="s">
        <v>106</v>
      </c>
      <c r="D23" s="46">
        <v>23363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23363</v>
      </c>
      <c r="P23" s="47">
        <f t="shared" si="1"/>
        <v>35.723241590214066</v>
      </c>
      <c r="Q23" s="9"/>
    </row>
    <row r="24" spans="1:17" ht="15.75">
      <c r="A24" s="29" t="s">
        <v>28</v>
      </c>
      <c r="B24" s="30"/>
      <c r="C24" s="31"/>
      <c r="D24" s="32">
        <f t="shared" ref="D24:N24" si="6">SUM(D25:D30)</f>
        <v>226868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261560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>SUM(D24:N24)</f>
        <v>488428</v>
      </c>
      <c r="P24" s="45">
        <f t="shared" si="1"/>
        <v>746.83180428134551</v>
      </c>
      <c r="Q24" s="10"/>
    </row>
    <row r="25" spans="1:17">
      <c r="A25" s="12"/>
      <c r="B25" s="25">
        <v>342.1</v>
      </c>
      <c r="C25" s="20" t="s">
        <v>80</v>
      </c>
      <c r="D25" s="46">
        <v>15210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7">SUM(D25:N25)</f>
        <v>15210</v>
      </c>
      <c r="P25" s="47">
        <f t="shared" si="1"/>
        <v>23.256880733944953</v>
      </c>
      <c r="Q25" s="9"/>
    </row>
    <row r="26" spans="1:17">
      <c r="A26" s="12"/>
      <c r="B26" s="25">
        <v>342.2</v>
      </c>
      <c r="C26" s="20" t="s">
        <v>30</v>
      </c>
      <c r="D26" s="46">
        <v>208925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208925</v>
      </c>
      <c r="P26" s="47">
        <f t="shared" si="1"/>
        <v>319.45718654434251</v>
      </c>
      <c r="Q26" s="9"/>
    </row>
    <row r="27" spans="1:17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149273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149273</v>
      </c>
      <c r="P27" s="47">
        <f t="shared" si="1"/>
        <v>228.24617737003058</v>
      </c>
      <c r="Q27" s="9"/>
    </row>
    <row r="28" spans="1:17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112287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112287</v>
      </c>
      <c r="P28" s="47">
        <f t="shared" si="1"/>
        <v>171.69266055045873</v>
      </c>
      <c r="Q28" s="9"/>
    </row>
    <row r="29" spans="1:17">
      <c r="A29" s="12"/>
      <c r="B29" s="25">
        <v>344.9</v>
      </c>
      <c r="C29" s="20" t="s">
        <v>81</v>
      </c>
      <c r="D29" s="46">
        <v>873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873</v>
      </c>
      <c r="P29" s="47">
        <f t="shared" si="1"/>
        <v>1.334862385321101</v>
      </c>
      <c r="Q29" s="9"/>
    </row>
    <row r="30" spans="1:17">
      <c r="A30" s="12"/>
      <c r="B30" s="25">
        <v>347.2</v>
      </c>
      <c r="C30" s="20" t="s">
        <v>33</v>
      </c>
      <c r="D30" s="46">
        <v>1860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1860</v>
      </c>
      <c r="P30" s="47">
        <f t="shared" si="1"/>
        <v>2.8440366972477062</v>
      </c>
      <c r="Q30" s="9"/>
    </row>
    <row r="31" spans="1:17" ht="15.75">
      <c r="A31" s="29" t="s">
        <v>2</v>
      </c>
      <c r="B31" s="30"/>
      <c r="C31" s="31"/>
      <c r="D31" s="32">
        <f t="shared" ref="D31:N31" si="8">SUM(D32:D32)</f>
        <v>13253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ref="O31:O36" si="9">SUM(D31:N31)</f>
        <v>13253</v>
      </c>
      <c r="P31" s="45">
        <f t="shared" si="1"/>
        <v>20.26452599388379</v>
      </c>
      <c r="Q31" s="10"/>
    </row>
    <row r="32" spans="1:17">
      <c r="A32" s="12"/>
      <c r="B32" s="25">
        <v>361.1</v>
      </c>
      <c r="C32" s="20" t="s">
        <v>38</v>
      </c>
      <c r="D32" s="46">
        <v>13253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13253</v>
      </c>
      <c r="P32" s="47">
        <f t="shared" si="1"/>
        <v>20.26452599388379</v>
      </c>
      <c r="Q32" s="9"/>
    </row>
    <row r="33" spans="1:120" ht="15.75">
      <c r="A33" s="29" t="s">
        <v>107</v>
      </c>
      <c r="B33" s="30"/>
      <c r="C33" s="31"/>
      <c r="D33" s="32">
        <f t="shared" ref="D33:N33" si="10">SUM(D34:D35)</f>
        <v>3320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45795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 t="shared" si="9"/>
        <v>49115</v>
      </c>
      <c r="P33" s="45">
        <f t="shared" si="1"/>
        <v>75.099388379204896</v>
      </c>
      <c r="Q33" s="9"/>
    </row>
    <row r="34" spans="1:120">
      <c r="A34" s="12"/>
      <c r="B34" s="25">
        <v>389.2</v>
      </c>
      <c r="C34" s="20" t="s">
        <v>108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45795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45795</v>
      </c>
      <c r="P34" s="47">
        <f t="shared" si="1"/>
        <v>70.022935779816507</v>
      </c>
      <c r="Q34" s="9"/>
    </row>
    <row r="35" spans="1:120" ht="15.75" thickBot="1">
      <c r="A35" s="48"/>
      <c r="B35" s="49">
        <v>392</v>
      </c>
      <c r="C35" s="20" t="s">
        <v>109</v>
      </c>
      <c r="D35" s="46">
        <v>3320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3320</v>
      </c>
      <c r="P35" s="47">
        <f t="shared" si="1"/>
        <v>5.0764525993883796</v>
      </c>
      <c r="Q35" s="9"/>
    </row>
    <row r="36" spans="1:120" ht="16.5" thickBot="1">
      <c r="A36" s="14" t="s">
        <v>35</v>
      </c>
      <c r="B36" s="23"/>
      <c r="C36" s="22"/>
      <c r="D36" s="15">
        <f>SUM(D5,D13,D17,D24,D31,D33)</f>
        <v>815860</v>
      </c>
      <c r="E36" s="15">
        <f t="shared" ref="E36:N36" si="11">SUM(E5,E13,E17,E24,E31,E33)</f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320665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11"/>
        <v>0</v>
      </c>
      <c r="O36" s="15">
        <f t="shared" si="9"/>
        <v>1136525</v>
      </c>
      <c r="P36" s="38">
        <f t="shared" si="1"/>
        <v>1737.8058103975536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50" t="s">
        <v>110</v>
      </c>
      <c r="N38" s="50"/>
      <c r="O38" s="50"/>
      <c r="P38" s="43">
        <v>654</v>
      </c>
    </row>
    <row r="39" spans="1:120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20" ht="15.75" customHeight="1" thickBot="1">
      <c r="A40" s="54" t="s">
        <v>51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424109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424109</v>
      </c>
      <c r="O5" s="33">
        <f t="shared" ref="O5:O33" si="1">(N5/O$35)</f>
        <v>633.94469357249625</v>
      </c>
      <c r="P5" s="6"/>
    </row>
    <row r="6" spans="1:133">
      <c r="A6" s="12"/>
      <c r="B6" s="25">
        <v>311</v>
      </c>
      <c r="C6" s="20" t="s">
        <v>1</v>
      </c>
      <c r="D6" s="46">
        <v>188437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188437</v>
      </c>
      <c r="O6" s="47">
        <f t="shared" si="1"/>
        <v>281.66965620328847</v>
      </c>
      <c r="P6" s="9"/>
    </row>
    <row r="7" spans="1:133">
      <c r="A7" s="12"/>
      <c r="B7" s="25">
        <v>312.42</v>
      </c>
      <c r="C7" s="20" t="s">
        <v>53</v>
      </c>
      <c r="D7" s="46">
        <v>108131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108131</v>
      </c>
      <c r="O7" s="47">
        <f t="shared" si="1"/>
        <v>161.63079222720478</v>
      </c>
      <c r="P7" s="9"/>
    </row>
    <row r="8" spans="1:133">
      <c r="A8" s="12"/>
      <c r="B8" s="25">
        <v>312.60000000000002</v>
      </c>
      <c r="C8" s="20" t="s">
        <v>10</v>
      </c>
      <c r="D8" s="46">
        <v>34467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34467</v>
      </c>
      <c r="O8" s="47">
        <f t="shared" si="1"/>
        <v>51.520179372197312</v>
      </c>
      <c r="P8" s="9"/>
    </row>
    <row r="9" spans="1:133">
      <c r="A9" s="12"/>
      <c r="B9" s="25">
        <v>314.10000000000002</v>
      </c>
      <c r="C9" s="20" t="s">
        <v>11</v>
      </c>
      <c r="D9" s="46">
        <v>51680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51680</v>
      </c>
      <c r="O9" s="47">
        <f t="shared" si="1"/>
        <v>77.24962630792227</v>
      </c>
      <c r="P9" s="9"/>
    </row>
    <row r="10" spans="1:133">
      <c r="A10" s="12"/>
      <c r="B10" s="25">
        <v>314.3</v>
      </c>
      <c r="C10" s="20" t="s">
        <v>79</v>
      </c>
      <c r="D10" s="46">
        <v>13500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13500</v>
      </c>
      <c r="O10" s="47">
        <f t="shared" si="1"/>
        <v>20.179372197309416</v>
      </c>
      <c r="P10" s="9"/>
    </row>
    <row r="11" spans="1:133">
      <c r="A11" s="12"/>
      <c r="B11" s="25">
        <v>314.8</v>
      </c>
      <c r="C11" s="20" t="s">
        <v>12</v>
      </c>
      <c r="D11" s="46">
        <v>3526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3526</v>
      </c>
      <c r="O11" s="47">
        <f t="shared" si="1"/>
        <v>5.2705530642750373</v>
      </c>
      <c r="P11" s="9"/>
    </row>
    <row r="12" spans="1:133">
      <c r="A12" s="12"/>
      <c r="B12" s="25">
        <v>315</v>
      </c>
      <c r="C12" s="20" t="s">
        <v>60</v>
      </c>
      <c r="D12" s="46">
        <v>24368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24368</v>
      </c>
      <c r="O12" s="47">
        <f t="shared" si="1"/>
        <v>36.424514200298951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50031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50031</v>
      </c>
      <c r="O13" s="45">
        <f t="shared" si="1"/>
        <v>74.784753363228702</v>
      </c>
      <c r="P13" s="10"/>
    </row>
    <row r="14" spans="1:133">
      <c r="A14" s="12"/>
      <c r="B14" s="25">
        <v>323.10000000000002</v>
      </c>
      <c r="C14" s="20" t="s">
        <v>15</v>
      </c>
      <c r="D14" s="46">
        <v>41051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41051</v>
      </c>
      <c r="O14" s="47">
        <f t="shared" si="1"/>
        <v>61.361733931240657</v>
      </c>
      <c r="P14" s="9"/>
    </row>
    <row r="15" spans="1:133">
      <c r="A15" s="12"/>
      <c r="B15" s="25">
        <v>329</v>
      </c>
      <c r="C15" s="20" t="s">
        <v>17</v>
      </c>
      <c r="D15" s="46">
        <v>8980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8980</v>
      </c>
      <c r="O15" s="47">
        <f t="shared" si="1"/>
        <v>13.423019431988042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SUM(D17:D21)</f>
        <v>58255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47733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105988</v>
      </c>
      <c r="O16" s="45">
        <f t="shared" si="1"/>
        <v>158.42750373692078</v>
      </c>
      <c r="P16" s="10"/>
    </row>
    <row r="17" spans="1:16">
      <c r="A17" s="12"/>
      <c r="B17" s="25">
        <v>331.31</v>
      </c>
      <c r="C17" s="20" t="s">
        <v>91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47733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47733</v>
      </c>
      <c r="O17" s="47">
        <f t="shared" si="1"/>
        <v>71.349775784753362</v>
      </c>
      <c r="P17" s="9"/>
    </row>
    <row r="18" spans="1:16">
      <c r="A18" s="12"/>
      <c r="B18" s="25">
        <v>335.12</v>
      </c>
      <c r="C18" s="20" t="s">
        <v>62</v>
      </c>
      <c r="D18" s="46">
        <v>22266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22266</v>
      </c>
      <c r="O18" s="47">
        <f t="shared" si="1"/>
        <v>33.28251121076233</v>
      </c>
      <c r="P18" s="9"/>
    </row>
    <row r="19" spans="1:16">
      <c r="A19" s="12"/>
      <c r="B19" s="25">
        <v>335.14</v>
      </c>
      <c r="C19" s="20" t="s">
        <v>63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</v>
      </c>
      <c r="O19" s="47">
        <f t="shared" si="1"/>
        <v>0.29297458893871448</v>
      </c>
      <c r="P19" s="9"/>
    </row>
    <row r="20" spans="1:16">
      <c r="A20" s="12"/>
      <c r="B20" s="25">
        <v>335.15</v>
      </c>
      <c r="C20" s="20" t="s">
        <v>64</v>
      </c>
      <c r="D20" s="46">
        <v>538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538</v>
      </c>
      <c r="O20" s="47">
        <f t="shared" si="1"/>
        <v>0.80418535127055302</v>
      </c>
      <c r="P20" s="9"/>
    </row>
    <row r="21" spans="1:16">
      <c r="A21" s="12"/>
      <c r="B21" s="25">
        <v>335.18</v>
      </c>
      <c r="C21" s="20" t="s">
        <v>65</v>
      </c>
      <c r="D21" s="46">
        <v>35255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35255</v>
      </c>
      <c r="O21" s="47">
        <f t="shared" si="1"/>
        <v>52.698056801195811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SUM(D23:D26)</f>
        <v>197013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148734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345747</v>
      </c>
      <c r="O22" s="45">
        <f t="shared" si="1"/>
        <v>516.81165919282512</v>
      </c>
      <c r="P22" s="10"/>
    </row>
    <row r="23" spans="1:16">
      <c r="A23" s="12"/>
      <c r="B23" s="25">
        <v>342.2</v>
      </c>
      <c r="C23" s="20" t="s">
        <v>30</v>
      </c>
      <c r="D23" s="46">
        <v>189515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189515</v>
      </c>
      <c r="O23" s="47">
        <f t="shared" si="1"/>
        <v>283.2810164424514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148734</v>
      </c>
      <c r="O24" s="47">
        <f t="shared" si="1"/>
        <v>222.32286995515696</v>
      </c>
      <c r="P24" s="9"/>
    </row>
    <row r="25" spans="1:16">
      <c r="A25" s="12"/>
      <c r="B25" s="25">
        <v>343.4</v>
      </c>
      <c r="C25" s="20" t="s">
        <v>32</v>
      </c>
      <c r="D25" s="46">
        <v>6177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6177</v>
      </c>
      <c r="O25" s="47">
        <f t="shared" si="1"/>
        <v>9.2331838565022419</v>
      </c>
      <c r="P25" s="9"/>
    </row>
    <row r="26" spans="1:16">
      <c r="A26" s="12"/>
      <c r="B26" s="25">
        <v>344.9</v>
      </c>
      <c r="C26" s="20" t="s">
        <v>81</v>
      </c>
      <c r="D26" s="46">
        <v>1321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1321</v>
      </c>
      <c r="O26" s="47">
        <f t="shared" si="1"/>
        <v>1.9745889387144993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18425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18425</v>
      </c>
      <c r="O27" s="45">
        <f t="shared" si="1"/>
        <v>27.541106128550076</v>
      </c>
      <c r="P27" s="10"/>
    </row>
    <row r="28" spans="1:16">
      <c r="A28" s="13"/>
      <c r="B28" s="39">
        <v>351.9</v>
      </c>
      <c r="C28" s="21" t="s">
        <v>82</v>
      </c>
      <c r="D28" s="46">
        <v>18425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18425</v>
      </c>
      <c r="O28" s="47">
        <f t="shared" si="1"/>
        <v>27.541106128550076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SUM(D30:D32)</f>
        <v>48249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48249</v>
      </c>
      <c r="O29" s="45">
        <f t="shared" si="1"/>
        <v>72.121076233183857</v>
      </c>
      <c r="P29" s="10"/>
    </row>
    <row r="30" spans="1:16">
      <c r="A30" s="12"/>
      <c r="B30" s="25">
        <v>361.1</v>
      </c>
      <c r="C30" s="20" t="s">
        <v>38</v>
      </c>
      <c r="D30" s="46">
        <v>24069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24069</v>
      </c>
      <c r="O30" s="47">
        <f t="shared" si="1"/>
        <v>35.977578475336323</v>
      </c>
      <c r="P30" s="9"/>
    </row>
    <row r="31" spans="1:16">
      <c r="A31" s="12"/>
      <c r="B31" s="25">
        <v>362</v>
      </c>
      <c r="C31" s="20" t="s">
        <v>39</v>
      </c>
      <c r="D31" s="46">
        <v>7599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7599</v>
      </c>
      <c r="O31" s="47">
        <f t="shared" si="1"/>
        <v>11.358744394618833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16581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16581</v>
      </c>
      <c r="O32" s="47">
        <f t="shared" si="1"/>
        <v>24.784753363228699</v>
      </c>
      <c r="P32" s="9"/>
    </row>
    <row r="33" spans="1:119" ht="16.5" thickBot="1">
      <c r="A33" s="14" t="s">
        <v>35</v>
      </c>
      <c r="B33" s="23"/>
      <c r="C33" s="22"/>
      <c r="D33" s="15">
        <f>SUM(D5,D13,D16,D22,D27,D29)</f>
        <v>796082</v>
      </c>
      <c r="E33" s="15">
        <f t="shared" ref="E33:M33" si="9">SUM(E5,E13,E16,E22,E27,E29)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196467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992549</v>
      </c>
      <c r="O33" s="38">
        <f t="shared" si="1"/>
        <v>1483.6307922272049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0" t="s">
        <v>92</v>
      </c>
      <c r="M35" s="50"/>
      <c r="N35" s="50"/>
      <c r="O35" s="43">
        <v>669</v>
      </c>
    </row>
    <row r="36" spans="1:119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  <row r="37" spans="1:119" ht="15.75" customHeight="1" thickBot="1">
      <c r="A37" s="54" t="s">
        <v>51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435803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435803</v>
      </c>
      <c r="O5" s="33">
        <f t="shared" ref="O5:O31" si="1">(N5/O$33)</f>
        <v>708.62276422764228</v>
      </c>
      <c r="P5" s="6"/>
    </row>
    <row r="6" spans="1:133">
      <c r="A6" s="12"/>
      <c r="B6" s="25">
        <v>311</v>
      </c>
      <c r="C6" s="20" t="s">
        <v>1</v>
      </c>
      <c r="D6" s="46">
        <v>189380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189380</v>
      </c>
      <c r="O6" s="47">
        <f t="shared" si="1"/>
        <v>307.9349593495935</v>
      </c>
      <c r="P6" s="9"/>
    </row>
    <row r="7" spans="1:133">
      <c r="A7" s="12"/>
      <c r="B7" s="25">
        <v>312.10000000000002</v>
      </c>
      <c r="C7" s="20" t="s">
        <v>78</v>
      </c>
      <c r="D7" s="46">
        <v>124040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124040</v>
      </c>
      <c r="O7" s="47">
        <f t="shared" si="1"/>
        <v>201.6910569105691</v>
      </c>
      <c r="P7" s="9"/>
    </row>
    <row r="8" spans="1:133">
      <c r="A8" s="12"/>
      <c r="B8" s="25">
        <v>312.60000000000002</v>
      </c>
      <c r="C8" s="20" t="s">
        <v>10</v>
      </c>
      <c r="D8" s="46">
        <v>37131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37131</v>
      </c>
      <c r="O8" s="47">
        <f t="shared" si="1"/>
        <v>60.37560975609756</v>
      </c>
      <c r="P8" s="9"/>
    </row>
    <row r="9" spans="1:133">
      <c r="A9" s="12"/>
      <c r="B9" s="25">
        <v>314.10000000000002</v>
      </c>
      <c r="C9" s="20" t="s">
        <v>11</v>
      </c>
      <c r="D9" s="46">
        <v>46597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46597</v>
      </c>
      <c r="O9" s="47">
        <f t="shared" si="1"/>
        <v>75.767479674796746</v>
      </c>
      <c r="P9" s="9"/>
    </row>
    <row r="10" spans="1:133">
      <c r="A10" s="12"/>
      <c r="B10" s="25">
        <v>314.3</v>
      </c>
      <c r="C10" s="20" t="s">
        <v>79</v>
      </c>
      <c r="D10" s="46">
        <v>13358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13358</v>
      </c>
      <c r="O10" s="47">
        <f t="shared" si="1"/>
        <v>21.720325203252031</v>
      </c>
      <c r="P10" s="9"/>
    </row>
    <row r="11" spans="1:133">
      <c r="A11" s="12"/>
      <c r="B11" s="25">
        <v>314.8</v>
      </c>
      <c r="C11" s="20" t="s">
        <v>12</v>
      </c>
      <c r="D11" s="46">
        <v>4675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4675</v>
      </c>
      <c r="O11" s="47">
        <f t="shared" si="1"/>
        <v>7.6016260162601625</v>
      </c>
      <c r="P11" s="9"/>
    </row>
    <row r="12" spans="1:133">
      <c r="A12" s="12"/>
      <c r="B12" s="25">
        <v>315</v>
      </c>
      <c r="C12" s="20" t="s">
        <v>60</v>
      </c>
      <c r="D12" s="46">
        <v>20622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20622</v>
      </c>
      <c r="O12" s="47">
        <f t="shared" si="1"/>
        <v>33.53170731707317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48985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48985</v>
      </c>
      <c r="O13" s="45">
        <f t="shared" si="1"/>
        <v>79.650406504065046</v>
      </c>
      <c r="P13" s="10"/>
    </row>
    <row r="14" spans="1:133">
      <c r="A14" s="12"/>
      <c r="B14" s="25">
        <v>323.10000000000002</v>
      </c>
      <c r="C14" s="20" t="s">
        <v>15</v>
      </c>
      <c r="D14" s="46">
        <v>39204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39204</v>
      </c>
      <c r="O14" s="47">
        <f t="shared" si="1"/>
        <v>63.746341463414637</v>
      </c>
      <c r="P14" s="9"/>
    </row>
    <row r="15" spans="1:133">
      <c r="A15" s="12"/>
      <c r="B15" s="25">
        <v>329</v>
      </c>
      <c r="C15" s="20" t="s">
        <v>17</v>
      </c>
      <c r="D15" s="46">
        <v>9781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9781</v>
      </c>
      <c r="O15" s="47">
        <f t="shared" si="1"/>
        <v>15.904065040650407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SUM(D17:D20)</f>
        <v>62297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62297</v>
      </c>
      <c r="O16" s="45">
        <f t="shared" si="1"/>
        <v>101.29593495934959</v>
      </c>
      <c r="P16" s="10"/>
    </row>
    <row r="17" spans="1:119">
      <c r="A17" s="12"/>
      <c r="B17" s="25">
        <v>335.12</v>
      </c>
      <c r="C17" s="20" t="s">
        <v>62</v>
      </c>
      <c r="D17" s="46">
        <v>22854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22854</v>
      </c>
      <c r="O17" s="47">
        <f t="shared" si="1"/>
        <v>37.1609756097561</v>
      </c>
      <c r="P17" s="9"/>
    </row>
    <row r="18" spans="1:119">
      <c r="A18" s="12"/>
      <c r="B18" s="25">
        <v>335.14</v>
      </c>
      <c r="C18" s="20" t="s">
        <v>63</v>
      </c>
      <c r="D18" s="46">
        <v>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</v>
      </c>
      <c r="O18" s="47">
        <f t="shared" si="1"/>
        <v>1.248780487804878</v>
      </c>
      <c r="P18" s="9"/>
    </row>
    <row r="19" spans="1:119">
      <c r="A19" s="12"/>
      <c r="B19" s="25">
        <v>335.15</v>
      </c>
      <c r="C19" s="20" t="s">
        <v>64</v>
      </c>
      <c r="D19" s="46">
        <v>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</v>
      </c>
      <c r="O19" s="47">
        <f t="shared" si="1"/>
        <v>0.63739837398373989</v>
      </c>
      <c r="P19" s="9"/>
    </row>
    <row r="20" spans="1:119">
      <c r="A20" s="12"/>
      <c r="B20" s="25">
        <v>335.18</v>
      </c>
      <c r="C20" s="20" t="s">
        <v>65</v>
      </c>
      <c r="D20" s="46">
        <v>38283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38283</v>
      </c>
      <c r="O20" s="47">
        <f t="shared" si="1"/>
        <v>62.248780487804879</v>
      </c>
      <c r="P20" s="9"/>
    </row>
    <row r="21" spans="1:119" ht="15.75">
      <c r="A21" s="29" t="s">
        <v>28</v>
      </c>
      <c r="B21" s="30"/>
      <c r="C21" s="31"/>
      <c r="D21" s="32">
        <f t="shared" ref="D21:M21" si="6">SUM(D22:D24)</f>
        <v>180973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143855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324828</v>
      </c>
      <c r="O21" s="45">
        <f t="shared" si="1"/>
        <v>528.17560975609751</v>
      </c>
      <c r="P21" s="10"/>
    </row>
    <row r="22" spans="1:119">
      <c r="A22" s="12"/>
      <c r="B22" s="25">
        <v>342.2</v>
      </c>
      <c r="C22" s="20" t="s">
        <v>30</v>
      </c>
      <c r="D22" s="46">
        <v>175000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175000</v>
      </c>
      <c r="O22" s="47">
        <f t="shared" si="1"/>
        <v>284.55284552845529</v>
      </c>
      <c r="P22" s="9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143855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143855</v>
      </c>
      <c r="O23" s="47">
        <f t="shared" si="1"/>
        <v>233.91056910569105</v>
      </c>
      <c r="P23" s="9"/>
    </row>
    <row r="24" spans="1:119">
      <c r="A24" s="12"/>
      <c r="B24" s="25">
        <v>343.4</v>
      </c>
      <c r="C24" s="20" t="s">
        <v>32</v>
      </c>
      <c r="D24" s="46">
        <v>5973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5973</v>
      </c>
      <c r="O24" s="47">
        <f t="shared" si="1"/>
        <v>9.7121951219512201</v>
      </c>
      <c r="P24" s="9"/>
    </row>
    <row r="25" spans="1:119" ht="15.75">
      <c r="A25" s="29" t="s">
        <v>29</v>
      </c>
      <c r="B25" s="30"/>
      <c r="C25" s="31"/>
      <c r="D25" s="32">
        <f t="shared" ref="D25:M25" si="7">SUM(D26:D26)</f>
        <v>4956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4956</v>
      </c>
      <c r="O25" s="45">
        <f t="shared" si="1"/>
        <v>8.0585365853658537</v>
      </c>
      <c r="P25" s="10"/>
    </row>
    <row r="26" spans="1:119">
      <c r="A26" s="13"/>
      <c r="B26" s="39">
        <v>351.9</v>
      </c>
      <c r="C26" s="21" t="s">
        <v>82</v>
      </c>
      <c r="D26" s="46">
        <v>4956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4956</v>
      </c>
      <c r="O26" s="47">
        <f t="shared" si="1"/>
        <v>8.0585365853658537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SUM(D28:D30)</f>
        <v>59285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59285</v>
      </c>
      <c r="O27" s="45">
        <f t="shared" si="1"/>
        <v>96.39837398373983</v>
      </c>
      <c r="P27" s="10"/>
    </row>
    <row r="28" spans="1:119">
      <c r="A28" s="12"/>
      <c r="B28" s="25">
        <v>361.1</v>
      </c>
      <c r="C28" s="20" t="s">
        <v>38</v>
      </c>
      <c r="D28" s="46">
        <v>20104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20104</v>
      </c>
      <c r="O28" s="47">
        <f t="shared" si="1"/>
        <v>32.689430894308941</v>
      </c>
      <c r="P28" s="9"/>
    </row>
    <row r="29" spans="1:119">
      <c r="A29" s="12"/>
      <c r="B29" s="25">
        <v>362</v>
      </c>
      <c r="C29" s="20" t="s">
        <v>39</v>
      </c>
      <c r="D29" s="46">
        <v>8295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8295</v>
      </c>
      <c r="O29" s="47">
        <f t="shared" si="1"/>
        <v>13.487804878048781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30886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30886</v>
      </c>
      <c r="O30" s="47">
        <f t="shared" si="1"/>
        <v>50.221138211382112</v>
      </c>
      <c r="P30" s="9"/>
    </row>
    <row r="31" spans="1:119" ht="16.5" thickBot="1">
      <c r="A31" s="14" t="s">
        <v>35</v>
      </c>
      <c r="B31" s="23"/>
      <c r="C31" s="22"/>
      <c r="D31" s="15">
        <f>SUM(D5,D13,D16,D21,D25,D27)</f>
        <v>792299</v>
      </c>
      <c r="E31" s="15">
        <f t="shared" ref="E31:M31" si="9">SUM(E5,E13,E16,E21,E25,E27)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143855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936154</v>
      </c>
      <c r="O31" s="38">
        <f t="shared" si="1"/>
        <v>1522.2016260162602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89</v>
      </c>
      <c r="M33" s="50"/>
      <c r="N33" s="50"/>
      <c r="O33" s="43">
        <v>615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392395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392395</v>
      </c>
      <c r="O5" s="33">
        <f t="shared" ref="O5:O31" si="1">(N5/O$33)</f>
        <v>648.58677685950408</v>
      </c>
      <c r="P5" s="6"/>
    </row>
    <row r="6" spans="1:133">
      <c r="A6" s="12"/>
      <c r="B6" s="25">
        <v>311</v>
      </c>
      <c r="C6" s="20" t="s">
        <v>1</v>
      </c>
      <c r="D6" s="46">
        <v>161038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161038</v>
      </c>
      <c r="O6" s="47">
        <f t="shared" si="1"/>
        <v>266.1785123966942</v>
      </c>
      <c r="P6" s="9"/>
    </row>
    <row r="7" spans="1:133">
      <c r="A7" s="12"/>
      <c r="B7" s="25">
        <v>312.10000000000002</v>
      </c>
      <c r="C7" s="20" t="s">
        <v>78</v>
      </c>
      <c r="D7" s="46">
        <v>120333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120333</v>
      </c>
      <c r="O7" s="47">
        <f t="shared" si="1"/>
        <v>198.89752066115702</v>
      </c>
      <c r="P7" s="9"/>
    </row>
    <row r="8" spans="1:133">
      <c r="A8" s="12"/>
      <c r="B8" s="25">
        <v>312.60000000000002</v>
      </c>
      <c r="C8" s="20" t="s">
        <v>10</v>
      </c>
      <c r="D8" s="46">
        <v>36704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36704</v>
      </c>
      <c r="O8" s="47">
        <f t="shared" si="1"/>
        <v>60.667768595041323</v>
      </c>
      <c r="P8" s="9"/>
    </row>
    <row r="9" spans="1:133">
      <c r="A9" s="12"/>
      <c r="B9" s="25">
        <v>314.10000000000002</v>
      </c>
      <c r="C9" s="20" t="s">
        <v>11</v>
      </c>
      <c r="D9" s="46">
        <v>39914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39914</v>
      </c>
      <c r="O9" s="47">
        <f t="shared" si="1"/>
        <v>65.973553719008265</v>
      </c>
      <c r="P9" s="9"/>
    </row>
    <row r="10" spans="1:133">
      <c r="A10" s="12"/>
      <c r="B10" s="25">
        <v>314.3</v>
      </c>
      <c r="C10" s="20" t="s">
        <v>79</v>
      </c>
      <c r="D10" s="46">
        <v>12684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12684</v>
      </c>
      <c r="O10" s="47">
        <f t="shared" si="1"/>
        <v>20.965289256198346</v>
      </c>
      <c r="P10" s="9"/>
    </row>
    <row r="11" spans="1:133">
      <c r="A11" s="12"/>
      <c r="B11" s="25">
        <v>314.8</v>
      </c>
      <c r="C11" s="20" t="s">
        <v>12</v>
      </c>
      <c r="D11" s="46">
        <v>4195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4195</v>
      </c>
      <c r="O11" s="47">
        <f t="shared" si="1"/>
        <v>6.9338842975206614</v>
      </c>
      <c r="P11" s="9"/>
    </row>
    <row r="12" spans="1:133">
      <c r="A12" s="12"/>
      <c r="B12" s="25">
        <v>315</v>
      </c>
      <c r="C12" s="20" t="s">
        <v>60</v>
      </c>
      <c r="D12" s="46">
        <v>17527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17527</v>
      </c>
      <c r="O12" s="47">
        <f t="shared" si="1"/>
        <v>28.970247933884298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42744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42744</v>
      </c>
      <c r="O13" s="45">
        <f t="shared" si="1"/>
        <v>70.651239669421486</v>
      </c>
      <c r="P13" s="10"/>
    </row>
    <row r="14" spans="1:133">
      <c r="A14" s="12"/>
      <c r="B14" s="25">
        <v>323.10000000000002</v>
      </c>
      <c r="C14" s="20" t="s">
        <v>15</v>
      </c>
      <c r="D14" s="46">
        <v>33634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33634</v>
      </c>
      <c r="O14" s="47">
        <f t="shared" si="1"/>
        <v>55.593388429752068</v>
      </c>
      <c r="P14" s="9"/>
    </row>
    <row r="15" spans="1:133">
      <c r="A15" s="12"/>
      <c r="B15" s="25">
        <v>329</v>
      </c>
      <c r="C15" s="20" t="s">
        <v>17</v>
      </c>
      <c r="D15" s="46">
        <v>9110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9110</v>
      </c>
      <c r="O15" s="47">
        <f t="shared" si="1"/>
        <v>15.057851239669422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SUM(D17:D20)</f>
        <v>60127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60127</v>
      </c>
      <c r="O16" s="45">
        <f t="shared" si="1"/>
        <v>99.383471074380168</v>
      </c>
      <c r="P16" s="10"/>
    </row>
    <row r="17" spans="1:119">
      <c r="A17" s="12"/>
      <c r="B17" s="25">
        <v>335.12</v>
      </c>
      <c r="C17" s="20" t="s">
        <v>62</v>
      </c>
      <c r="D17" s="46">
        <v>22296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22296</v>
      </c>
      <c r="O17" s="47">
        <f t="shared" si="1"/>
        <v>36.852892561983474</v>
      </c>
      <c r="P17" s="9"/>
    </row>
    <row r="18" spans="1:119">
      <c r="A18" s="12"/>
      <c r="B18" s="25">
        <v>335.14</v>
      </c>
      <c r="C18" s="20" t="s">
        <v>63</v>
      </c>
      <c r="D18" s="46">
        <v>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705</v>
      </c>
      <c r="O18" s="47">
        <f t="shared" si="1"/>
        <v>1.165289256198347</v>
      </c>
      <c r="P18" s="9"/>
    </row>
    <row r="19" spans="1:119">
      <c r="A19" s="12"/>
      <c r="B19" s="25">
        <v>335.15</v>
      </c>
      <c r="C19" s="20" t="s">
        <v>64</v>
      </c>
      <c r="D19" s="46">
        <v>343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</v>
      </c>
      <c r="O19" s="47">
        <f t="shared" si="1"/>
        <v>0.56694214876033056</v>
      </c>
      <c r="P19" s="9"/>
    </row>
    <row r="20" spans="1:119">
      <c r="A20" s="12"/>
      <c r="B20" s="25">
        <v>335.18</v>
      </c>
      <c r="C20" s="20" t="s">
        <v>65</v>
      </c>
      <c r="D20" s="46">
        <v>36783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36783</v>
      </c>
      <c r="O20" s="47">
        <f t="shared" si="1"/>
        <v>60.798347107438019</v>
      </c>
      <c r="P20" s="9"/>
    </row>
    <row r="21" spans="1:119" ht="15.75">
      <c r="A21" s="29" t="s">
        <v>28</v>
      </c>
      <c r="B21" s="30"/>
      <c r="C21" s="31"/>
      <c r="D21" s="32">
        <f t="shared" ref="D21:M21" si="6">SUM(D22:D24)</f>
        <v>181000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138215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319215</v>
      </c>
      <c r="O21" s="45">
        <f t="shared" si="1"/>
        <v>527.62809917355366</v>
      </c>
      <c r="P21" s="10"/>
    </row>
    <row r="22" spans="1:119">
      <c r="A22" s="12"/>
      <c r="B22" s="25">
        <v>342.2</v>
      </c>
      <c r="C22" s="20" t="s">
        <v>30</v>
      </c>
      <c r="D22" s="46">
        <v>175000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175000</v>
      </c>
      <c r="O22" s="47">
        <f t="shared" si="1"/>
        <v>289.25619834710744</v>
      </c>
      <c r="P22" s="9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138215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138215</v>
      </c>
      <c r="O23" s="47">
        <f t="shared" si="1"/>
        <v>228.45454545454547</v>
      </c>
      <c r="P23" s="9"/>
    </row>
    <row r="24" spans="1:119">
      <c r="A24" s="12"/>
      <c r="B24" s="25">
        <v>343.4</v>
      </c>
      <c r="C24" s="20" t="s">
        <v>32</v>
      </c>
      <c r="D24" s="46">
        <v>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6000</v>
      </c>
      <c r="O24" s="47">
        <f t="shared" si="1"/>
        <v>9.9173553719008272</v>
      </c>
      <c r="P24" s="9"/>
    </row>
    <row r="25" spans="1:119" ht="15.75">
      <c r="A25" s="29" t="s">
        <v>29</v>
      </c>
      <c r="B25" s="30"/>
      <c r="C25" s="31"/>
      <c r="D25" s="32">
        <f t="shared" ref="D25:M25" si="7">SUM(D26:D26)</f>
        <v>2126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2126</v>
      </c>
      <c r="O25" s="45">
        <f t="shared" si="1"/>
        <v>3.5140495867768595</v>
      </c>
      <c r="P25" s="10"/>
    </row>
    <row r="26" spans="1:119">
      <c r="A26" s="13"/>
      <c r="B26" s="39">
        <v>351.9</v>
      </c>
      <c r="C26" s="21" t="s">
        <v>82</v>
      </c>
      <c r="D26" s="46">
        <v>2126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2126</v>
      </c>
      <c r="O26" s="47">
        <f t="shared" si="1"/>
        <v>3.5140495867768595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SUM(D28:D30)</f>
        <v>69083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69083</v>
      </c>
      <c r="O27" s="45">
        <f t="shared" si="1"/>
        <v>114.18677685950414</v>
      </c>
      <c r="P27" s="10"/>
    </row>
    <row r="28" spans="1:119">
      <c r="A28" s="12"/>
      <c r="B28" s="25">
        <v>361.1</v>
      </c>
      <c r="C28" s="20" t="s">
        <v>38</v>
      </c>
      <c r="D28" s="46">
        <v>18084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18084</v>
      </c>
      <c r="O28" s="47">
        <f t="shared" si="1"/>
        <v>29.890909090909091</v>
      </c>
      <c r="P28" s="9"/>
    </row>
    <row r="29" spans="1:119">
      <c r="A29" s="12"/>
      <c r="B29" s="25">
        <v>362</v>
      </c>
      <c r="C29" s="20" t="s">
        <v>39</v>
      </c>
      <c r="D29" s="46">
        <v>7992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7992</v>
      </c>
      <c r="O29" s="47">
        <f t="shared" si="1"/>
        <v>13.209917355371902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43007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43007</v>
      </c>
      <c r="O30" s="47">
        <f t="shared" si="1"/>
        <v>71.085950413223145</v>
      </c>
      <c r="P30" s="9"/>
    </row>
    <row r="31" spans="1:119" ht="16.5" thickBot="1">
      <c r="A31" s="14" t="s">
        <v>35</v>
      </c>
      <c r="B31" s="23"/>
      <c r="C31" s="22"/>
      <c r="D31" s="15">
        <f>SUM(D5,D13,D16,D21,D25,D27)</f>
        <v>747475</v>
      </c>
      <c r="E31" s="15">
        <f t="shared" ref="E31:M31" si="9">SUM(E5,E13,E16,E21,E25,E27)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138215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885690</v>
      </c>
      <c r="O31" s="38">
        <f t="shared" si="1"/>
        <v>1463.9504132231405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87</v>
      </c>
      <c r="M33" s="50"/>
      <c r="N33" s="50"/>
      <c r="O33" s="43">
        <v>605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372802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372802</v>
      </c>
      <c r="O5" s="33">
        <f t="shared" ref="O5:O32" si="1">(N5/O$34)</f>
        <v>616.20165289256204</v>
      </c>
      <c r="P5" s="6"/>
    </row>
    <row r="6" spans="1:133">
      <c r="A6" s="12"/>
      <c r="B6" s="25">
        <v>311</v>
      </c>
      <c r="C6" s="20" t="s">
        <v>1</v>
      </c>
      <c r="D6" s="46">
        <v>161551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161551</v>
      </c>
      <c r="O6" s="47">
        <f t="shared" si="1"/>
        <v>267.02644628099176</v>
      </c>
      <c r="P6" s="9"/>
    </row>
    <row r="7" spans="1:133">
      <c r="A7" s="12"/>
      <c r="B7" s="25">
        <v>312.10000000000002</v>
      </c>
      <c r="C7" s="20" t="s">
        <v>78</v>
      </c>
      <c r="D7" s="46">
        <v>119932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119932</v>
      </c>
      <c r="O7" s="47">
        <f t="shared" si="1"/>
        <v>198.23471074380166</v>
      </c>
      <c r="P7" s="9"/>
    </row>
    <row r="8" spans="1:133">
      <c r="A8" s="12"/>
      <c r="B8" s="25">
        <v>312.60000000000002</v>
      </c>
      <c r="C8" s="20" t="s">
        <v>10</v>
      </c>
      <c r="D8" s="46">
        <v>20727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20727</v>
      </c>
      <c r="O8" s="47">
        <f t="shared" si="1"/>
        <v>34.259504132231406</v>
      </c>
      <c r="P8" s="9"/>
    </row>
    <row r="9" spans="1:133">
      <c r="A9" s="12"/>
      <c r="B9" s="25">
        <v>314.10000000000002</v>
      </c>
      <c r="C9" s="20" t="s">
        <v>11</v>
      </c>
      <c r="D9" s="46">
        <v>37908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37908</v>
      </c>
      <c r="O9" s="47">
        <f t="shared" si="1"/>
        <v>62.657851239669419</v>
      </c>
      <c r="P9" s="9"/>
    </row>
    <row r="10" spans="1:133">
      <c r="A10" s="12"/>
      <c r="B10" s="25">
        <v>314.3</v>
      </c>
      <c r="C10" s="20" t="s">
        <v>79</v>
      </c>
      <c r="D10" s="46">
        <v>13398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13398</v>
      </c>
      <c r="O10" s="47">
        <f t="shared" si="1"/>
        <v>22.145454545454545</v>
      </c>
      <c r="P10" s="9"/>
    </row>
    <row r="11" spans="1:133">
      <c r="A11" s="12"/>
      <c r="B11" s="25">
        <v>314.8</v>
      </c>
      <c r="C11" s="20" t="s">
        <v>12</v>
      </c>
      <c r="D11" s="46">
        <v>4139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4139</v>
      </c>
      <c r="O11" s="47">
        <f t="shared" si="1"/>
        <v>6.8413223140495871</v>
      </c>
      <c r="P11" s="9"/>
    </row>
    <row r="12" spans="1:133">
      <c r="A12" s="12"/>
      <c r="B12" s="25">
        <v>315</v>
      </c>
      <c r="C12" s="20" t="s">
        <v>60</v>
      </c>
      <c r="D12" s="46">
        <v>15147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15147</v>
      </c>
      <c r="O12" s="47">
        <f t="shared" si="1"/>
        <v>25.036363636363635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38018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38018</v>
      </c>
      <c r="O13" s="45">
        <f t="shared" si="1"/>
        <v>62.839669421487606</v>
      </c>
      <c r="P13" s="10"/>
    </row>
    <row r="14" spans="1:133">
      <c r="A14" s="12"/>
      <c r="B14" s="25">
        <v>323.10000000000002</v>
      </c>
      <c r="C14" s="20" t="s">
        <v>15</v>
      </c>
      <c r="D14" s="46">
        <v>29918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29918</v>
      </c>
      <c r="O14" s="47">
        <f t="shared" si="1"/>
        <v>49.45123966942149</v>
      </c>
      <c r="P14" s="9"/>
    </row>
    <row r="15" spans="1:133">
      <c r="A15" s="12"/>
      <c r="B15" s="25">
        <v>329</v>
      </c>
      <c r="C15" s="20" t="s">
        <v>17</v>
      </c>
      <c r="D15" s="46">
        <v>8100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8100</v>
      </c>
      <c r="O15" s="47">
        <f t="shared" si="1"/>
        <v>13.388429752066116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SUM(D17:D20)</f>
        <v>58923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58923</v>
      </c>
      <c r="O16" s="45">
        <f t="shared" si="1"/>
        <v>97.393388429752065</v>
      </c>
      <c r="P16" s="10"/>
    </row>
    <row r="17" spans="1:119">
      <c r="A17" s="12"/>
      <c r="B17" s="25">
        <v>335.12</v>
      </c>
      <c r="C17" s="20" t="s">
        <v>62</v>
      </c>
      <c r="D17" s="46">
        <v>22124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22124</v>
      </c>
      <c r="O17" s="47">
        <f t="shared" si="1"/>
        <v>36.568595041322311</v>
      </c>
      <c r="P17" s="9"/>
    </row>
    <row r="18" spans="1:119">
      <c r="A18" s="12"/>
      <c r="B18" s="25">
        <v>335.14</v>
      </c>
      <c r="C18" s="20" t="s">
        <v>63</v>
      </c>
      <c r="D18" s="46">
        <v>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</v>
      </c>
      <c r="O18" s="47">
        <f t="shared" si="1"/>
        <v>0.41487603305785126</v>
      </c>
      <c r="P18" s="9"/>
    </row>
    <row r="19" spans="1:119">
      <c r="A19" s="12"/>
      <c r="B19" s="25">
        <v>335.15</v>
      </c>
      <c r="C19" s="20" t="s">
        <v>64</v>
      </c>
      <c r="D19" s="46">
        <v>343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</v>
      </c>
      <c r="O19" s="47">
        <f t="shared" si="1"/>
        <v>0.56694214876033056</v>
      </c>
      <c r="P19" s="9"/>
    </row>
    <row r="20" spans="1:119">
      <c r="A20" s="12"/>
      <c r="B20" s="25">
        <v>335.18</v>
      </c>
      <c r="C20" s="20" t="s">
        <v>65</v>
      </c>
      <c r="D20" s="46">
        <v>36205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36205</v>
      </c>
      <c r="O20" s="47">
        <f t="shared" si="1"/>
        <v>59.84297520661157</v>
      </c>
      <c r="P20" s="9"/>
    </row>
    <row r="21" spans="1:119" ht="15.75">
      <c r="A21" s="29" t="s">
        <v>28</v>
      </c>
      <c r="B21" s="30"/>
      <c r="C21" s="31"/>
      <c r="D21" s="32">
        <f t="shared" ref="D21:M21" si="6">SUM(D22:D25)</f>
        <v>182467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145083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327550</v>
      </c>
      <c r="O21" s="45">
        <f t="shared" si="1"/>
        <v>541.40495867768595</v>
      </c>
      <c r="P21" s="10"/>
    </row>
    <row r="22" spans="1:119">
      <c r="A22" s="12"/>
      <c r="B22" s="25">
        <v>342.2</v>
      </c>
      <c r="C22" s="20" t="s">
        <v>30</v>
      </c>
      <c r="D22" s="46">
        <v>175000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175000</v>
      </c>
      <c r="O22" s="47">
        <f t="shared" si="1"/>
        <v>289.25619834710744</v>
      </c>
      <c r="P22" s="9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145083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145083</v>
      </c>
      <c r="O23" s="47">
        <f t="shared" si="1"/>
        <v>239.80661157024792</v>
      </c>
      <c r="P23" s="9"/>
    </row>
    <row r="24" spans="1:119">
      <c r="A24" s="12"/>
      <c r="B24" s="25">
        <v>343.4</v>
      </c>
      <c r="C24" s="20" t="s">
        <v>32</v>
      </c>
      <c r="D24" s="46">
        <v>5926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5926</v>
      </c>
      <c r="O24" s="47">
        <f t="shared" si="1"/>
        <v>9.7950413223140504</v>
      </c>
      <c r="P24" s="9"/>
    </row>
    <row r="25" spans="1:119">
      <c r="A25" s="12"/>
      <c r="B25" s="25">
        <v>344.9</v>
      </c>
      <c r="C25" s="20" t="s">
        <v>81</v>
      </c>
      <c r="D25" s="46">
        <v>1541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1541</v>
      </c>
      <c r="O25" s="47">
        <f t="shared" si="1"/>
        <v>2.5471074380165288</v>
      </c>
      <c r="P25" s="9"/>
    </row>
    <row r="26" spans="1:119" ht="15.75">
      <c r="A26" s="29" t="s">
        <v>29</v>
      </c>
      <c r="B26" s="30"/>
      <c r="C26" s="31"/>
      <c r="D26" s="32">
        <f t="shared" ref="D26:M26" si="7">SUM(D27:D27)</f>
        <v>5020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5020</v>
      </c>
      <c r="O26" s="45">
        <f t="shared" si="1"/>
        <v>8.2975206611570247</v>
      </c>
      <c r="P26" s="10"/>
    </row>
    <row r="27" spans="1:119">
      <c r="A27" s="13"/>
      <c r="B27" s="39">
        <v>351.9</v>
      </c>
      <c r="C27" s="21" t="s">
        <v>82</v>
      </c>
      <c r="D27" s="46">
        <v>5020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5020</v>
      </c>
      <c r="O27" s="47">
        <f t="shared" si="1"/>
        <v>8.2975206611570247</v>
      </c>
      <c r="P27" s="9"/>
    </row>
    <row r="28" spans="1:119" ht="15.75">
      <c r="A28" s="29" t="s">
        <v>2</v>
      </c>
      <c r="B28" s="30"/>
      <c r="C28" s="31"/>
      <c r="D28" s="32">
        <f t="shared" ref="D28:M28" si="8">SUM(D29:D31)</f>
        <v>24953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24953</v>
      </c>
      <c r="O28" s="45">
        <f t="shared" si="1"/>
        <v>41.244628099173553</v>
      </c>
      <c r="P28" s="10"/>
    </row>
    <row r="29" spans="1:119">
      <c r="A29" s="12"/>
      <c r="B29" s="25">
        <v>361.1</v>
      </c>
      <c r="C29" s="20" t="s">
        <v>38</v>
      </c>
      <c r="D29" s="46">
        <v>13601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13601</v>
      </c>
      <c r="O29" s="47">
        <f t="shared" si="1"/>
        <v>22.480991735537192</v>
      </c>
      <c r="P29" s="9"/>
    </row>
    <row r="30" spans="1:119">
      <c r="A30" s="12"/>
      <c r="B30" s="25">
        <v>362</v>
      </c>
      <c r="C30" s="20" t="s">
        <v>39</v>
      </c>
      <c r="D30" s="46">
        <v>7961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7961</v>
      </c>
      <c r="O30" s="47">
        <f t="shared" si="1"/>
        <v>13.158677685950414</v>
      </c>
      <c r="P30" s="9"/>
    </row>
    <row r="31" spans="1:119" ht="15.75" thickBot="1">
      <c r="A31" s="12"/>
      <c r="B31" s="25">
        <v>369.9</v>
      </c>
      <c r="C31" s="20" t="s">
        <v>40</v>
      </c>
      <c r="D31" s="46">
        <v>3391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3391</v>
      </c>
      <c r="O31" s="47">
        <f t="shared" si="1"/>
        <v>5.6049586776859508</v>
      </c>
      <c r="P31" s="9"/>
    </row>
    <row r="32" spans="1:119" ht="16.5" thickBot="1">
      <c r="A32" s="14" t="s">
        <v>35</v>
      </c>
      <c r="B32" s="23"/>
      <c r="C32" s="22"/>
      <c r="D32" s="15">
        <f>SUM(D5,D13,D16,D21,D26,D28)</f>
        <v>682183</v>
      </c>
      <c r="E32" s="15">
        <f t="shared" ref="E32:M32" si="9">SUM(E5,E13,E16,E21,E26,E28)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145083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827266</v>
      </c>
      <c r="O32" s="38">
        <f t="shared" si="1"/>
        <v>1367.3818181818183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0" t="s">
        <v>85</v>
      </c>
      <c r="M34" s="50"/>
      <c r="N34" s="50"/>
      <c r="O34" s="43">
        <v>605</v>
      </c>
    </row>
    <row r="35" spans="1:1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5.75" customHeight="1" thickBot="1">
      <c r="A36" s="54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356472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356472</v>
      </c>
      <c r="O5" s="33">
        <f t="shared" ref="O5:O31" si="2">(N5/O$33)</f>
        <v>594.12</v>
      </c>
      <c r="P5" s="6"/>
    </row>
    <row r="6" spans="1:133">
      <c r="A6" s="12"/>
      <c r="B6" s="25">
        <v>311</v>
      </c>
      <c r="C6" s="20" t="s">
        <v>1</v>
      </c>
      <c r="D6" s="46">
        <v>163995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163995</v>
      </c>
      <c r="O6" s="47">
        <f t="shared" si="2"/>
        <v>273.32499999999999</v>
      </c>
      <c r="P6" s="9"/>
    </row>
    <row r="7" spans="1:133">
      <c r="A7" s="12"/>
      <c r="B7" s="25">
        <v>312.10000000000002</v>
      </c>
      <c r="C7" s="20" t="s">
        <v>78</v>
      </c>
      <c r="D7" s="46">
        <v>118866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118866</v>
      </c>
      <c r="O7" s="47">
        <f t="shared" si="2"/>
        <v>198.11</v>
      </c>
      <c r="P7" s="9"/>
    </row>
    <row r="8" spans="1:133">
      <c r="A8" s="12"/>
      <c r="B8" s="25">
        <v>314.10000000000002</v>
      </c>
      <c r="C8" s="20" t="s">
        <v>11</v>
      </c>
      <c r="D8" s="46">
        <v>40863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40863</v>
      </c>
      <c r="O8" s="47">
        <f t="shared" si="2"/>
        <v>68.105000000000004</v>
      </c>
      <c r="P8" s="9"/>
    </row>
    <row r="9" spans="1:133">
      <c r="A9" s="12"/>
      <c r="B9" s="25">
        <v>314.3</v>
      </c>
      <c r="C9" s="20" t="s">
        <v>79</v>
      </c>
      <c r="D9" s="46">
        <v>13197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13197</v>
      </c>
      <c r="O9" s="47">
        <f t="shared" si="2"/>
        <v>21.995000000000001</v>
      </c>
      <c r="P9" s="9"/>
    </row>
    <row r="10" spans="1:133">
      <c r="A10" s="12"/>
      <c r="B10" s="25">
        <v>314.8</v>
      </c>
      <c r="C10" s="20" t="s">
        <v>12</v>
      </c>
      <c r="D10" s="46">
        <v>3324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3324</v>
      </c>
      <c r="O10" s="47">
        <f t="shared" si="2"/>
        <v>5.54</v>
      </c>
      <c r="P10" s="9"/>
    </row>
    <row r="11" spans="1:133">
      <c r="A11" s="12"/>
      <c r="B11" s="25">
        <v>315</v>
      </c>
      <c r="C11" s="20" t="s">
        <v>60</v>
      </c>
      <c r="D11" s="46">
        <v>16227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16227</v>
      </c>
      <c r="O11" s="47">
        <f t="shared" si="2"/>
        <v>27.045000000000002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40858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40858</v>
      </c>
      <c r="O12" s="45">
        <f t="shared" si="2"/>
        <v>68.096666666666664</v>
      </c>
      <c r="P12" s="10"/>
    </row>
    <row r="13" spans="1:133">
      <c r="A13" s="12"/>
      <c r="B13" s="25">
        <v>323.10000000000002</v>
      </c>
      <c r="C13" s="20" t="s">
        <v>15</v>
      </c>
      <c r="D13" s="46">
        <v>32278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32278</v>
      </c>
      <c r="O13" s="47">
        <f t="shared" si="2"/>
        <v>53.796666666666667</v>
      </c>
      <c r="P13" s="9"/>
    </row>
    <row r="14" spans="1:133">
      <c r="A14" s="12"/>
      <c r="B14" s="25">
        <v>329</v>
      </c>
      <c r="C14" s="20" t="s">
        <v>17</v>
      </c>
      <c r="D14" s="46">
        <v>8580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8580</v>
      </c>
      <c r="O14" s="47">
        <f t="shared" si="2"/>
        <v>14.3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57351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57351</v>
      </c>
      <c r="O15" s="45">
        <f t="shared" si="2"/>
        <v>95.584999999999994</v>
      </c>
      <c r="P15" s="10"/>
    </row>
    <row r="16" spans="1:133">
      <c r="A16" s="12"/>
      <c r="B16" s="25">
        <v>335.12</v>
      </c>
      <c r="C16" s="20" t="s">
        <v>62</v>
      </c>
      <c r="D16" s="46">
        <v>22047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22047</v>
      </c>
      <c r="O16" s="47">
        <f t="shared" si="2"/>
        <v>36.744999999999997</v>
      </c>
      <c r="P16" s="9"/>
    </row>
    <row r="17" spans="1:119">
      <c r="A17" s="12"/>
      <c r="B17" s="25">
        <v>335.14</v>
      </c>
      <c r="C17" s="20" t="s">
        <v>63</v>
      </c>
      <c r="D17" s="46">
        <v>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401</v>
      </c>
      <c r="O17" s="47">
        <f t="shared" si="2"/>
        <v>0.66833333333333333</v>
      </c>
      <c r="P17" s="9"/>
    </row>
    <row r="18" spans="1:119">
      <c r="A18" s="12"/>
      <c r="B18" s="25">
        <v>335.15</v>
      </c>
      <c r="C18" s="20" t="s">
        <v>64</v>
      </c>
      <c r="D18" s="46">
        <v>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</v>
      </c>
      <c r="O18" s="47">
        <f t="shared" si="2"/>
        <v>0.57166666666666666</v>
      </c>
      <c r="P18" s="9"/>
    </row>
    <row r="19" spans="1:119">
      <c r="A19" s="12"/>
      <c r="B19" s="25">
        <v>335.18</v>
      </c>
      <c r="C19" s="20" t="s">
        <v>65</v>
      </c>
      <c r="D19" s="46">
        <v>34560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34560</v>
      </c>
      <c r="O19" s="47">
        <f t="shared" si="2"/>
        <v>57.6</v>
      </c>
      <c r="P19" s="9"/>
    </row>
    <row r="20" spans="1:119" ht="15.75">
      <c r="A20" s="29" t="s">
        <v>28</v>
      </c>
      <c r="B20" s="30"/>
      <c r="C20" s="31"/>
      <c r="D20" s="32">
        <f t="shared" ref="D20:M20" si="5">SUM(D21:D24)</f>
        <v>152558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141976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294534</v>
      </c>
      <c r="O20" s="45">
        <f t="shared" si="2"/>
        <v>490.89</v>
      </c>
      <c r="P20" s="10"/>
    </row>
    <row r="21" spans="1:119">
      <c r="A21" s="12"/>
      <c r="B21" s="25">
        <v>342.1</v>
      </c>
      <c r="C21" s="20" t="s">
        <v>80</v>
      </c>
      <c r="D21" s="46">
        <v>145000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145000</v>
      </c>
      <c r="O21" s="47">
        <f t="shared" si="2"/>
        <v>241.66666666666666</v>
      </c>
      <c r="P21" s="9"/>
    </row>
    <row r="22" spans="1:119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141976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141976</v>
      </c>
      <c r="O22" s="47">
        <f t="shared" si="2"/>
        <v>236.62666666666667</v>
      </c>
      <c r="P22" s="9"/>
    </row>
    <row r="23" spans="1:119">
      <c r="A23" s="12"/>
      <c r="B23" s="25">
        <v>343.4</v>
      </c>
      <c r="C23" s="20" t="s">
        <v>32</v>
      </c>
      <c r="D23" s="46">
        <v>6017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6017</v>
      </c>
      <c r="O23" s="47">
        <f t="shared" si="2"/>
        <v>10.028333333333334</v>
      </c>
      <c r="P23" s="9"/>
    </row>
    <row r="24" spans="1:119">
      <c r="A24" s="12"/>
      <c r="B24" s="25">
        <v>344.9</v>
      </c>
      <c r="C24" s="20" t="s">
        <v>81</v>
      </c>
      <c r="D24" s="46">
        <v>1541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1541</v>
      </c>
      <c r="O24" s="47">
        <f t="shared" si="2"/>
        <v>2.5683333333333334</v>
      </c>
      <c r="P24" s="9"/>
    </row>
    <row r="25" spans="1:119" ht="15.75">
      <c r="A25" s="29" t="s">
        <v>29</v>
      </c>
      <c r="B25" s="30"/>
      <c r="C25" s="31"/>
      <c r="D25" s="32">
        <f t="shared" ref="D25:M25" si="6">SUM(D26:D26)</f>
        <v>12481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12481</v>
      </c>
      <c r="O25" s="45">
        <f t="shared" si="2"/>
        <v>20.801666666666666</v>
      </c>
      <c r="P25" s="10"/>
    </row>
    <row r="26" spans="1:119">
      <c r="A26" s="13"/>
      <c r="B26" s="39">
        <v>351.9</v>
      </c>
      <c r="C26" s="21" t="s">
        <v>82</v>
      </c>
      <c r="D26" s="46">
        <v>12481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12481</v>
      </c>
      <c r="O26" s="47">
        <f t="shared" si="2"/>
        <v>20.801666666666666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38756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38756</v>
      </c>
      <c r="O27" s="45">
        <f t="shared" si="2"/>
        <v>64.593333333333334</v>
      </c>
      <c r="P27" s="10"/>
    </row>
    <row r="28" spans="1:119">
      <c r="A28" s="12"/>
      <c r="B28" s="25">
        <v>361.1</v>
      </c>
      <c r="C28" s="20" t="s">
        <v>38</v>
      </c>
      <c r="D28" s="46">
        <v>13157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13157</v>
      </c>
      <c r="O28" s="47">
        <f t="shared" si="2"/>
        <v>21.928333333333335</v>
      </c>
      <c r="P28" s="9"/>
    </row>
    <row r="29" spans="1:119">
      <c r="A29" s="12"/>
      <c r="B29" s="25">
        <v>362</v>
      </c>
      <c r="C29" s="20" t="s">
        <v>39</v>
      </c>
      <c r="D29" s="46">
        <v>8225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8225</v>
      </c>
      <c r="O29" s="47">
        <f t="shared" si="2"/>
        <v>13.708333333333334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17374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17374</v>
      </c>
      <c r="O30" s="47">
        <f t="shared" si="2"/>
        <v>28.956666666666667</v>
      </c>
      <c r="P30" s="9"/>
    </row>
    <row r="31" spans="1:119" ht="16.5" thickBot="1">
      <c r="A31" s="14" t="s">
        <v>35</v>
      </c>
      <c r="B31" s="23"/>
      <c r="C31" s="22"/>
      <c r="D31" s="15">
        <f>SUM(D5,D12,D15,D20,D25,D27)</f>
        <v>658476</v>
      </c>
      <c r="E31" s="15">
        <f t="shared" ref="E31:M31" si="8">SUM(E5,E12,E15,E20,E25,E27)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141976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800452</v>
      </c>
      <c r="O31" s="38">
        <f t="shared" si="2"/>
        <v>1334.0866666666666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83</v>
      </c>
      <c r="M33" s="50"/>
      <c r="N33" s="50"/>
      <c r="O33" s="43">
        <v>600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334430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334430</v>
      </c>
      <c r="O5" s="33">
        <f t="shared" ref="O5:O31" si="2">(N5/O$33)</f>
        <v>563.96290050590221</v>
      </c>
      <c r="P5" s="6"/>
    </row>
    <row r="6" spans="1:133">
      <c r="A6" s="12"/>
      <c r="B6" s="25">
        <v>311</v>
      </c>
      <c r="C6" s="20" t="s">
        <v>1</v>
      </c>
      <c r="D6" s="46">
        <v>163624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163624</v>
      </c>
      <c r="O6" s="47">
        <f t="shared" si="2"/>
        <v>275.92580101180437</v>
      </c>
      <c r="P6" s="9"/>
    </row>
    <row r="7" spans="1:133">
      <c r="A7" s="12"/>
      <c r="B7" s="25">
        <v>312.41000000000003</v>
      </c>
      <c r="C7" s="20" t="s">
        <v>9</v>
      </c>
      <c r="D7" s="46">
        <v>64589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64589</v>
      </c>
      <c r="O7" s="47">
        <f t="shared" si="2"/>
        <v>108.91905564924114</v>
      </c>
      <c r="P7" s="9"/>
    </row>
    <row r="8" spans="1:133">
      <c r="A8" s="12"/>
      <c r="B8" s="25">
        <v>312.42</v>
      </c>
      <c r="C8" s="20" t="s">
        <v>53</v>
      </c>
      <c r="D8" s="46">
        <v>46391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46391</v>
      </c>
      <c r="O8" s="47">
        <f t="shared" si="2"/>
        <v>78.231028667790895</v>
      </c>
      <c r="P8" s="9"/>
    </row>
    <row r="9" spans="1:133">
      <c r="A9" s="12"/>
      <c r="B9" s="25">
        <v>314.10000000000002</v>
      </c>
      <c r="C9" s="20" t="s">
        <v>11</v>
      </c>
      <c r="D9" s="46">
        <v>40214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40214</v>
      </c>
      <c r="O9" s="47">
        <f t="shared" si="2"/>
        <v>67.81450252951096</v>
      </c>
      <c r="P9" s="9"/>
    </row>
    <row r="10" spans="1:133">
      <c r="A10" s="12"/>
      <c r="B10" s="25">
        <v>314.8</v>
      </c>
      <c r="C10" s="20" t="s">
        <v>12</v>
      </c>
      <c r="D10" s="46">
        <v>2133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2133</v>
      </c>
      <c r="O10" s="47">
        <f t="shared" si="2"/>
        <v>3.5969645868465432</v>
      </c>
      <c r="P10" s="9"/>
    </row>
    <row r="11" spans="1:133">
      <c r="A11" s="12"/>
      <c r="B11" s="25">
        <v>315</v>
      </c>
      <c r="C11" s="20" t="s">
        <v>60</v>
      </c>
      <c r="D11" s="46">
        <v>17479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17479</v>
      </c>
      <c r="O11" s="47">
        <f t="shared" si="2"/>
        <v>29.475548060708263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46257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46257</v>
      </c>
      <c r="O12" s="45">
        <f t="shared" si="2"/>
        <v>78.005059021922435</v>
      </c>
      <c r="P12" s="10"/>
    </row>
    <row r="13" spans="1:133">
      <c r="A13" s="12"/>
      <c r="B13" s="25">
        <v>323.10000000000002</v>
      </c>
      <c r="C13" s="20" t="s">
        <v>15</v>
      </c>
      <c r="D13" s="46">
        <v>34474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34474</v>
      </c>
      <c r="O13" s="47">
        <f t="shared" si="2"/>
        <v>58.134907251264757</v>
      </c>
      <c r="P13" s="9"/>
    </row>
    <row r="14" spans="1:133">
      <c r="A14" s="12"/>
      <c r="B14" s="25">
        <v>325.10000000000002</v>
      </c>
      <c r="C14" s="20" t="s">
        <v>75</v>
      </c>
      <c r="D14" s="46">
        <v>3963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3963</v>
      </c>
      <c r="O14" s="47">
        <f t="shared" si="2"/>
        <v>6.6829679595278249</v>
      </c>
      <c r="P14" s="9"/>
    </row>
    <row r="15" spans="1:133">
      <c r="A15" s="12"/>
      <c r="B15" s="25">
        <v>329</v>
      </c>
      <c r="C15" s="20" t="s">
        <v>17</v>
      </c>
      <c r="D15" s="46">
        <v>7820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7820</v>
      </c>
      <c r="O15" s="47">
        <f t="shared" si="2"/>
        <v>13.187183811129849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SUM(D17:D20)</f>
        <v>56888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56888</v>
      </c>
      <c r="O16" s="45">
        <f t="shared" si="2"/>
        <v>95.932546374367618</v>
      </c>
      <c r="P16" s="10"/>
    </row>
    <row r="17" spans="1:119">
      <c r="A17" s="12"/>
      <c r="B17" s="25">
        <v>335.12</v>
      </c>
      <c r="C17" s="20" t="s">
        <v>62</v>
      </c>
      <c r="D17" s="46">
        <v>22058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22058</v>
      </c>
      <c r="O17" s="47">
        <f t="shared" si="2"/>
        <v>37.197301854974704</v>
      </c>
      <c r="P17" s="9"/>
    </row>
    <row r="18" spans="1:119">
      <c r="A18" s="12"/>
      <c r="B18" s="25">
        <v>335.14</v>
      </c>
      <c r="C18" s="20" t="s">
        <v>63</v>
      </c>
      <c r="D18" s="46">
        <v>603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</v>
      </c>
      <c r="O18" s="47">
        <f t="shared" si="2"/>
        <v>1.0168634064080944</v>
      </c>
      <c r="P18" s="9"/>
    </row>
    <row r="19" spans="1:119">
      <c r="A19" s="12"/>
      <c r="B19" s="25">
        <v>335.15</v>
      </c>
      <c r="C19" s="20" t="s">
        <v>64</v>
      </c>
      <c r="D19" s="46">
        <v>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294</v>
      </c>
      <c r="O19" s="47">
        <f t="shared" si="2"/>
        <v>0.49578414839797641</v>
      </c>
      <c r="P19" s="9"/>
    </row>
    <row r="20" spans="1:119">
      <c r="A20" s="12"/>
      <c r="B20" s="25">
        <v>335.18</v>
      </c>
      <c r="C20" s="20" t="s">
        <v>65</v>
      </c>
      <c r="D20" s="46">
        <v>33933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33933</v>
      </c>
      <c r="O20" s="47">
        <f t="shared" si="2"/>
        <v>57.222596964586849</v>
      </c>
      <c r="P20" s="9"/>
    </row>
    <row r="21" spans="1:119" ht="15.75">
      <c r="A21" s="29" t="s">
        <v>28</v>
      </c>
      <c r="B21" s="30"/>
      <c r="C21" s="31"/>
      <c r="D21" s="32">
        <f t="shared" ref="D21:M21" si="5">SUM(D22:D24)</f>
        <v>150999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159021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310020</v>
      </c>
      <c r="O21" s="45">
        <f t="shared" si="2"/>
        <v>522.79932546374368</v>
      </c>
      <c r="P21" s="10"/>
    </row>
    <row r="22" spans="1:119">
      <c r="A22" s="12"/>
      <c r="B22" s="25">
        <v>342.2</v>
      </c>
      <c r="C22" s="20" t="s">
        <v>30</v>
      </c>
      <c r="D22" s="46">
        <v>145000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145000</v>
      </c>
      <c r="O22" s="47">
        <f t="shared" si="2"/>
        <v>244.51939291736932</v>
      </c>
      <c r="P22" s="9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159021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159021</v>
      </c>
      <c r="O23" s="47">
        <f t="shared" si="2"/>
        <v>268.16357504215853</v>
      </c>
      <c r="P23" s="9"/>
    </row>
    <row r="24" spans="1:119">
      <c r="A24" s="12"/>
      <c r="B24" s="25">
        <v>343.4</v>
      </c>
      <c r="C24" s="20" t="s">
        <v>32</v>
      </c>
      <c r="D24" s="46">
        <v>5999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5999</v>
      </c>
      <c r="O24" s="47">
        <f t="shared" si="2"/>
        <v>10.116357504215852</v>
      </c>
      <c r="P24" s="9"/>
    </row>
    <row r="25" spans="1:119" ht="15.75">
      <c r="A25" s="29" t="s">
        <v>29</v>
      </c>
      <c r="B25" s="30"/>
      <c r="C25" s="31"/>
      <c r="D25" s="32">
        <f t="shared" ref="D25:M25" si="6">SUM(D26:D26)</f>
        <v>14186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14186</v>
      </c>
      <c r="O25" s="45">
        <f t="shared" si="2"/>
        <v>23.922428330522767</v>
      </c>
      <c r="P25" s="10"/>
    </row>
    <row r="26" spans="1:119">
      <c r="A26" s="13"/>
      <c r="B26" s="39">
        <v>351.5</v>
      </c>
      <c r="C26" s="21" t="s">
        <v>37</v>
      </c>
      <c r="D26" s="46">
        <v>14186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14186</v>
      </c>
      <c r="O26" s="47">
        <f t="shared" si="2"/>
        <v>23.922428330522767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24460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24460</v>
      </c>
      <c r="O27" s="45">
        <f t="shared" si="2"/>
        <v>41.247892074198987</v>
      </c>
      <c r="P27" s="10"/>
    </row>
    <row r="28" spans="1:119">
      <c r="A28" s="12"/>
      <c r="B28" s="25">
        <v>361.1</v>
      </c>
      <c r="C28" s="20" t="s">
        <v>38</v>
      </c>
      <c r="D28" s="46">
        <v>10051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10051</v>
      </c>
      <c r="O28" s="47">
        <f t="shared" si="2"/>
        <v>16.949409780775717</v>
      </c>
      <c r="P28" s="9"/>
    </row>
    <row r="29" spans="1:119">
      <c r="A29" s="12"/>
      <c r="B29" s="25">
        <v>362</v>
      </c>
      <c r="C29" s="20" t="s">
        <v>39</v>
      </c>
      <c r="D29" s="46">
        <v>8505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8505</v>
      </c>
      <c r="O29" s="47">
        <f t="shared" si="2"/>
        <v>14.342327150084317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5904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5904</v>
      </c>
      <c r="O30" s="47">
        <f t="shared" si="2"/>
        <v>9.9561551433389539</v>
      </c>
      <c r="P30" s="9"/>
    </row>
    <row r="31" spans="1:119" ht="16.5" thickBot="1">
      <c r="A31" s="14" t="s">
        <v>35</v>
      </c>
      <c r="B31" s="23"/>
      <c r="C31" s="22"/>
      <c r="D31" s="15">
        <f>SUM(D5,D12,D16,D21,D25,D27)</f>
        <v>627220</v>
      </c>
      <c r="E31" s="15">
        <f t="shared" ref="E31:M31" si="8">SUM(E5,E12,E16,E21,E25,E27)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159021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786241</v>
      </c>
      <c r="O31" s="38">
        <f t="shared" si="2"/>
        <v>1325.8701517706577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76</v>
      </c>
      <c r="M33" s="50"/>
      <c r="N33" s="50"/>
      <c r="O33" s="43">
        <v>593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41</v>
      </c>
      <c r="B3" s="64"/>
      <c r="C3" s="65"/>
      <c r="D3" s="69" t="s">
        <v>24</v>
      </c>
      <c r="E3" s="70"/>
      <c r="F3" s="70"/>
      <c r="G3" s="70"/>
      <c r="H3" s="71"/>
      <c r="I3" s="69" t="s">
        <v>25</v>
      </c>
      <c r="J3" s="71"/>
      <c r="K3" s="69" t="s">
        <v>27</v>
      </c>
      <c r="L3" s="71"/>
      <c r="M3" s="36"/>
      <c r="N3" s="37"/>
      <c r="O3" s="72" t="s">
        <v>46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379245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379245</v>
      </c>
      <c r="O5" s="33">
        <f t="shared" ref="O5:O31" si="2">(N5/O$33)</f>
        <v>638.45959595959596</v>
      </c>
      <c r="P5" s="6"/>
    </row>
    <row r="6" spans="1:133">
      <c r="A6" s="12"/>
      <c r="B6" s="25">
        <v>311</v>
      </c>
      <c r="C6" s="20" t="s">
        <v>1</v>
      </c>
      <c r="D6" s="46">
        <v>219064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219064</v>
      </c>
      <c r="O6" s="47">
        <f t="shared" si="2"/>
        <v>368.79461279461282</v>
      </c>
      <c r="P6" s="9"/>
    </row>
    <row r="7" spans="1:133">
      <c r="A7" s="12"/>
      <c r="B7" s="25">
        <v>312.41000000000003</v>
      </c>
      <c r="C7" s="20" t="s">
        <v>9</v>
      </c>
      <c r="D7" s="46">
        <v>58718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58718</v>
      </c>
      <c r="O7" s="47">
        <f t="shared" si="2"/>
        <v>98.851851851851848</v>
      </c>
      <c r="P7" s="9"/>
    </row>
    <row r="8" spans="1:133">
      <c r="A8" s="12"/>
      <c r="B8" s="25">
        <v>312.42</v>
      </c>
      <c r="C8" s="20" t="s">
        <v>53</v>
      </c>
      <c r="D8" s="46">
        <v>44315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44315</v>
      </c>
      <c r="O8" s="47">
        <f t="shared" si="2"/>
        <v>74.604377104377107</v>
      </c>
      <c r="P8" s="9"/>
    </row>
    <row r="9" spans="1:133">
      <c r="A9" s="12"/>
      <c r="B9" s="25">
        <v>314.10000000000002</v>
      </c>
      <c r="C9" s="20" t="s">
        <v>11</v>
      </c>
      <c r="D9" s="46">
        <v>39852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39852</v>
      </c>
      <c r="O9" s="47">
        <f t="shared" si="2"/>
        <v>67.090909090909093</v>
      </c>
      <c r="P9" s="9"/>
    </row>
    <row r="10" spans="1:133">
      <c r="A10" s="12"/>
      <c r="B10" s="25">
        <v>314.8</v>
      </c>
      <c r="C10" s="20" t="s">
        <v>12</v>
      </c>
      <c r="D10" s="46">
        <v>2601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2601</v>
      </c>
      <c r="O10" s="47">
        <f t="shared" si="2"/>
        <v>4.3787878787878789</v>
      </c>
      <c r="P10" s="9"/>
    </row>
    <row r="11" spans="1:133">
      <c r="A11" s="12"/>
      <c r="B11" s="25">
        <v>315</v>
      </c>
      <c r="C11" s="20" t="s">
        <v>60</v>
      </c>
      <c r="D11" s="46">
        <v>14695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14695</v>
      </c>
      <c r="O11" s="47">
        <f t="shared" si="2"/>
        <v>24.739057239057239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38650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38650</v>
      </c>
      <c r="O12" s="45">
        <f t="shared" si="2"/>
        <v>65.067340067340069</v>
      </c>
      <c r="P12" s="10"/>
    </row>
    <row r="13" spans="1:133">
      <c r="A13" s="12"/>
      <c r="B13" s="25">
        <v>323.10000000000002</v>
      </c>
      <c r="C13" s="20" t="s">
        <v>15</v>
      </c>
      <c r="D13" s="46">
        <v>34030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34030</v>
      </c>
      <c r="O13" s="47">
        <f t="shared" si="2"/>
        <v>57.289562289562291</v>
      </c>
      <c r="P13" s="9"/>
    </row>
    <row r="14" spans="1:133">
      <c r="A14" s="12"/>
      <c r="B14" s="25">
        <v>329</v>
      </c>
      <c r="C14" s="20" t="s">
        <v>17</v>
      </c>
      <c r="D14" s="46">
        <v>4620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4620</v>
      </c>
      <c r="O14" s="47">
        <f t="shared" si="2"/>
        <v>7.7777777777777777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SUM(D16:D18)</f>
        <v>55294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55294</v>
      </c>
      <c r="O15" s="45">
        <f t="shared" si="2"/>
        <v>93.08754208754209</v>
      </c>
      <c r="P15" s="10"/>
    </row>
    <row r="16" spans="1:133">
      <c r="A16" s="12"/>
      <c r="B16" s="25">
        <v>335.12</v>
      </c>
      <c r="C16" s="20" t="s">
        <v>62</v>
      </c>
      <c r="D16" s="46">
        <v>22210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22210</v>
      </c>
      <c r="O16" s="47">
        <f t="shared" si="2"/>
        <v>37.390572390572387</v>
      </c>
      <c r="P16" s="9"/>
    </row>
    <row r="17" spans="1:119">
      <c r="A17" s="12"/>
      <c r="B17" s="25">
        <v>335.14</v>
      </c>
      <c r="C17" s="20" t="s">
        <v>63</v>
      </c>
      <c r="D17" s="46">
        <v>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271</v>
      </c>
      <c r="O17" s="47">
        <f t="shared" si="2"/>
        <v>0.45622895622895621</v>
      </c>
      <c r="P17" s="9"/>
    </row>
    <row r="18" spans="1:119">
      <c r="A18" s="12"/>
      <c r="B18" s="25">
        <v>335.18</v>
      </c>
      <c r="C18" s="20" t="s">
        <v>65</v>
      </c>
      <c r="D18" s="46">
        <v>32813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32813</v>
      </c>
      <c r="O18" s="47">
        <f t="shared" si="2"/>
        <v>55.24074074074074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SUM(D20:D23)</f>
        <v>175845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141583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317428</v>
      </c>
      <c r="O19" s="45">
        <f t="shared" si="2"/>
        <v>534.3905723905724</v>
      </c>
      <c r="P19" s="10"/>
    </row>
    <row r="20" spans="1:119">
      <c r="A20" s="12"/>
      <c r="B20" s="25">
        <v>342.2</v>
      </c>
      <c r="C20" s="20" t="s">
        <v>30</v>
      </c>
      <c r="D20" s="46">
        <v>145000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145000</v>
      </c>
      <c r="O20" s="47">
        <f t="shared" si="2"/>
        <v>244.10774410774411</v>
      </c>
      <c r="P20" s="9"/>
    </row>
    <row r="21" spans="1:119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141583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141583</v>
      </c>
      <c r="O21" s="47">
        <f t="shared" si="2"/>
        <v>238.35521885521885</v>
      </c>
      <c r="P21" s="9"/>
    </row>
    <row r="22" spans="1:119">
      <c r="A22" s="12"/>
      <c r="B22" s="25">
        <v>343.4</v>
      </c>
      <c r="C22" s="20" t="s">
        <v>32</v>
      </c>
      <c r="D22" s="46">
        <v>25275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25275</v>
      </c>
      <c r="O22" s="47">
        <f t="shared" si="2"/>
        <v>42.550505050505052</v>
      </c>
      <c r="P22" s="9"/>
    </row>
    <row r="23" spans="1:119">
      <c r="A23" s="12"/>
      <c r="B23" s="25">
        <v>347.2</v>
      </c>
      <c r="C23" s="20" t="s">
        <v>33</v>
      </c>
      <c r="D23" s="46">
        <v>5570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5570</v>
      </c>
      <c r="O23" s="47">
        <f t="shared" si="2"/>
        <v>9.3771043771043772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34320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34320</v>
      </c>
      <c r="O24" s="45">
        <f t="shared" si="2"/>
        <v>57.777777777777779</v>
      </c>
      <c r="P24" s="10"/>
    </row>
    <row r="25" spans="1:119">
      <c r="A25" s="13"/>
      <c r="B25" s="39">
        <v>351.5</v>
      </c>
      <c r="C25" s="21" t="s">
        <v>37</v>
      </c>
      <c r="D25" s="46">
        <v>34320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34320</v>
      </c>
      <c r="O25" s="47">
        <f t="shared" si="2"/>
        <v>57.777777777777779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SUM(D27:D30)</f>
        <v>30299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30299</v>
      </c>
      <c r="O26" s="45">
        <f t="shared" si="2"/>
        <v>51.008417508417509</v>
      </c>
      <c r="P26" s="10"/>
    </row>
    <row r="27" spans="1:119">
      <c r="A27" s="12"/>
      <c r="B27" s="25">
        <v>361.1</v>
      </c>
      <c r="C27" s="20" t="s">
        <v>38</v>
      </c>
      <c r="D27" s="46">
        <v>5188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5188</v>
      </c>
      <c r="O27" s="47">
        <f t="shared" si="2"/>
        <v>8.7340067340067336</v>
      </c>
      <c r="P27" s="9"/>
    </row>
    <row r="28" spans="1:119">
      <c r="A28" s="12"/>
      <c r="B28" s="25">
        <v>362</v>
      </c>
      <c r="C28" s="20" t="s">
        <v>39</v>
      </c>
      <c r="D28" s="46">
        <v>8794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8794</v>
      </c>
      <c r="O28" s="47">
        <f t="shared" si="2"/>
        <v>14.804713804713804</v>
      </c>
      <c r="P28" s="9"/>
    </row>
    <row r="29" spans="1:119">
      <c r="A29" s="12"/>
      <c r="B29" s="25">
        <v>364</v>
      </c>
      <c r="C29" s="20" t="s">
        <v>72</v>
      </c>
      <c r="D29" s="46">
        <v>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1800</v>
      </c>
      <c r="O29" s="47">
        <f t="shared" si="2"/>
        <v>3.0303030303030303</v>
      </c>
      <c r="P29" s="9"/>
    </row>
    <row r="30" spans="1:119" ht="15.75" thickBot="1">
      <c r="A30" s="12"/>
      <c r="B30" s="25">
        <v>369.9</v>
      </c>
      <c r="C30" s="20" t="s">
        <v>40</v>
      </c>
      <c r="D30" s="46">
        <v>14517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14517</v>
      </c>
      <c r="O30" s="47">
        <f t="shared" si="2"/>
        <v>24.439393939393938</v>
      </c>
      <c r="P30" s="9"/>
    </row>
    <row r="31" spans="1:119" ht="16.5" thickBot="1">
      <c r="A31" s="14" t="s">
        <v>35</v>
      </c>
      <c r="B31" s="23"/>
      <c r="C31" s="22"/>
      <c r="D31" s="15">
        <f>SUM(D5,D12,D15,D19,D24,D26)</f>
        <v>713653</v>
      </c>
      <c r="E31" s="15">
        <f t="shared" ref="E31:M31" si="8">SUM(E5,E12,E15,E19,E24,E26)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141583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855236</v>
      </c>
      <c r="O31" s="38">
        <f t="shared" si="2"/>
        <v>1439.7912457912457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73</v>
      </c>
      <c r="M33" s="50"/>
      <c r="N33" s="50"/>
      <c r="O33" s="43">
        <v>594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customHeight="1" thickBot="1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2023-12-15T15:27:18Z</cp:lastPrinted>
  <dcterms:created xsi:type="dcterms:W3CDTF">2000-08-31T21:26:31Z</dcterms:created>
  <dcterms:modified xsi:type="dcterms:W3CDTF">2023-12-15T15:27:22Z</dcterms:modified>
</cp:coreProperties>
</file>