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'2008'!$A$1:$O$94</definedName>
    <definedName name="_xlnm.Print_Area" localSheetId="12">'2009'!$A$1:$O$94</definedName>
    <definedName name="_xlnm.Print_Area" localSheetId="11">'2010'!$A$1:$O$89</definedName>
    <definedName name="_xlnm.Print_Area" localSheetId="10">'2011'!$A$1:$O$81</definedName>
    <definedName name="_xlnm.Print_Area" localSheetId="9">'2012'!$A$1:$O$72</definedName>
    <definedName name="_xlnm.Print_Area" localSheetId="8">'2013'!$A$1:$O$68</definedName>
    <definedName name="_xlnm.Print_Area" localSheetId="7">'2014'!$A$1:$O$73</definedName>
    <definedName name="_xlnm.Print_Area" localSheetId="6">'2015'!$A$1:$O$72</definedName>
    <definedName name="_xlnm.Print_Area" localSheetId="5">'2016'!$A$1:$O$72</definedName>
    <definedName name="_xlnm.Print_Area" localSheetId="4">'2017'!$A$1:$O$71</definedName>
    <definedName name="_xlnm.Print_Area" localSheetId="3">'2018'!$A$1:$O$72</definedName>
    <definedName name="_xlnm.Print_Area" localSheetId="2">'2019'!$A$1:$O$72</definedName>
    <definedName name="_xlnm.Print_Area" localSheetId="1">'2020'!$A$1:$O$75</definedName>
    <definedName name="_xlnm.Print_Area" localSheetId="0">'2021'!$A$1:$P$77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<sst xmlns="http://schemas.openxmlformats.org/spreadsheetml/2006/main" count="1251" uniqueCount="189">
  <si>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</si>
  <si>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</si>
  <si>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</si>
  <si>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</si>
  <si>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</si>
  <si>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</si>
  <si>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</si>
  <si>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</si>
  <si>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</si>
  <si>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</si>
  <si>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</si>
  <si>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</si>
  <si>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</si>
  <si>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</si>
  <si>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</si>
  <si>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Cable Television</t>
  </si>
  <si>
    <t>Utility Service Tax - Fuel Oil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</si>
  <si>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</si>
  <si>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</si>
  <si>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</si>
  <si>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</si>
  <si>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</si>
  <si>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</si>
  <si>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Impact Fees - Commercial - Other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</si>
  <si>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</si>
  <si>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</si>
  <si>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</si>
  <si>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</si>
  <si>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</si>
  <si>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</si>
  <si>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</si>
  <si>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Sewer / Wastewater</t>
  </si>
  <si>
    <t>Federal Grant - Physical Environment - Other Physical Environment</t>
  </si>
  <si>
    <t>Federal Grant - Human Services - Other Human Services</t>
  </si>
  <si>
    <t>State Grant - Physical Environment - Sewer / Wastewater</t>
  </si>
  <si>
    <t>State Grant - Physical Environment - Other Physical Environment</t>
  </si>
  <si>
    <t>State Grant - Transportation - Mass Transit</t>
  </si>
  <si>
    <t>State Grant - Economic Environment</t>
  </si>
  <si>
    <t>State Grant - Human Services - Other Human Services</t>
  </si>
  <si>
    <t>State Shared Revenues - General Gov't - Revenue Sharing Proceeds</t>
  </si>
  <si>
    <t>State Shared Revenues - Economic Environment</t>
  </si>
  <si>
    <t>State Shared Revenues - Other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</si>
  <si>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</si>
  <si>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</si>
  <si>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</si>
  <si>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</si>
  <si>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</si>
  <si>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</si>
  <si>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</si>
  <si>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</si>
  <si>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</si>
  <si>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</si>
  <si>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</si>
  <si>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</si>
  <si>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</si>
  <si>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</si>
  <si>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</si>
  <si>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</si>
  <si>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</si>
  <si>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</si>
  <si>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</si>
  <si>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</si>
  <si>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</si>
  <si>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</si>
  <si>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</si>
  <si>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</si>
  <si>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Garbage / Solid Waste</t>
  </si>
  <si>
    <t>Physical Environment - Cemetary</t>
  </si>
  <si>
    <t>Physical Environment - Other Physical Environment Charges</t>
  </si>
  <si>
    <t>Transportation (User Fees) - Parking Facilities</t>
  </si>
  <si>
    <t>Transportation (User Fees) - Tolls (Ferry, Road, Bridge, etc.)</t>
  </si>
  <si>
    <t>Transportation (User Fees) - Other Transportation Charges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</si>
  <si>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</si>
  <si>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</si>
  <si>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</si>
  <si>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</si>
  <si>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</si>
  <si>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Circuit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</si>
  <si>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</si>
  <si>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</si>
  <si>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</si>
  <si>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</si>
  <si>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</si>
  <si>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</si>
  <si>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</si>
  <si>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</si>
  <si>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</si>
  <si>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</si>
  <si>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</si>
  <si>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</si>
  <si>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</si>
  <si>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</si>
  <si>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</si>
  <si>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</si>
  <si>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</si>
  <si>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</si>
  <si>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</si>
  <si>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</si>
  <si>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</si>
  <si>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</si>
  <si>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</si>
  <si>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</si>
  <si>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</si>
  <si>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County Court Criminal - Court Costs</t>
  </si>
  <si>
    <t>Miami Revenues Reported by Account Code and Fund Type</t>
  </si>
  <si>
    <t>Local Fiscal Year Ended September 30, 2010</t>
  </si>
  <si>
    <t>Local Option Taxes</t>
  </si>
  <si>
    <t>Fire Insurance Premium Tax for Firefighters' Pension</t>
  </si>
  <si>
    <t>Federal Grant - Transportation - Mass Transit</t>
  </si>
  <si>
    <t>Federal Grant - Culture / Recreation</t>
  </si>
  <si>
    <t>State Grant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</si>
  <si>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</si>
  <si>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</si>
  <si>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</si>
  <si>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</si>
  <si>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Impact Fees - Residential - Public Safety</t>
  </si>
  <si>
    <t>Impact Fees - Commercial - Public Safety</t>
  </si>
  <si>
    <t>Impact Fees - Residential - Culture / Recreation</t>
  </si>
  <si>
    <t>Impact Fees - Residential - Other</t>
  </si>
  <si>
    <t>Public Safety - Ambulance Fees</t>
  </si>
  <si>
    <t>Court-Ordered Judgments and Fines - As Decided by Traffic Court</t>
  </si>
  <si>
    <t>Judgments and Fines - Other Court-Ordered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</si>
  <si>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</si>
  <si>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</si>
  <si>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</si>
  <si>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</si>
  <si>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</si>
  <si>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</si>
  <si>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</si>
  <si>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General Government - Internal Service Fund Fees and Charges</t>
  </si>
  <si>
    <t>General Government - Other General Government Charges and Fees</t>
  </si>
  <si>
    <t>Transportation - Parking Facilities</t>
  </si>
  <si>
    <t>Transportation - Tolls (Ferry, Road, Bridge, etc.)</t>
  </si>
  <si>
    <t>Transportation - Other Transportation Charges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</si>
  <si>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</si>
  <si>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</si>
  <si>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</si>
  <si>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</si>
  <si>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</si>
  <si>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</si>
  <si>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</si>
  <si>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</si>
  <si>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</si>
  <si>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</si>
  <si>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State Shared Revenues - General Gov't - Other General Government</t>
  </si>
  <si>
    <t>State Shared Revenues - Public Safety - Other Public Safety</t>
  </si>
  <si>
    <t>Physical Environment - Sewer / Wastewater Utility</t>
  </si>
  <si>
    <t>Culture / Recreation - Parks and Recreation</t>
  </si>
  <si>
    <t>Impact Fees - Transportation</t>
  </si>
  <si>
    <t>2008 Municipal Population:</t>
  </si>
  <si>
    <t>Local Fiscal Year Ended September 30, 2014</t>
  </si>
  <si>
    <t>Franchise Fee - Other</t>
  </si>
  <si>
    <t>Physical Environment - Water Utility</t>
  </si>
  <si>
    <t>Non-Operating - Special Items (Gain)</t>
  </si>
  <si>
    <t>2014 Municipal Population:</t>
  </si>
  <si>
    <t>Local Fiscal Year Ended September 30, 2015</t>
  </si>
  <si>
    <t>2015 Municipal Population:</t>
  </si>
  <si>
    <t>Local Fiscal Year Ended September 30, 2016</t>
  </si>
  <si>
    <t>Proceeds - Proceeds from Refunding Bonds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</si>
  <si>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</si>
  <si>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</si>
  <si>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</si>
  <si>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</si>
  <si>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</si>
  <si>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</si>
  <si>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Transportation - Mass Transit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</si>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</sst>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8" ht="24" thickBot="1">
      <c r="A2" s="62" t="s">
        <v>169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8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2"/>
      <c r="M3" s="73"/>
      <c r="N3" s="36"/>
      <c r="O3" s="37"/>
      <c r="P3" s="74" t="s">
        <v>170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171</v>
      </c>
      <c r="N4" s="35" t="s">
        <v>10</v>
      </c>
      <c r="O4" s="35" t="s">
        <v>172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173</v>
      </c>
      <c r="B5" s="26"/>
      <c r="C5" s="26"/>
      <c r="D5" s="27">
        <f aca="true" t="shared" si="0" ref="D5:N5">SUM(D6:D16)</f>
        <v>527367183</v>
      </c>
      <c r="E5" s="27">
        <f t="shared" si="0"/>
        <v>75720460</v>
      </c>
      <c r="F5" s="27">
        <f t="shared" si="0"/>
        <v>19365454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9904090</v>
      </c>
      <c r="O5" s="28">
        <f>SUM(D5:N5)</f>
        <v>632357187</v>
      </c>
      <c r="P5" s="33">
        <f aca="true" t="shared" si="1" ref="P5:P36">(O5/P$75)</f>
        <v>1406.0286939101318</v>
      </c>
      <c r="Q5" s="6"/>
    </row>
    <row r="6" spans="1:17" ht="15">
      <c r="A6" s="12"/>
      <c r="B6" s="25">
        <v>311</v>
      </c>
      <c r="C6" s="20" t="s">
        <v>3</v>
      </c>
      <c r="D6" s="47">
        <v>410291273</v>
      </c>
      <c r="E6" s="47">
        <v>75432036</v>
      </c>
      <c r="F6" s="47">
        <v>19365454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9904090</v>
      </c>
      <c r="O6" s="47">
        <f>SUM(D6:N6)</f>
        <v>514992853</v>
      </c>
      <c r="P6" s="48">
        <f t="shared" si="1"/>
        <v>1145.07234734195</v>
      </c>
      <c r="Q6" s="9"/>
    </row>
    <row r="7" spans="1:17" ht="15">
      <c r="A7" s="12"/>
      <c r="B7" s="25">
        <v>312.41</v>
      </c>
      <c r="C7" s="20" t="s">
        <v>174</v>
      </c>
      <c r="D7" s="47">
        <v>7040971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2" ref="O7:O16">SUM(D7:N7)</f>
        <v>7040971</v>
      </c>
      <c r="P7" s="48">
        <f t="shared" si="1"/>
        <v>15.655404038270404</v>
      </c>
      <c r="Q7" s="9"/>
    </row>
    <row r="8" spans="1:17" ht="15">
      <c r="A8" s="12"/>
      <c r="B8" s="25">
        <v>314.1</v>
      </c>
      <c r="C8" s="20" t="s">
        <v>12</v>
      </c>
      <c r="D8" s="47">
        <v>38520862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38520862</v>
      </c>
      <c r="P8" s="48">
        <f t="shared" si="1"/>
        <v>85.65006992820408</v>
      </c>
      <c r="Q8" s="9"/>
    </row>
    <row r="9" spans="1:17" ht="15">
      <c r="A9" s="12"/>
      <c r="B9" s="25">
        <v>314.3</v>
      </c>
      <c r="C9" s="20" t="s">
        <v>13</v>
      </c>
      <c r="D9" s="47">
        <v>7413284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7413284</v>
      </c>
      <c r="P9" s="48">
        <f t="shared" si="1"/>
        <v>16.483231683590997</v>
      </c>
      <c r="Q9" s="9"/>
    </row>
    <row r="10" spans="1:17" ht="15">
      <c r="A10" s="12"/>
      <c r="B10" s="25">
        <v>314.4</v>
      </c>
      <c r="C10" s="20" t="s">
        <v>14</v>
      </c>
      <c r="D10" s="47">
        <v>827751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827751</v>
      </c>
      <c r="P10" s="48">
        <f t="shared" si="1"/>
        <v>1.8404814262240772</v>
      </c>
      <c r="Q10" s="9"/>
    </row>
    <row r="11" spans="1:17" ht="15">
      <c r="A11" s="12"/>
      <c r="B11" s="25">
        <v>314.7</v>
      </c>
      <c r="C11" s="20" t="s">
        <v>16</v>
      </c>
      <c r="D11" s="47">
        <v>14693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14693</v>
      </c>
      <c r="P11" s="48">
        <f t="shared" si="1"/>
        <v>0.03266947861797855</v>
      </c>
      <c r="Q11" s="9"/>
    </row>
    <row r="12" spans="1:17" ht="15">
      <c r="A12" s="12"/>
      <c r="B12" s="25">
        <v>315.2</v>
      </c>
      <c r="C12" s="20" t="s">
        <v>175</v>
      </c>
      <c r="D12" s="47">
        <v>19069638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19069638</v>
      </c>
      <c r="P12" s="48">
        <f t="shared" si="1"/>
        <v>42.400812012086796</v>
      </c>
      <c r="Q12" s="9"/>
    </row>
    <row r="13" spans="1:17" ht="15">
      <c r="A13" s="12"/>
      <c r="B13" s="25">
        <v>316</v>
      </c>
      <c r="C13" s="20" t="s">
        <v>127</v>
      </c>
      <c r="D13" s="47">
        <v>8596744</v>
      </c>
      <c r="E13" s="47">
        <v>1203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8597947</v>
      </c>
      <c r="P13" s="48">
        <f t="shared" si="1"/>
        <v>19.11729705812379</v>
      </c>
      <c r="Q13" s="9"/>
    </row>
    <row r="14" spans="1:17" ht="15">
      <c r="A14" s="12"/>
      <c r="B14" s="25">
        <v>319.1</v>
      </c>
      <c r="C14" s="20" t="s">
        <v>176</v>
      </c>
      <c r="D14" s="47">
        <v>13993133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13993133</v>
      </c>
      <c r="P14" s="48">
        <f t="shared" si="1"/>
        <v>31.113343724360586</v>
      </c>
      <c r="Q14" s="9"/>
    </row>
    <row r="15" spans="1:17" ht="15">
      <c r="A15" s="12"/>
      <c r="B15" s="25">
        <v>319.2</v>
      </c>
      <c r="C15" s="20" t="s">
        <v>177</v>
      </c>
      <c r="D15" s="47">
        <v>2898117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2898117</v>
      </c>
      <c r="P15" s="48">
        <f t="shared" si="1"/>
        <v>6.443882894160494</v>
      </c>
      <c r="Q15" s="9"/>
    </row>
    <row r="16" spans="1:17" ht="15">
      <c r="A16" s="12"/>
      <c r="B16" s="25">
        <v>319.3</v>
      </c>
      <c r="C16" s="20" t="s">
        <v>178</v>
      </c>
      <c r="D16" s="47">
        <v>18700717</v>
      </c>
      <c r="E16" s="47">
        <v>287221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18987938</v>
      </c>
      <c r="P16" s="48">
        <f t="shared" si="1"/>
        <v>42.219154324542465</v>
      </c>
      <c r="Q16" s="9"/>
    </row>
    <row r="17" spans="1:17" ht="15.75">
      <c r="A17" s="29" t="s">
        <v>20</v>
      </c>
      <c r="B17" s="30"/>
      <c r="C17" s="31"/>
      <c r="D17" s="32">
        <f aca="true" t="shared" si="3" ref="D17:N17">SUM(D18:D28)</f>
        <v>99296489</v>
      </c>
      <c r="E17" s="32">
        <f t="shared" si="3"/>
        <v>6202871</v>
      </c>
      <c r="F17" s="32">
        <f t="shared" si="3"/>
        <v>0</v>
      </c>
      <c r="G17" s="32">
        <f t="shared" si="3"/>
        <v>14211034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119710394</v>
      </c>
      <c r="P17" s="45">
        <f t="shared" si="1"/>
        <v>266.1727460105348</v>
      </c>
      <c r="Q17" s="10"/>
    </row>
    <row r="18" spans="1:17" ht="15">
      <c r="A18" s="12"/>
      <c r="B18" s="25">
        <v>322</v>
      </c>
      <c r="C18" s="20" t="s">
        <v>179</v>
      </c>
      <c r="D18" s="47">
        <v>26731540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26731540</v>
      </c>
      <c r="P18" s="48">
        <f t="shared" si="1"/>
        <v>59.4368389338895</v>
      </c>
      <c r="Q18" s="9"/>
    </row>
    <row r="19" spans="1:17" ht="15">
      <c r="A19" s="12"/>
      <c r="B19" s="25">
        <v>323.1</v>
      </c>
      <c r="C19" s="20" t="s">
        <v>21</v>
      </c>
      <c r="D19" s="47">
        <v>28843974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aca="true" t="shared" si="4" ref="O19:O28">SUM(D19:N19)</f>
        <v>28843974</v>
      </c>
      <c r="P19" s="48">
        <f t="shared" si="1"/>
        <v>64.13377743486893</v>
      </c>
      <c r="Q19" s="9"/>
    </row>
    <row r="20" spans="1:17" ht="15">
      <c r="A20" s="12"/>
      <c r="B20" s="25">
        <v>323.4</v>
      </c>
      <c r="C20" s="20" t="s">
        <v>22</v>
      </c>
      <c r="D20" s="47">
        <v>461373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461373</v>
      </c>
      <c r="P20" s="48">
        <f t="shared" si="1"/>
        <v>1.025850089050066</v>
      </c>
      <c r="Q20" s="9"/>
    </row>
    <row r="21" spans="1:17" ht="15">
      <c r="A21" s="12"/>
      <c r="B21" s="25">
        <v>323.9</v>
      </c>
      <c r="C21" s="20" t="s">
        <v>151</v>
      </c>
      <c r="D21" s="47">
        <v>16964646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16964646</v>
      </c>
      <c r="P21" s="48">
        <f t="shared" si="1"/>
        <v>37.72042059202174</v>
      </c>
      <c r="Q21" s="9"/>
    </row>
    <row r="22" spans="1:17" ht="15">
      <c r="A22" s="12"/>
      <c r="B22" s="25">
        <v>324.11</v>
      </c>
      <c r="C22" s="20" t="s">
        <v>115</v>
      </c>
      <c r="D22" s="47">
        <v>0</v>
      </c>
      <c r="E22" s="47">
        <v>0</v>
      </c>
      <c r="F22" s="47">
        <v>0</v>
      </c>
      <c r="G22" s="47">
        <v>1370688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1370688</v>
      </c>
      <c r="P22" s="48">
        <f t="shared" si="1"/>
        <v>3.0476868105846178</v>
      </c>
      <c r="Q22" s="9"/>
    </row>
    <row r="23" spans="1:17" ht="15">
      <c r="A23" s="12"/>
      <c r="B23" s="25">
        <v>324.12</v>
      </c>
      <c r="C23" s="20" t="s">
        <v>116</v>
      </c>
      <c r="D23" s="47">
        <v>0</v>
      </c>
      <c r="E23" s="47">
        <v>0</v>
      </c>
      <c r="F23" s="47">
        <v>0</v>
      </c>
      <c r="G23" s="47">
        <v>1226789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1226789</v>
      </c>
      <c r="P23" s="48">
        <f t="shared" si="1"/>
        <v>2.727731368969665</v>
      </c>
      <c r="Q23" s="9"/>
    </row>
    <row r="24" spans="1:17" ht="15">
      <c r="A24" s="12"/>
      <c r="B24" s="25">
        <v>324.61</v>
      </c>
      <c r="C24" s="20" t="s">
        <v>117</v>
      </c>
      <c r="D24" s="47">
        <v>0</v>
      </c>
      <c r="E24" s="47">
        <v>0</v>
      </c>
      <c r="F24" s="47">
        <v>0</v>
      </c>
      <c r="G24" s="47">
        <v>10761211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10761211</v>
      </c>
      <c r="P24" s="48">
        <f t="shared" si="1"/>
        <v>23.927254656506882</v>
      </c>
      <c r="Q24" s="9"/>
    </row>
    <row r="25" spans="1:17" ht="15">
      <c r="A25" s="12"/>
      <c r="B25" s="25">
        <v>324.91</v>
      </c>
      <c r="C25" s="20" t="s">
        <v>118</v>
      </c>
      <c r="D25" s="47">
        <v>0</v>
      </c>
      <c r="E25" s="47">
        <v>0</v>
      </c>
      <c r="F25" s="47">
        <v>0</v>
      </c>
      <c r="G25" s="47">
        <v>632258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632258</v>
      </c>
      <c r="P25" s="48">
        <f t="shared" si="1"/>
        <v>1.4058081543623415</v>
      </c>
      <c r="Q25" s="9"/>
    </row>
    <row r="26" spans="1:17" ht="15">
      <c r="A26" s="12"/>
      <c r="B26" s="25">
        <v>324.92</v>
      </c>
      <c r="C26" s="20" t="s">
        <v>23</v>
      </c>
      <c r="D26" s="47">
        <v>0</v>
      </c>
      <c r="E26" s="47">
        <v>0</v>
      </c>
      <c r="F26" s="47">
        <v>0</v>
      </c>
      <c r="G26" s="47">
        <v>218862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218862</v>
      </c>
      <c r="P26" s="48">
        <f t="shared" si="1"/>
        <v>0.48663359622187585</v>
      </c>
      <c r="Q26" s="9"/>
    </row>
    <row r="27" spans="1:17" ht="15">
      <c r="A27" s="12"/>
      <c r="B27" s="25">
        <v>329.1</v>
      </c>
      <c r="C27" s="20" t="s">
        <v>180</v>
      </c>
      <c r="D27" s="47">
        <v>6337572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6337572</v>
      </c>
      <c r="P27" s="48">
        <f t="shared" si="1"/>
        <v>14.091415840461416</v>
      </c>
      <c r="Q27" s="9"/>
    </row>
    <row r="28" spans="1:17" ht="15">
      <c r="A28" s="12"/>
      <c r="B28" s="25">
        <v>329.5</v>
      </c>
      <c r="C28" s="20" t="s">
        <v>181</v>
      </c>
      <c r="D28" s="47">
        <v>19957384</v>
      </c>
      <c r="E28" s="47">
        <v>6202871</v>
      </c>
      <c r="F28" s="47">
        <v>0</v>
      </c>
      <c r="G28" s="47">
        <v>1226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26161481</v>
      </c>
      <c r="P28" s="48">
        <f t="shared" si="1"/>
        <v>58.16932853359778</v>
      </c>
      <c r="Q28" s="9"/>
    </row>
    <row r="29" spans="1:17" ht="15.75">
      <c r="A29" s="29" t="s">
        <v>182</v>
      </c>
      <c r="B29" s="30"/>
      <c r="C29" s="31"/>
      <c r="D29" s="32">
        <f aca="true" t="shared" si="5" ref="D29:N29">SUM(D30:D38)</f>
        <v>72175296</v>
      </c>
      <c r="E29" s="32">
        <f t="shared" si="5"/>
        <v>133831863</v>
      </c>
      <c r="F29" s="32">
        <f t="shared" si="5"/>
        <v>5000000</v>
      </c>
      <c r="G29" s="32">
        <f t="shared" si="5"/>
        <v>19516433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6042719</v>
      </c>
      <c r="O29" s="44">
        <f aca="true" t="shared" si="6" ref="O29:O39">SUM(D29:N29)</f>
        <v>236566311</v>
      </c>
      <c r="P29" s="45">
        <f t="shared" si="1"/>
        <v>525.9986414584199</v>
      </c>
      <c r="Q29" s="10"/>
    </row>
    <row r="30" spans="1:17" ht="15">
      <c r="A30" s="12"/>
      <c r="B30" s="25">
        <v>331.1</v>
      </c>
      <c r="C30" s="20" t="s">
        <v>25</v>
      </c>
      <c r="D30" s="47">
        <v>2353</v>
      </c>
      <c r="E30" s="47">
        <v>104240609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104242962</v>
      </c>
      <c r="P30" s="48">
        <f t="shared" si="1"/>
        <v>231.78133928630987</v>
      </c>
      <c r="Q30" s="9"/>
    </row>
    <row r="31" spans="1:17" ht="15">
      <c r="A31" s="12"/>
      <c r="B31" s="25">
        <v>334.1</v>
      </c>
      <c r="C31" s="20" t="s">
        <v>29</v>
      </c>
      <c r="D31" s="47">
        <v>0</v>
      </c>
      <c r="E31" s="47">
        <v>1331363</v>
      </c>
      <c r="F31" s="47">
        <v>0</v>
      </c>
      <c r="G31" s="47">
        <v>7091686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8423049</v>
      </c>
      <c r="P31" s="48">
        <f t="shared" si="1"/>
        <v>18.728416198440456</v>
      </c>
      <c r="Q31" s="9"/>
    </row>
    <row r="32" spans="1:17" ht="15">
      <c r="A32" s="12"/>
      <c r="B32" s="25">
        <v>335.125</v>
      </c>
      <c r="C32" s="20" t="s">
        <v>183</v>
      </c>
      <c r="D32" s="47">
        <v>17870627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17870627</v>
      </c>
      <c r="P32" s="48">
        <f t="shared" si="1"/>
        <v>39.734844256882205</v>
      </c>
      <c r="Q32" s="9"/>
    </row>
    <row r="33" spans="1:17" ht="15">
      <c r="A33" s="12"/>
      <c r="B33" s="25">
        <v>335.18</v>
      </c>
      <c r="C33" s="20" t="s">
        <v>184</v>
      </c>
      <c r="D33" s="47">
        <v>40024004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40024004</v>
      </c>
      <c r="P33" s="48">
        <f t="shared" si="1"/>
        <v>88.99226453984129</v>
      </c>
      <c r="Q33" s="9"/>
    </row>
    <row r="34" spans="1:17" ht="15">
      <c r="A34" s="12"/>
      <c r="B34" s="25">
        <v>335.19</v>
      </c>
      <c r="C34" s="20" t="s">
        <v>185</v>
      </c>
      <c r="D34" s="47">
        <v>845986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845986</v>
      </c>
      <c r="P34" s="48">
        <f t="shared" si="1"/>
        <v>1.8810264437561561</v>
      </c>
      <c r="Q34" s="9"/>
    </row>
    <row r="35" spans="1:17" ht="15">
      <c r="A35" s="12"/>
      <c r="B35" s="25">
        <v>335.9</v>
      </c>
      <c r="C35" s="20" t="s">
        <v>41</v>
      </c>
      <c r="D35" s="47">
        <v>9762342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9762342</v>
      </c>
      <c r="P35" s="48">
        <f t="shared" si="1"/>
        <v>21.706297095922817</v>
      </c>
      <c r="Q35" s="9"/>
    </row>
    <row r="36" spans="1:17" ht="15">
      <c r="A36" s="12"/>
      <c r="B36" s="25">
        <v>337.1</v>
      </c>
      <c r="C36" s="20" t="s">
        <v>42</v>
      </c>
      <c r="D36" s="47">
        <v>0</v>
      </c>
      <c r="E36" s="47">
        <v>25163437</v>
      </c>
      <c r="F36" s="47">
        <v>5000000</v>
      </c>
      <c r="G36" s="47">
        <v>12424747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42588184</v>
      </c>
      <c r="P36" s="48">
        <f t="shared" si="1"/>
        <v>94.69364776196394</v>
      </c>
      <c r="Q36" s="9"/>
    </row>
    <row r="37" spans="1:17" ht="15">
      <c r="A37" s="12"/>
      <c r="B37" s="25">
        <v>338</v>
      </c>
      <c r="C37" s="20" t="s">
        <v>50</v>
      </c>
      <c r="D37" s="47">
        <v>3669659</v>
      </c>
      <c r="E37" s="47">
        <v>2467454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5294719</v>
      </c>
      <c r="O37" s="47">
        <f t="shared" si="6"/>
        <v>11431832</v>
      </c>
      <c r="P37" s="48">
        <f aca="true" t="shared" si="7" ref="P37:P68">(O37/P$75)</f>
        <v>25.41836187901198</v>
      </c>
      <c r="Q37" s="9"/>
    </row>
    <row r="38" spans="1:17" ht="15">
      <c r="A38" s="12"/>
      <c r="B38" s="25">
        <v>339</v>
      </c>
      <c r="C38" s="20" t="s">
        <v>51</v>
      </c>
      <c r="D38" s="47">
        <v>325</v>
      </c>
      <c r="E38" s="47">
        <v>629000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748000</v>
      </c>
      <c r="O38" s="47">
        <f t="shared" si="6"/>
        <v>1377325</v>
      </c>
      <c r="P38" s="48">
        <f t="shared" si="7"/>
        <v>3.062443996291248</v>
      </c>
      <c r="Q38" s="9"/>
    </row>
    <row r="39" spans="1:17" ht="15.75">
      <c r="A39" s="29" t="s">
        <v>56</v>
      </c>
      <c r="B39" s="30"/>
      <c r="C39" s="31"/>
      <c r="D39" s="32">
        <f aca="true" t="shared" si="8" ref="D39:N39">SUM(D40:D53)</f>
        <v>70064493</v>
      </c>
      <c r="E39" s="32">
        <f t="shared" si="8"/>
        <v>6164463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53464738</v>
      </c>
      <c r="O39" s="32">
        <f t="shared" si="6"/>
        <v>129693694</v>
      </c>
      <c r="P39" s="45">
        <f t="shared" si="7"/>
        <v>288.37033710063656</v>
      </c>
      <c r="Q39" s="10"/>
    </row>
    <row r="40" spans="1:17" ht="15">
      <c r="A40" s="12"/>
      <c r="B40" s="25">
        <v>341.2</v>
      </c>
      <c r="C40" s="20" t="s">
        <v>129</v>
      </c>
      <c r="D40" s="47">
        <v>2117835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aca="true" t="shared" si="9" ref="O40:O53">SUM(D40:N40)</f>
        <v>2117835</v>
      </c>
      <c r="P40" s="48">
        <f t="shared" si="7"/>
        <v>4.708947474913674</v>
      </c>
      <c r="Q40" s="9"/>
    </row>
    <row r="41" spans="1:17" ht="15">
      <c r="A41" s="12"/>
      <c r="B41" s="25">
        <v>341.9</v>
      </c>
      <c r="C41" s="20" t="s">
        <v>130</v>
      </c>
      <c r="D41" s="47">
        <v>4351150</v>
      </c>
      <c r="E41" s="47">
        <v>316877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6182332</v>
      </c>
      <c r="O41" s="47">
        <f t="shared" si="9"/>
        <v>10850359</v>
      </c>
      <c r="P41" s="48">
        <f t="shared" si="7"/>
        <v>24.12547276579944</v>
      </c>
      <c r="Q41" s="9"/>
    </row>
    <row r="42" spans="1:17" ht="15">
      <c r="A42" s="12"/>
      <c r="B42" s="25">
        <v>342.4</v>
      </c>
      <c r="C42" s="20" t="s">
        <v>63</v>
      </c>
      <c r="D42" s="47">
        <v>11856706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9"/>
        <v>11856706</v>
      </c>
      <c r="P42" s="48">
        <f t="shared" si="7"/>
        <v>26.36305745230096</v>
      </c>
      <c r="Q42" s="9"/>
    </row>
    <row r="43" spans="1:17" ht="15">
      <c r="A43" s="12"/>
      <c r="B43" s="25">
        <v>342.5</v>
      </c>
      <c r="C43" s="20" t="s">
        <v>64</v>
      </c>
      <c r="D43" s="47">
        <v>439970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9"/>
        <v>439970</v>
      </c>
      <c r="P43" s="48">
        <f t="shared" si="7"/>
        <v>0.97826111124699</v>
      </c>
      <c r="Q43" s="9"/>
    </row>
    <row r="44" spans="1:17" ht="15">
      <c r="A44" s="12"/>
      <c r="B44" s="25">
        <v>342.6</v>
      </c>
      <c r="C44" s="20" t="s">
        <v>119</v>
      </c>
      <c r="D44" s="47">
        <v>792326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9"/>
        <v>792326</v>
      </c>
      <c r="P44" s="48">
        <f t="shared" si="7"/>
        <v>1.7617149197215323</v>
      </c>
      <c r="Q44" s="9"/>
    </row>
    <row r="45" spans="1:17" ht="15">
      <c r="A45" s="12"/>
      <c r="B45" s="25">
        <v>342.9</v>
      </c>
      <c r="C45" s="20" t="s">
        <v>65</v>
      </c>
      <c r="D45" s="47">
        <v>25267413</v>
      </c>
      <c r="E45" s="47">
        <v>1593667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9"/>
        <v>26861080</v>
      </c>
      <c r="P45" s="48">
        <f t="shared" si="7"/>
        <v>59.72486753663726</v>
      </c>
      <c r="Q45" s="9"/>
    </row>
    <row r="46" spans="1:17" ht="15">
      <c r="A46" s="12"/>
      <c r="B46" s="25">
        <v>343.3</v>
      </c>
      <c r="C46" s="20" t="s">
        <v>152</v>
      </c>
      <c r="D46" s="47">
        <v>9468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9"/>
        <v>9468</v>
      </c>
      <c r="P46" s="48">
        <f t="shared" si="7"/>
        <v>0.021051835809910907</v>
      </c>
      <c r="Q46" s="9"/>
    </row>
    <row r="47" spans="1:17" ht="15">
      <c r="A47" s="12"/>
      <c r="B47" s="25">
        <v>343.8</v>
      </c>
      <c r="C47" s="20" t="s">
        <v>67</v>
      </c>
      <c r="D47" s="47">
        <v>1024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1024</v>
      </c>
      <c r="P47" s="48">
        <f t="shared" si="7"/>
        <v>0.0022768356431504826</v>
      </c>
      <c r="Q47" s="9"/>
    </row>
    <row r="48" spans="1:17" ht="15">
      <c r="A48" s="12"/>
      <c r="B48" s="25">
        <v>344.5</v>
      </c>
      <c r="C48" s="20" t="s">
        <v>131</v>
      </c>
      <c r="D48" s="47">
        <v>1841289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47282406</v>
      </c>
      <c r="O48" s="47">
        <f t="shared" si="9"/>
        <v>49123695</v>
      </c>
      <c r="P48" s="48">
        <f t="shared" si="7"/>
        <v>109.2251754875519</v>
      </c>
      <c r="Q48" s="9"/>
    </row>
    <row r="49" spans="1:17" ht="15">
      <c r="A49" s="12"/>
      <c r="B49" s="25">
        <v>344.6</v>
      </c>
      <c r="C49" s="20" t="s">
        <v>132</v>
      </c>
      <c r="D49" s="47">
        <v>594007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594007</v>
      </c>
      <c r="P49" s="48">
        <f t="shared" si="7"/>
        <v>1.3207581151180552</v>
      </c>
      <c r="Q49" s="9"/>
    </row>
    <row r="50" spans="1:17" ht="15">
      <c r="A50" s="12"/>
      <c r="B50" s="25">
        <v>344.9</v>
      </c>
      <c r="C50" s="20" t="s">
        <v>133</v>
      </c>
      <c r="D50" s="47">
        <v>2745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2745</v>
      </c>
      <c r="P50" s="48">
        <f t="shared" si="7"/>
        <v>0.006103431484812572</v>
      </c>
      <c r="Q50" s="9"/>
    </row>
    <row r="51" spans="1:17" ht="15">
      <c r="A51" s="12"/>
      <c r="B51" s="25">
        <v>347.5</v>
      </c>
      <c r="C51" s="20" t="s">
        <v>73</v>
      </c>
      <c r="D51" s="47">
        <v>1327780</v>
      </c>
      <c r="E51" s="47">
        <v>83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1327863</v>
      </c>
      <c r="P51" s="48">
        <f t="shared" si="7"/>
        <v>2.952466609004618</v>
      </c>
      <c r="Q51" s="9"/>
    </row>
    <row r="52" spans="1:17" ht="15">
      <c r="A52" s="12"/>
      <c r="B52" s="25">
        <v>347.9</v>
      </c>
      <c r="C52" s="20" t="s">
        <v>74</v>
      </c>
      <c r="D52" s="47">
        <v>12452763</v>
      </c>
      <c r="E52" s="47">
        <v>300790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12753553</v>
      </c>
      <c r="P52" s="48">
        <f t="shared" si="7"/>
        <v>28.35717192110231</v>
      </c>
      <c r="Q52" s="9"/>
    </row>
    <row r="53" spans="1:17" ht="15">
      <c r="A53" s="12"/>
      <c r="B53" s="25">
        <v>349</v>
      </c>
      <c r="C53" s="20" t="s">
        <v>186</v>
      </c>
      <c r="D53" s="47">
        <v>9010017</v>
      </c>
      <c r="E53" s="47">
        <v>3953046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12963063</v>
      </c>
      <c r="P53" s="48">
        <f t="shared" si="7"/>
        <v>28.823011604301975</v>
      </c>
      <c r="Q53" s="9"/>
    </row>
    <row r="54" spans="1:17" ht="15.75">
      <c r="A54" s="29" t="s">
        <v>57</v>
      </c>
      <c r="B54" s="30"/>
      <c r="C54" s="31"/>
      <c r="D54" s="32">
        <f aca="true" t="shared" si="10" ref="D54:N54">SUM(D55:D57)</f>
        <v>7982232</v>
      </c>
      <c r="E54" s="32">
        <f t="shared" si="10"/>
        <v>1842963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aca="true" t="shared" si="11" ref="O54:O59">SUM(D54:N54)</f>
        <v>9825195</v>
      </c>
      <c r="P54" s="45">
        <f t="shared" si="7"/>
        <v>21.84604900088272</v>
      </c>
      <c r="Q54" s="10"/>
    </row>
    <row r="55" spans="1:17" ht="15">
      <c r="A55" s="13"/>
      <c r="B55" s="39">
        <v>351.5</v>
      </c>
      <c r="C55" s="21" t="s">
        <v>120</v>
      </c>
      <c r="D55" s="47">
        <v>85175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1"/>
        <v>85175</v>
      </c>
      <c r="P55" s="48">
        <f t="shared" si="7"/>
        <v>0.18938425381381088</v>
      </c>
      <c r="Q55" s="9"/>
    </row>
    <row r="56" spans="1:17" ht="15">
      <c r="A56" s="13"/>
      <c r="B56" s="39">
        <v>351.9</v>
      </c>
      <c r="C56" s="21" t="s">
        <v>187</v>
      </c>
      <c r="D56" s="47">
        <v>6759875</v>
      </c>
      <c r="E56" s="47">
        <v>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1"/>
        <v>6759876</v>
      </c>
      <c r="P56" s="48">
        <f t="shared" si="7"/>
        <v>15.030397089919443</v>
      </c>
      <c r="Q56" s="9"/>
    </row>
    <row r="57" spans="1:17" ht="15">
      <c r="A57" s="13"/>
      <c r="B57" s="39">
        <v>359</v>
      </c>
      <c r="C57" s="21" t="s">
        <v>79</v>
      </c>
      <c r="D57" s="47">
        <v>1137182</v>
      </c>
      <c r="E57" s="47">
        <v>1842962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1"/>
        <v>2980144</v>
      </c>
      <c r="P57" s="48">
        <f t="shared" si="7"/>
        <v>6.626267657149464</v>
      </c>
      <c r="Q57" s="9"/>
    </row>
    <row r="58" spans="1:17" ht="15.75">
      <c r="A58" s="29" t="s">
        <v>4</v>
      </c>
      <c r="B58" s="30"/>
      <c r="C58" s="31"/>
      <c r="D58" s="32">
        <f aca="true" t="shared" si="12" ref="D58:N58">SUM(D59:D68)</f>
        <v>21391443</v>
      </c>
      <c r="E58" s="32">
        <f t="shared" si="12"/>
        <v>10996435</v>
      </c>
      <c r="F58" s="32">
        <f t="shared" si="12"/>
        <v>169860</v>
      </c>
      <c r="G58" s="32">
        <f t="shared" si="12"/>
        <v>622925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638143639</v>
      </c>
      <c r="L58" s="32">
        <f t="shared" si="12"/>
        <v>0</v>
      </c>
      <c r="M58" s="32">
        <f t="shared" si="12"/>
        <v>0</v>
      </c>
      <c r="N58" s="32">
        <f t="shared" si="12"/>
        <v>866572</v>
      </c>
      <c r="O58" s="32">
        <f t="shared" si="11"/>
        <v>672190874</v>
      </c>
      <c r="P58" s="45">
        <f t="shared" si="7"/>
        <v>1494.5977938707763</v>
      </c>
      <c r="Q58" s="10"/>
    </row>
    <row r="59" spans="1:17" ht="15">
      <c r="A59" s="12"/>
      <c r="B59" s="25">
        <v>361.1</v>
      </c>
      <c r="C59" s="20" t="s">
        <v>80</v>
      </c>
      <c r="D59" s="47">
        <v>2544448</v>
      </c>
      <c r="E59" s="47">
        <v>159859</v>
      </c>
      <c r="F59" s="47">
        <v>11739</v>
      </c>
      <c r="G59" s="47">
        <v>116784</v>
      </c>
      <c r="H59" s="47">
        <v>0</v>
      </c>
      <c r="I59" s="47">
        <v>0</v>
      </c>
      <c r="J59" s="47">
        <v>0</v>
      </c>
      <c r="K59" s="47">
        <v>13327911</v>
      </c>
      <c r="L59" s="47">
        <v>0</v>
      </c>
      <c r="M59" s="47">
        <v>0</v>
      </c>
      <c r="N59" s="47">
        <v>813605</v>
      </c>
      <c r="O59" s="47">
        <f t="shared" si="11"/>
        <v>16974346</v>
      </c>
      <c r="P59" s="48">
        <f t="shared" si="7"/>
        <v>37.741988273407046</v>
      </c>
      <c r="Q59" s="9"/>
    </row>
    <row r="60" spans="1:17" ht="15">
      <c r="A60" s="12"/>
      <c r="B60" s="25">
        <v>361.2</v>
      </c>
      <c r="C60" s="20" t="s">
        <v>81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10964576</v>
      </c>
      <c r="L60" s="47">
        <v>0</v>
      </c>
      <c r="M60" s="47">
        <v>0</v>
      </c>
      <c r="N60" s="47">
        <v>0</v>
      </c>
      <c r="O60" s="47">
        <f aca="true" t="shared" si="13" ref="O60:O68">SUM(D60:N60)</f>
        <v>10964576</v>
      </c>
      <c r="P60" s="48">
        <f t="shared" si="7"/>
        <v>24.379431102375335</v>
      </c>
      <c r="Q60" s="9"/>
    </row>
    <row r="61" spans="1:17" ht="15">
      <c r="A61" s="12"/>
      <c r="B61" s="25">
        <v>361.3</v>
      </c>
      <c r="C61" s="20" t="s">
        <v>82</v>
      </c>
      <c r="D61" s="47">
        <v>-1735594</v>
      </c>
      <c r="E61" s="47">
        <v>-4459</v>
      </c>
      <c r="F61" s="47">
        <v>0</v>
      </c>
      <c r="G61" s="47">
        <v>-35978</v>
      </c>
      <c r="H61" s="47">
        <v>0</v>
      </c>
      <c r="I61" s="47">
        <v>0</v>
      </c>
      <c r="J61" s="47">
        <v>0</v>
      </c>
      <c r="K61" s="47">
        <v>455524728</v>
      </c>
      <c r="L61" s="47">
        <v>0</v>
      </c>
      <c r="M61" s="47">
        <v>0</v>
      </c>
      <c r="N61" s="47">
        <v>0</v>
      </c>
      <c r="O61" s="47">
        <f t="shared" si="13"/>
        <v>453748697</v>
      </c>
      <c r="P61" s="48">
        <f t="shared" si="7"/>
        <v>1008.8976624635628</v>
      </c>
      <c r="Q61" s="9"/>
    </row>
    <row r="62" spans="1:17" ht="15">
      <c r="A62" s="12"/>
      <c r="B62" s="25">
        <v>361.4</v>
      </c>
      <c r="C62" s="20" t="s">
        <v>135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227551</v>
      </c>
      <c r="L62" s="47">
        <v>0</v>
      </c>
      <c r="M62" s="47">
        <v>0</v>
      </c>
      <c r="N62" s="47">
        <v>0</v>
      </c>
      <c r="O62" s="47">
        <f t="shared" si="13"/>
        <v>227551</v>
      </c>
      <c r="P62" s="48">
        <f t="shared" si="7"/>
        <v>0.5059533471040385</v>
      </c>
      <c r="Q62" s="9"/>
    </row>
    <row r="63" spans="1:17" ht="15">
      <c r="A63" s="12"/>
      <c r="B63" s="25">
        <v>362</v>
      </c>
      <c r="C63" s="20" t="s">
        <v>84</v>
      </c>
      <c r="D63" s="47">
        <v>16559800</v>
      </c>
      <c r="E63" s="47">
        <v>1570343</v>
      </c>
      <c r="F63" s="47">
        <v>0</v>
      </c>
      <c r="G63" s="47">
        <v>293789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3"/>
        <v>18423932</v>
      </c>
      <c r="P63" s="48">
        <f t="shared" si="7"/>
        <v>40.96510260212964</v>
      </c>
      <c r="Q63" s="9"/>
    </row>
    <row r="64" spans="1:17" ht="15">
      <c r="A64" s="12"/>
      <c r="B64" s="25">
        <v>364</v>
      </c>
      <c r="C64" s="20" t="s">
        <v>136</v>
      </c>
      <c r="D64" s="47">
        <v>227165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52967</v>
      </c>
      <c r="O64" s="47">
        <f t="shared" si="13"/>
        <v>280132</v>
      </c>
      <c r="P64" s="48">
        <f t="shared" si="7"/>
        <v>0.6228657445185849</v>
      </c>
      <c r="Q64" s="9"/>
    </row>
    <row r="65" spans="1:17" ht="15">
      <c r="A65" s="12"/>
      <c r="B65" s="25">
        <v>366</v>
      </c>
      <c r="C65" s="20" t="s">
        <v>87</v>
      </c>
      <c r="D65" s="47">
        <v>0</v>
      </c>
      <c r="E65" s="47">
        <v>6080308</v>
      </c>
      <c r="F65" s="47">
        <v>0</v>
      </c>
      <c r="G65" s="47">
        <v>1499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3"/>
        <v>6081807</v>
      </c>
      <c r="P65" s="48">
        <f t="shared" si="7"/>
        <v>13.52272944566612</v>
      </c>
      <c r="Q65" s="9"/>
    </row>
    <row r="66" spans="1:17" ht="15">
      <c r="A66" s="12"/>
      <c r="B66" s="25">
        <v>368</v>
      </c>
      <c r="C66" s="20" t="s">
        <v>88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155318180</v>
      </c>
      <c r="L66" s="47">
        <v>0</v>
      </c>
      <c r="M66" s="47">
        <v>0</v>
      </c>
      <c r="N66" s="47">
        <v>0</v>
      </c>
      <c r="O66" s="47">
        <f t="shared" si="13"/>
        <v>155318180</v>
      </c>
      <c r="P66" s="48">
        <f t="shared" si="7"/>
        <v>345.34567212232656</v>
      </c>
      <c r="Q66" s="9"/>
    </row>
    <row r="67" spans="1:17" ht="15">
      <c r="A67" s="12"/>
      <c r="B67" s="25">
        <v>369.3</v>
      </c>
      <c r="C67" s="20" t="s">
        <v>89</v>
      </c>
      <c r="D67" s="47">
        <v>2399248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3"/>
        <v>2399248</v>
      </c>
      <c r="P67" s="48">
        <f t="shared" si="7"/>
        <v>5.334661487458504</v>
      </c>
      <c r="Q67" s="9"/>
    </row>
    <row r="68" spans="1:17" ht="15">
      <c r="A68" s="12"/>
      <c r="B68" s="25">
        <v>369.9</v>
      </c>
      <c r="C68" s="20" t="s">
        <v>90</v>
      </c>
      <c r="D68" s="47">
        <v>1396376</v>
      </c>
      <c r="E68" s="47">
        <v>3190384</v>
      </c>
      <c r="F68" s="47">
        <v>158121</v>
      </c>
      <c r="G68" s="47">
        <v>246831</v>
      </c>
      <c r="H68" s="47">
        <v>0</v>
      </c>
      <c r="I68" s="47">
        <v>0</v>
      </c>
      <c r="J68" s="47">
        <v>0</v>
      </c>
      <c r="K68" s="47">
        <v>2780693</v>
      </c>
      <c r="L68" s="47">
        <v>0</v>
      </c>
      <c r="M68" s="47">
        <v>0</v>
      </c>
      <c r="N68" s="47">
        <v>0</v>
      </c>
      <c r="O68" s="47">
        <f t="shared" si="13"/>
        <v>7772405</v>
      </c>
      <c r="P68" s="48">
        <f t="shared" si="7"/>
        <v>17.281727282227564</v>
      </c>
      <c r="Q68" s="9"/>
    </row>
    <row r="69" spans="1:17" ht="15.75">
      <c r="A69" s="29" t="s">
        <v>58</v>
      </c>
      <c r="B69" s="30"/>
      <c r="C69" s="31"/>
      <c r="D69" s="32">
        <f aca="true" t="shared" si="14" ref="D69:N69">SUM(D70:D72)</f>
        <v>8288438</v>
      </c>
      <c r="E69" s="32">
        <f t="shared" si="14"/>
        <v>8420415</v>
      </c>
      <c r="F69" s="32">
        <f t="shared" si="14"/>
        <v>48417204</v>
      </c>
      <c r="G69" s="32">
        <f t="shared" si="14"/>
        <v>128168314</v>
      </c>
      <c r="H69" s="32">
        <f t="shared" si="14"/>
        <v>0</v>
      </c>
      <c r="I69" s="32">
        <f t="shared" si="14"/>
        <v>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4"/>
        <v>0</v>
      </c>
      <c r="O69" s="32">
        <f>SUM(D69:N69)</f>
        <v>193294371</v>
      </c>
      <c r="P69" s="45">
        <f>(O69/P$75)</f>
        <v>429.78468116518843</v>
      </c>
      <c r="Q69" s="9"/>
    </row>
    <row r="70" spans="1:17" ht="15">
      <c r="A70" s="12"/>
      <c r="B70" s="25">
        <v>381</v>
      </c>
      <c r="C70" s="20" t="s">
        <v>91</v>
      </c>
      <c r="D70" s="47">
        <v>5605699</v>
      </c>
      <c r="E70" s="47">
        <v>8420415</v>
      </c>
      <c r="F70" s="47">
        <v>48416515</v>
      </c>
      <c r="G70" s="47">
        <v>77386192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139828821</v>
      </c>
      <c r="P70" s="48">
        <f>(O70/P$75)</f>
        <v>310.90551132080924</v>
      </c>
      <c r="Q70" s="9"/>
    </row>
    <row r="71" spans="1:17" ht="15">
      <c r="A71" s="12"/>
      <c r="B71" s="25">
        <v>384</v>
      </c>
      <c r="C71" s="20" t="s">
        <v>92</v>
      </c>
      <c r="D71" s="47">
        <v>0</v>
      </c>
      <c r="E71" s="47">
        <v>0</v>
      </c>
      <c r="F71" s="47">
        <v>0</v>
      </c>
      <c r="G71" s="47">
        <v>50520419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>SUM(D71:N71)</f>
        <v>50520419</v>
      </c>
      <c r="P71" s="48">
        <f>(O71/P$75)</f>
        <v>112.33075262314145</v>
      </c>
      <c r="Q71" s="9"/>
    </row>
    <row r="72" spans="1:17" ht="15.75" thickBot="1">
      <c r="A72" s="12"/>
      <c r="B72" s="25">
        <v>389.9</v>
      </c>
      <c r="C72" s="20" t="s">
        <v>93</v>
      </c>
      <c r="D72" s="47">
        <v>2682739</v>
      </c>
      <c r="E72" s="47">
        <v>0</v>
      </c>
      <c r="F72" s="47">
        <v>689</v>
      </c>
      <c r="G72" s="47">
        <v>261703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>SUM(D72:N72)</f>
        <v>2945131</v>
      </c>
      <c r="P72" s="48">
        <f>(O72/P$75)</f>
        <v>6.5484172212377185</v>
      </c>
      <c r="Q72" s="9"/>
    </row>
    <row r="73" spans="1:120" ht="16.5" thickBot="1">
      <c r="A73" s="14" t="s">
        <v>75</v>
      </c>
      <c r="B73" s="23"/>
      <c r="C73" s="22"/>
      <c r="D73" s="15">
        <f aca="true" t="shared" si="15" ref="D73:N73">SUM(D5,D17,D29,D39,D54,D58,D69)</f>
        <v>806565574</v>
      </c>
      <c r="E73" s="15">
        <f t="shared" si="15"/>
        <v>243179470</v>
      </c>
      <c r="F73" s="15">
        <f t="shared" si="15"/>
        <v>72952518</v>
      </c>
      <c r="G73" s="15">
        <f t="shared" si="15"/>
        <v>162518706</v>
      </c>
      <c r="H73" s="15">
        <f t="shared" si="15"/>
        <v>0</v>
      </c>
      <c r="I73" s="15">
        <f t="shared" si="15"/>
        <v>0</v>
      </c>
      <c r="J73" s="15">
        <f t="shared" si="15"/>
        <v>0</v>
      </c>
      <c r="K73" s="15">
        <f t="shared" si="15"/>
        <v>638143639</v>
      </c>
      <c r="L73" s="15">
        <f t="shared" si="15"/>
        <v>0</v>
      </c>
      <c r="M73" s="15">
        <f t="shared" si="15"/>
        <v>0</v>
      </c>
      <c r="N73" s="15">
        <f t="shared" si="15"/>
        <v>70278119</v>
      </c>
      <c r="O73" s="15">
        <f>SUM(D73:N73)</f>
        <v>1993638026</v>
      </c>
      <c r="P73" s="38">
        <f>(O73/P$75)</f>
        <v>4432.798942516571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6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6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52" t="s">
        <v>188</v>
      </c>
      <c r="N75" s="52"/>
      <c r="O75" s="52"/>
      <c r="P75" s="43">
        <v>449747</v>
      </c>
    </row>
    <row r="76" spans="1:16" ht="1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</row>
    <row r="77" spans="1:16" ht="15.75" customHeight="1" thickBot="1">
      <c r="A77" s="56" t="s">
        <v>112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</row>
  </sheetData>
  <sheetProtection/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302962118</v>
      </c>
      <c r="E5" s="27">
        <f t="shared" si="0"/>
        <v>14263003</v>
      </c>
      <c r="F5" s="27">
        <f t="shared" si="0"/>
        <v>26887032</v>
      </c>
      <c r="G5" s="27">
        <f t="shared" si="0"/>
        <v>23187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344135340</v>
      </c>
      <c r="O5" s="33">
        <f aca="true" t="shared" si="1" ref="O5:O36">(N5/O$70)</f>
        <v>829.7396269086753</v>
      </c>
      <c r="P5" s="6"/>
    </row>
    <row r="6" spans="1:16" ht="15">
      <c r="A6" s="12"/>
      <c r="B6" s="25">
        <v>311</v>
      </c>
      <c r="C6" s="20" t="s">
        <v>3</v>
      </c>
      <c r="D6" s="47">
        <v>209126414</v>
      </c>
      <c r="E6" s="47">
        <v>14259649</v>
      </c>
      <c r="F6" s="47">
        <v>26887032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250273095</v>
      </c>
      <c r="O6" s="48">
        <f t="shared" si="1"/>
        <v>603.4297566491703</v>
      </c>
      <c r="P6" s="9"/>
    </row>
    <row r="7" spans="1:16" ht="15">
      <c r="A7" s="12"/>
      <c r="B7" s="25">
        <v>312.1</v>
      </c>
      <c r="C7" s="20" t="s">
        <v>106</v>
      </c>
      <c r="D7" s="47">
        <v>6682646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6">SUM(D7:M7)</f>
        <v>6682646</v>
      </c>
      <c r="O7" s="48">
        <f t="shared" si="1"/>
        <v>16.112428903125007</v>
      </c>
      <c r="P7" s="9"/>
    </row>
    <row r="8" spans="1:16" ht="15">
      <c r="A8" s="12"/>
      <c r="B8" s="25">
        <v>312.51</v>
      </c>
      <c r="C8" s="20" t="s">
        <v>107</v>
      </c>
      <c r="D8" s="47">
        <v>5201192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5201192</v>
      </c>
      <c r="O8" s="48">
        <f t="shared" si="1"/>
        <v>12.540517081333137</v>
      </c>
      <c r="P8" s="9"/>
    </row>
    <row r="9" spans="1:16" ht="15">
      <c r="A9" s="12"/>
      <c r="B9" s="25">
        <v>312.52</v>
      </c>
      <c r="C9" s="20" t="s">
        <v>102</v>
      </c>
      <c r="D9" s="47">
        <v>4807161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4807161</v>
      </c>
      <c r="O9" s="48">
        <f t="shared" si="1"/>
        <v>11.590474766787784</v>
      </c>
      <c r="P9" s="9"/>
    </row>
    <row r="10" spans="1:16" ht="15">
      <c r="A10" s="12"/>
      <c r="B10" s="25">
        <v>314.1</v>
      </c>
      <c r="C10" s="20" t="s">
        <v>12</v>
      </c>
      <c r="D10" s="47">
        <v>27573832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27573832</v>
      </c>
      <c r="O10" s="48">
        <f t="shared" si="1"/>
        <v>66.48285838973264</v>
      </c>
      <c r="P10" s="9"/>
    </row>
    <row r="11" spans="1:16" ht="15">
      <c r="A11" s="12"/>
      <c r="B11" s="25">
        <v>314.3</v>
      </c>
      <c r="C11" s="20" t="s">
        <v>13</v>
      </c>
      <c r="D11" s="47">
        <v>4174937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4174937</v>
      </c>
      <c r="O11" s="48">
        <f t="shared" si="1"/>
        <v>10.066128833926863</v>
      </c>
      <c r="P11" s="9"/>
    </row>
    <row r="12" spans="1:16" ht="15">
      <c r="A12" s="12"/>
      <c r="B12" s="25">
        <v>314.4</v>
      </c>
      <c r="C12" s="20" t="s">
        <v>14</v>
      </c>
      <c r="D12" s="47">
        <v>1398101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1398101</v>
      </c>
      <c r="O12" s="48">
        <f t="shared" si="1"/>
        <v>3.3709406366711594</v>
      </c>
      <c r="P12" s="9"/>
    </row>
    <row r="13" spans="1:16" ht="15">
      <c r="A13" s="12"/>
      <c r="B13" s="25">
        <v>314.7</v>
      </c>
      <c r="C13" s="20" t="s">
        <v>16</v>
      </c>
      <c r="D13" s="47">
        <v>14330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14330</v>
      </c>
      <c r="O13" s="48">
        <f t="shared" si="1"/>
        <v>0.034550850992523224</v>
      </c>
      <c r="P13" s="9"/>
    </row>
    <row r="14" spans="1:16" ht="15">
      <c r="A14" s="12"/>
      <c r="B14" s="25">
        <v>315</v>
      </c>
      <c r="C14" s="20" t="s">
        <v>17</v>
      </c>
      <c r="D14" s="47">
        <v>24884787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24884787</v>
      </c>
      <c r="O14" s="48">
        <f t="shared" si="1"/>
        <v>59.99934177373894</v>
      </c>
      <c r="P14" s="9"/>
    </row>
    <row r="15" spans="1:16" ht="15">
      <c r="A15" s="12"/>
      <c r="B15" s="25">
        <v>316</v>
      </c>
      <c r="C15" s="20" t="s">
        <v>18</v>
      </c>
      <c r="D15" s="47">
        <v>7987435</v>
      </c>
      <c r="E15" s="47">
        <v>3354</v>
      </c>
      <c r="F15" s="47">
        <v>0</v>
      </c>
      <c r="G15" s="47">
        <v>1448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7992237</v>
      </c>
      <c r="O15" s="48">
        <f t="shared" si="1"/>
        <v>19.269964388271518</v>
      </c>
      <c r="P15" s="9"/>
    </row>
    <row r="16" spans="1:16" ht="15">
      <c r="A16" s="12"/>
      <c r="B16" s="25">
        <v>319</v>
      </c>
      <c r="C16" s="20" t="s">
        <v>19</v>
      </c>
      <c r="D16" s="47">
        <v>11111283</v>
      </c>
      <c r="E16" s="47">
        <v>0</v>
      </c>
      <c r="F16" s="47">
        <v>0</v>
      </c>
      <c r="G16" s="47">
        <v>21739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11133022</v>
      </c>
      <c r="O16" s="48">
        <f t="shared" si="1"/>
        <v>26.842664634925534</v>
      </c>
      <c r="P16" s="9"/>
    </row>
    <row r="17" spans="1:16" ht="15.75">
      <c r="A17" s="29" t="s">
        <v>20</v>
      </c>
      <c r="B17" s="30"/>
      <c r="C17" s="31"/>
      <c r="D17" s="32">
        <f aca="true" t="shared" si="3" ref="D17:M17">SUM(D18:D26)</f>
        <v>54318091</v>
      </c>
      <c r="E17" s="32">
        <f t="shared" si="3"/>
        <v>65070</v>
      </c>
      <c r="F17" s="32">
        <f t="shared" si="3"/>
        <v>0</v>
      </c>
      <c r="G17" s="32">
        <f t="shared" si="3"/>
        <v>4337998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58721159</v>
      </c>
      <c r="O17" s="45">
        <f t="shared" si="1"/>
        <v>141.58171770532198</v>
      </c>
      <c r="P17" s="10"/>
    </row>
    <row r="18" spans="1:16" ht="15">
      <c r="A18" s="12"/>
      <c r="B18" s="25">
        <v>322</v>
      </c>
      <c r="C18" s="20" t="s">
        <v>0</v>
      </c>
      <c r="D18" s="47">
        <v>6987058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6987058</v>
      </c>
      <c r="O18" s="48">
        <f t="shared" si="1"/>
        <v>16.84639217265299</v>
      </c>
      <c r="P18" s="9"/>
    </row>
    <row r="19" spans="1:16" ht="15">
      <c r="A19" s="12"/>
      <c r="B19" s="25">
        <v>323.1</v>
      </c>
      <c r="C19" s="20" t="s">
        <v>21</v>
      </c>
      <c r="D19" s="47">
        <v>26257819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4" ref="N19:N25">SUM(D19:M19)</f>
        <v>26257819</v>
      </c>
      <c r="O19" s="48">
        <f t="shared" si="1"/>
        <v>63.30983891539743</v>
      </c>
      <c r="P19" s="9"/>
    </row>
    <row r="20" spans="1:16" ht="15">
      <c r="A20" s="12"/>
      <c r="B20" s="25">
        <v>323.4</v>
      </c>
      <c r="C20" s="20" t="s">
        <v>22</v>
      </c>
      <c r="D20" s="47">
        <v>392007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392007</v>
      </c>
      <c r="O20" s="48">
        <f t="shared" si="1"/>
        <v>0.9451622780897454</v>
      </c>
      <c r="P20" s="9"/>
    </row>
    <row r="21" spans="1:16" ht="15">
      <c r="A21" s="12"/>
      <c r="B21" s="25">
        <v>324.11</v>
      </c>
      <c r="C21" s="20" t="s">
        <v>115</v>
      </c>
      <c r="D21" s="47">
        <v>0</v>
      </c>
      <c r="E21" s="47">
        <v>0</v>
      </c>
      <c r="F21" s="47">
        <v>0</v>
      </c>
      <c r="G21" s="47">
        <v>374865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374865</v>
      </c>
      <c r="O21" s="48">
        <f t="shared" si="1"/>
        <v>0.9038314554998059</v>
      </c>
      <c r="P21" s="9"/>
    </row>
    <row r="22" spans="1:16" ht="15">
      <c r="A22" s="12"/>
      <c r="B22" s="25">
        <v>324.12</v>
      </c>
      <c r="C22" s="20" t="s">
        <v>116</v>
      </c>
      <c r="D22" s="47">
        <v>0</v>
      </c>
      <c r="E22" s="47">
        <v>0</v>
      </c>
      <c r="F22" s="47">
        <v>0</v>
      </c>
      <c r="G22" s="47">
        <v>419517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419517</v>
      </c>
      <c r="O22" s="48">
        <f t="shared" si="1"/>
        <v>1.0114912320886509</v>
      </c>
      <c r="P22" s="9"/>
    </row>
    <row r="23" spans="1:16" ht="15">
      <c r="A23" s="12"/>
      <c r="B23" s="25">
        <v>324.61</v>
      </c>
      <c r="C23" s="20" t="s">
        <v>117</v>
      </c>
      <c r="D23" s="47">
        <v>0</v>
      </c>
      <c r="E23" s="47">
        <v>0</v>
      </c>
      <c r="F23" s="47">
        <v>0</v>
      </c>
      <c r="G23" s="47">
        <v>3292678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3292678</v>
      </c>
      <c r="O23" s="48">
        <f t="shared" si="1"/>
        <v>7.938927211748736</v>
      </c>
      <c r="P23" s="9"/>
    </row>
    <row r="24" spans="1:16" ht="15">
      <c r="A24" s="12"/>
      <c r="B24" s="25">
        <v>324.71</v>
      </c>
      <c r="C24" s="20" t="s">
        <v>118</v>
      </c>
      <c r="D24" s="47">
        <v>0</v>
      </c>
      <c r="E24" s="47">
        <v>0</v>
      </c>
      <c r="F24" s="47">
        <v>0</v>
      </c>
      <c r="G24" s="47">
        <v>198801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198801</v>
      </c>
      <c r="O24" s="48">
        <f t="shared" si="1"/>
        <v>0.47932614990681155</v>
      </c>
      <c r="P24" s="9"/>
    </row>
    <row r="25" spans="1:16" ht="15">
      <c r="A25" s="12"/>
      <c r="B25" s="25">
        <v>324.72</v>
      </c>
      <c r="C25" s="20" t="s">
        <v>23</v>
      </c>
      <c r="D25" s="47">
        <v>0</v>
      </c>
      <c r="E25" s="47">
        <v>0</v>
      </c>
      <c r="F25" s="47">
        <v>0</v>
      </c>
      <c r="G25" s="47">
        <v>52137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52137</v>
      </c>
      <c r="O25" s="48">
        <f t="shared" si="1"/>
        <v>0.1257067493508153</v>
      </c>
      <c r="P25" s="9"/>
    </row>
    <row r="26" spans="1:16" ht="15">
      <c r="A26" s="12"/>
      <c r="B26" s="25">
        <v>329</v>
      </c>
      <c r="C26" s="20" t="s">
        <v>24</v>
      </c>
      <c r="D26" s="47">
        <v>20681207</v>
      </c>
      <c r="E26" s="47">
        <v>65070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5" ref="N26:N34">SUM(D26:M26)</f>
        <v>20746277</v>
      </c>
      <c r="O26" s="48">
        <f t="shared" si="1"/>
        <v>50.021041540587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SUM(D28:D33)</f>
        <v>46168385</v>
      </c>
      <c r="E27" s="32">
        <f t="shared" si="6"/>
        <v>85909785</v>
      </c>
      <c r="F27" s="32">
        <f t="shared" si="6"/>
        <v>3300000</v>
      </c>
      <c r="G27" s="32">
        <f t="shared" si="6"/>
        <v>7257993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432000</v>
      </c>
      <c r="N27" s="44">
        <f t="shared" si="5"/>
        <v>143068163</v>
      </c>
      <c r="O27" s="45">
        <f t="shared" si="1"/>
        <v>344.9495311644818</v>
      </c>
      <c r="P27" s="10"/>
    </row>
    <row r="28" spans="1:16" ht="15">
      <c r="A28" s="12"/>
      <c r="B28" s="25">
        <v>331.1</v>
      </c>
      <c r="C28" s="20" t="s">
        <v>25</v>
      </c>
      <c r="D28" s="47">
        <v>-152785</v>
      </c>
      <c r="E28" s="47">
        <v>66217914</v>
      </c>
      <c r="F28" s="47">
        <v>0</v>
      </c>
      <c r="G28" s="47">
        <v>1698349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67763478</v>
      </c>
      <c r="O28" s="48">
        <f t="shared" si="1"/>
        <v>163.38351926818743</v>
      </c>
      <c r="P28" s="9"/>
    </row>
    <row r="29" spans="1:16" ht="15">
      <c r="A29" s="12"/>
      <c r="B29" s="25">
        <v>334.1</v>
      </c>
      <c r="C29" s="20" t="s">
        <v>29</v>
      </c>
      <c r="D29" s="47">
        <v>-12</v>
      </c>
      <c r="E29" s="47">
        <v>1269818</v>
      </c>
      <c r="F29" s="47">
        <v>0</v>
      </c>
      <c r="G29" s="47">
        <v>3250411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4520217</v>
      </c>
      <c r="O29" s="48">
        <f t="shared" si="1"/>
        <v>10.898628333626682</v>
      </c>
      <c r="P29" s="9"/>
    </row>
    <row r="30" spans="1:16" ht="15">
      <c r="A30" s="12"/>
      <c r="B30" s="25">
        <v>335.12</v>
      </c>
      <c r="C30" s="20" t="s">
        <v>39</v>
      </c>
      <c r="D30" s="47">
        <v>39971418</v>
      </c>
      <c r="E30" s="47">
        <v>0</v>
      </c>
      <c r="F30" s="47">
        <v>300000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40271418</v>
      </c>
      <c r="O30" s="48">
        <f t="shared" si="1"/>
        <v>97.09782013786585</v>
      </c>
      <c r="P30" s="9"/>
    </row>
    <row r="31" spans="1:16" ht="15">
      <c r="A31" s="12"/>
      <c r="B31" s="25">
        <v>337.1</v>
      </c>
      <c r="C31" s="20" t="s">
        <v>42</v>
      </c>
      <c r="D31" s="47">
        <v>0</v>
      </c>
      <c r="E31" s="47">
        <v>16144428</v>
      </c>
      <c r="F31" s="47">
        <v>3000000</v>
      </c>
      <c r="G31" s="47">
        <v>2309233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21453661</v>
      </c>
      <c r="O31" s="48">
        <f t="shared" si="1"/>
        <v>51.72660463748129</v>
      </c>
      <c r="P31" s="9"/>
    </row>
    <row r="32" spans="1:16" ht="15">
      <c r="A32" s="12"/>
      <c r="B32" s="25">
        <v>338</v>
      </c>
      <c r="C32" s="20" t="s">
        <v>50</v>
      </c>
      <c r="D32" s="47">
        <v>6349764</v>
      </c>
      <c r="E32" s="47">
        <v>2273174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8622938</v>
      </c>
      <c r="O32" s="48">
        <f t="shared" si="1"/>
        <v>20.790638238364707</v>
      </c>
      <c r="P32" s="9"/>
    </row>
    <row r="33" spans="1:16" ht="15">
      <c r="A33" s="12"/>
      <c r="B33" s="25">
        <v>339</v>
      </c>
      <c r="C33" s="20" t="s">
        <v>51</v>
      </c>
      <c r="D33" s="47">
        <v>0</v>
      </c>
      <c r="E33" s="47">
        <v>4451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432000</v>
      </c>
      <c r="N33" s="47">
        <f t="shared" si="5"/>
        <v>436451</v>
      </c>
      <c r="O33" s="48">
        <f t="shared" si="1"/>
        <v>1.0523205489558796</v>
      </c>
      <c r="P33" s="9"/>
    </row>
    <row r="34" spans="1:16" ht="15.75">
      <c r="A34" s="29" t="s">
        <v>56</v>
      </c>
      <c r="B34" s="30"/>
      <c r="C34" s="31"/>
      <c r="D34" s="32">
        <f aca="true" t="shared" si="7" ref="D34:M34">SUM(D35:D48)</f>
        <v>84397856</v>
      </c>
      <c r="E34" s="32">
        <f t="shared" si="7"/>
        <v>12608639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31854495</v>
      </c>
      <c r="N34" s="32">
        <f t="shared" si="5"/>
        <v>128860990</v>
      </c>
      <c r="O34" s="45">
        <f t="shared" si="1"/>
        <v>310.6948265344749</v>
      </c>
      <c r="P34" s="10"/>
    </row>
    <row r="35" spans="1:16" ht="15">
      <c r="A35" s="12"/>
      <c r="B35" s="25">
        <v>341.2</v>
      </c>
      <c r="C35" s="20" t="s">
        <v>59</v>
      </c>
      <c r="D35" s="47">
        <v>631449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aca="true" t="shared" si="8" ref="N35:N48">SUM(D35:M35)</f>
        <v>631449</v>
      </c>
      <c r="O35" s="48">
        <f t="shared" si="1"/>
        <v>1.5224773418267827</v>
      </c>
      <c r="P35" s="9"/>
    </row>
    <row r="36" spans="1:16" ht="15">
      <c r="A36" s="12"/>
      <c r="B36" s="25">
        <v>341.9</v>
      </c>
      <c r="C36" s="20" t="s">
        <v>60</v>
      </c>
      <c r="D36" s="47">
        <v>3967685</v>
      </c>
      <c r="E36" s="47">
        <v>977903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1605045</v>
      </c>
      <c r="N36" s="47">
        <f t="shared" si="8"/>
        <v>6550633</v>
      </c>
      <c r="O36" s="48">
        <f t="shared" si="1"/>
        <v>15.79413431191245</v>
      </c>
      <c r="P36" s="9"/>
    </row>
    <row r="37" spans="1:16" ht="15">
      <c r="A37" s="12"/>
      <c r="B37" s="25">
        <v>342.4</v>
      </c>
      <c r="C37" s="20" t="s">
        <v>63</v>
      </c>
      <c r="D37" s="47">
        <v>7661878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7661878</v>
      </c>
      <c r="O37" s="48">
        <f aca="true" t="shared" si="9" ref="O37:O68">(N37/O$70)</f>
        <v>18.473440690920576</v>
      </c>
      <c r="P37" s="9"/>
    </row>
    <row r="38" spans="1:16" ht="15">
      <c r="A38" s="12"/>
      <c r="B38" s="25">
        <v>342.5</v>
      </c>
      <c r="C38" s="20" t="s">
        <v>64</v>
      </c>
      <c r="D38" s="47">
        <v>270281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270281</v>
      </c>
      <c r="O38" s="48">
        <f t="shared" si="9"/>
        <v>0.6516705203845199</v>
      </c>
      <c r="P38" s="9"/>
    </row>
    <row r="39" spans="1:16" ht="15">
      <c r="A39" s="12"/>
      <c r="B39" s="25">
        <v>342.6</v>
      </c>
      <c r="C39" s="20" t="s">
        <v>119</v>
      </c>
      <c r="D39" s="47">
        <v>535494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535494</v>
      </c>
      <c r="O39" s="48">
        <f t="shared" si="9"/>
        <v>1.2911216609483762</v>
      </c>
      <c r="P39" s="9"/>
    </row>
    <row r="40" spans="1:16" ht="15">
      <c r="A40" s="12"/>
      <c r="B40" s="25">
        <v>342.9</v>
      </c>
      <c r="C40" s="20" t="s">
        <v>65</v>
      </c>
      <c r="D40" s="47">
        <v>565732</v>
      </c>
      <c r="E40" s="47">
        <v>331019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896751</v>
      </c>
      <c r="O40" s="48">
        <f t="shared" si="9"/>
        <v>2.1621430689739145</v>
      </c>
      <c r="P40" s="9"/>
    </row>
    <row r="41" spans="1:16" ht="15">
      <c r="A41" s="12"/>
      <c r="B41" s="25">
        <v>343.4</v>
      </c>
      <c r="C41" s="20" t="s">
        <v>66</v>
      </c>
      <c r="D41" s="47">
        <v>25108812</v>
      </c>
      <c r="E41" s="47">
        <v>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25108813</v>
      </c>
      <c r="O41" s="48">
        <f t="shared" si="9"/>
        <v>60.53948754795046</v>
      </c>
      <c r="P41" s="9"/>
    </row>
    <row r="42" spans="1:16" ht="15">
      <c r="A42" s="12"/>
      <c r="B42" s="25">
        <v>343.8</v>
      </c>
      <c r="C42" s="20" t="s">
        <v>67</v>
      </c>
      <c r="D42" s="47">
        <v>296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296</v>
      </c>
      <c r="O42" s="48">
        <f t="shared" si="9"/>
        <v>0.0007136812207806612</v>
      </c>
      <c r="P42" s="9"/>
    </row>
    <row r="43" spans="1:16" ht="15">
      <c r="A43" s="12"/>
      <c r="B43" s="25">
        <v>343.9</v>
      </c>
      <c r="C43" s="20" t="s">
        <v>68</v>
      </c>
      <c r="D43" s="47">
        <v>295332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295332</v>
      </c>
      <c r="O43" s="48">
        <f t="shared" si="9"/>
        <v>0.712070615863494</v>
      </c>
      <c r="P43" s="9"/>
    </row>
    <row r="44" spans="1:16" ht="15">
      <c r="A44" s="12"/>
      <c r="B44" s="25">
        <v>344.5</v>
      </c>
      <c r="C44" s="20" t="s">
        <v>69</v>
      </c>
      <c r="D44" s="47">
        <v>0</v>
      </c>
      <c r="E44" s="47">
        <v>7133857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26513580</v>
      </c>
      <c r="N44" s="47">
        <f t="shared" si="8"/>
        <v>33647437</v>
      </c>
      <c r="O44" s="48">
        <f t="shared" si="9"/>
        <v>81.12683754831212</v>
      </c>
      <c r="P44" s="9"/>
    </row>
    <row r="45" spans="1:16" ht="15">
      <c r="A45" s="12"/>
      <c r="B45" s="25">
        <v>344.6</v>
      </c>
      <c r="C45" s="20" t="s">
        <v>70</v>
      </c>
      <c r="D45" s="47">
        <v>229132</v>
      </c>
      <c r="E45" s="47">
        <v>521266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750398</v>
      </c>
      <c r="O45" s="48">
        <f t="shared" si="9"/>
        <v>1.809273515916779</v>
      </c>
      <c r="P45" s="9"/>
    </row>
    <row r="46" spans="1:16" ht="15">
      <c r="A46" s="12"/>
      <c r="B46" s="25">
        <v>347.5</v>
      </c>
      <c r="C46" s="20" t="s">
        <v>73</v>
      </c>
      <c r="D46" s="47">
        <v>1059077</v>
      </c>
      <c r="E46" s="47">
        <v>1238536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2297613</v>
      </c>
      <c r="O46" s="48">
        <f t="shared" si="9"/>
        <v>5.539740711897018</v>
      </c>
      <c r="P46" s="9"/>
    </row>
    <row r="47" spans="1:16" ht="15">
      <c r="A47" s="12"/>
      <c r="B47" s="25">
        <v>347.9</v>
      </c>
      <c r="C47" s="20" t="s">
        <v>74</v>
      </c>
      <c r="D47" s="47">
        <v>11008958</v>
      </c>
      <c r="E47" s="47">
        <v>446586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3735870</v>
      </c>
      <c r="N47" s="47">
        <f t="shared" si="8"/>
        <v>15191414</v>
      </c>
      <c r="O47" s="48">
        <f t="shared" si="9"/>
        <v>36.627793543596034</v>
      </c>
      <c r="P47" s="9"/>
    </row>
    <row r="48" spans="1:16" ht="15">
      <c r="A48" s="12"/>
      <c r="B48" s="25">
        <v>349</v>
      </c>
      <c r="C48" s="20" t="s">
        <v>1</v>
      </c>
      <c r="D48" s="47">
        <v>33063730</v>
      </c>
      <c r="E48" s="47">
        <v>1959471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35023201</v>
      </c>
      <c r="O48" s="48">
        <f t="shared" si="9"/>
        <v>84.4439217747516</v>
      </c>
      <c r="P48" s="9"/>
    </row>
    <row r="49" spans="1:16" ht="15.75">
      <c r="A49" s="29" t="s">
        <v>57</v>
      </c>
      <c r="B49" s="30"/>
      <c r="C49" s="31"/>
      <c r="D49" s="32">
        <f aca="true" t="shared" si="10" ref="D49:M49">SUM(D50:D53)</f>
        <v>10666516</v>
      </c>
      <c r="E49" s="32">
        <f t="shared" si="10"/>
        <v>729698</v>
      </c>
      <c r="F49" s="32">
        <f t="shared" si="10"/>
        <v>0</v>
      </c>
      <c r="G49" s="32">
        <f t="shared" si="10"/>
        <v>510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5">SUM(D49:M49)</f>
        <v>11396724</v>
      </c>
      <c r="O49" s="45">
        <f t="shared" si="9"/>
        <v>27.47847262574412</v>
      </c>
      <c r="P49" s="10"/>
    </row>
    <row r="50" spans="1:16" ht="15">
      <c r="A50" s="13"/>
      <c r="B50" s="39">
        <v>351.5</v>
      </c>
      <c r="C50" s="21" t="s">
        <v>120</v>
      </c>
      <c r="D50" s="47">
        <v>5858241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5858241</v>
      </c>
      <c r="O50" s="48">
        <f t="shared" si="9"/>
        <v>14.124718204416626</v>
      </c>
      <c r="P50" s="9"/>
    </row>
    <row r="51" spans="1:16" ht="15">
      <c r="A51" s="13"/>
      <c r="B51" s="39">
        <v>351.9</v>
      </c>
      <c r="C51" s="21" t="s">
        <v>121</v>
      </c>
      <c r="D51" s="47">
        <v>4062491</v>
      </c>
      <c r="E51" s="47">
        <v>23165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4085656</v>
      </c>
      <c r="O51" s="48">
        <f t="shared" si="9"/>
        <v>9.850864735708896</v>
      </c>
      <c r="P51" s="9"/>
    </row>
    <row r="52" spans="1:16" ht="15">
      <c r="A52" s="13"/>
      <c r="B52" s="39">
        <v>354</v>
      </c>
      <c r="C52" s="21" t="s">
        <v>78</v>
      </c>
      <c r="D52" s="47">
        <v>49577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49577</v>
      </c>
      <c r="O52" s="48">
        <f t="shared" si="9"/>
        <v>0.11953437122514472</v>
      </c>
      <c r="P52" s="9"/>
    </row>
    <row r="53" spans="1:16" ht="15">
      <c r="A53" s="13"/>
      <c r="B53" s="39">
        <v>359</v>
      </c>
      <c r="C53" s="21" t="s">
        <v>79</v>
      </c>
      <c r="D53" s="47">
        <v>696207</v>
      </c>
      <c r="E53" s="47">
        <v>706533</v>
      </c>
      <c r="F53" s="47">
        <v>0</v>
      </c>
      <c r="G53" s="47">
        <v>510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1403250</v>
      </c>
      <c r="O53" s="48">
        <f t="shared" si="9"/>
        <v>3.383355314393455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SUM(D55:D64)</f>
        <v>13185502</v>
      </c>
      <c r="E54" s="32">
        <f t="shared" si="12"/>
        <v>3320531</v>
      </c>
      <c r="F54" s="32">
        <f t="shared" si="12"/>
        <v>37533</v>
      </c>
      <c r="G54" s="32">
        <f t="shared" si="12"/>
        <v>3001333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405781131</v>
      </c>
      <c r="M54" s="32">
        <f t="shared" si="12"/>
        <v>2947091</v>
      </c>
      <c r="N54" s="32">
        <f t="shared" si="11"/>
        <v>428273121</v>
      </c>
      <c r="O54" s="45">
        <f t="shared" si="9"/>
        <v>1032.6029858879183</v>
      </c>
      <c r="P54" s="10"/>
    </row>
    <row r="55" spans="1:16" ht="15">
      <c r="A55" s="12"/>
      <c r="B55" s="25">
        <v>361.1</v>
      </c>
      <c r="C55" s="20" t="s">
        <v>80</v>
      </c>
      <c r="D55" s="47">
        <v>2218973</v>
      </c>
      <c r="E55" s="47">
        <v>106337</v>
      </c>
      <c r="F55" s="47">
        <v>37533</v>
      </c>
      <c r="G55" s="47">
        <v>208151</v>
      </c>
      <c r="H55" s="47">
        <v>0</v>
      </c>
      <c r="I55" s="47">
        <v>0</v>
      </c>
      <c r="J55" s="47">
        <v>0</v>
      </c>
      <c r="K55" s="47">
        <v>0</v>
      </c>
      <c r="L55" s="47">
        <v>33265050</v>
      </c>
      <c r="M55" s="47">
        <v>467571</v>
      </c>
      <c r="N55" s="47">
        <f t="shared" si="11"/>
        <v>36303615</v>
      </c>
      <c r="O55" s="48">
        <f t="shared" si="9"/>
        <v>87.5311090268619</v>
      </c>
      <c r="P55" s="9"/>
    </row>
    <row r="56" spans="1:16" ht="15">
      <c r="A56" s="12"/>
      <c r="B56" s="25">
        <v>361.2</v>
      </c>
      <c r="C56" s="20" t="s">
        <v>81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15906672</v>
      </c>
      <c r="M56" s="47">
        <v>0</v>
      </c>
      <c r="N56" s="47">
        <f aca="true" t="shared" si="13" ref="N56:N64">SUM(D56:M56)</f>
        <v>15906672</v>
      </c>
      <c r="O56" s="48">
        <f t="shared" si="9"/>
        <v>38.352341525397165</v>
      </c>
      <c r="P56" s="9"/>
    </row>
    <row r="57" spans="1:16" ht="15">
      <c r="A57" s="12"/>
      <c r="B57" s="25">
        <v>361.3</v>
      </c>
      <c r="C57" s="20" t="s">
        <v>82</v>
      </c>
      <c r="D57" s="47">
        <v>199837</v>
      </c>
      <c r="E57" s="47">
        <v>13774</v>
      </c>
      <c r="F57" s="47">
        <v>0</v>
      </c>
      <c r="G57" s="47">
        <v>41185</v>
      </c>
      <c r="H57" s="47">
        <v>0</v>
      </c>
      <c r="I57" s="47">
        <v>0</v>
      </c>
      <c r="J57" s="47">
        <v>0</v>
      </c>
      <c r="K57" s="47">
        <v>0</v>
      </c>
      <c r="L57" s="47">
        <v>263403185</v>
      </c>
      <c r="M57" s="47">
        <v>0</v>
      </c>
      <c r="N57" s="47">
        <f t="shared" si="13"/>
        <v>263657981</v>
      </c>
      <c r="O57" s="48">
        <f t="shared" si="9"/>
        <v>635.7018572589337</v>
      </c>
      <c r="P57" s="9"/>
    </row>
    <row r="58" spans="1:16" ht="15">
      <c r="A58" s="12"/>
      <c r="B58" s="25">
        <v>361.4</v>
      </c>
      <c r="C58" s="20" t="s">
        <v>83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711302</v>
      </c>
      <c r="M58" s="47">
        <v>0</v>
      </c>
      <c r="N58" s="47">
        <f t="shared" si="13"/>
        <v>711302</v>
      </c>
      <c r="O58" s="48">
        <f t="shared" si="9"/>
        <v>1.7150097287288035</v>
      </c>
      <c r="P58" s="9"/>
    </row>
    <row r="59" spans="1:16" ht="15">
      <c r="A59" s="12"/>
      <c r="B59" s="25">
        <v>362</v>
      </c>
      <c r="C59" s="20" t="s">
        <v>84</v>
      </c>
      <c r="D59" s="47">
        <v>7015363</v>
      </c>
      <c r="E59" s="47">
        <v>2297308</v>
      </c>
      <c r="F59" s="47">
        <v>0</v>
      </c>
      <c r="G59" s="47">
        <v>397364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9710035</v>
      </c>
      <c r="O59" s="48">
        <f t="shared" si="9"/>
        <v>23.41172173183428</v>
      </c>
      <c r="P59" s="9"/>
    </row>
    <row r="60" spans="1:16" ht="15">
      <c r="A60" s="12"/>
      <c r="B60" s="25">
        <v>364</v>
      </c>
      <c r="C60" s="20" t="s">
        <v>85</v>
      </c>
      <c r="D60" s="47">
        <v>184968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2479520</v>
      </c>
      <c r="N60" s="47">
        <f t="shared" si="13"/>
        <v>2664488</v>
      </c>
      <c r="O60" s="48">
        <f t="shared" si="9"/>
        <v>6.424307596606156</v>
      </c>
      <c r="P60" s="9"/>
    </row>
    <row r="61" spans="1:16" ht="15">
      <c r="A61" s="12"/>
      <c r="B61" s="25">
        <v>366</v>
      </c>
      <c r="C61" s="20" t="s">
        <v>87</v>
      </c>
      <c r="D61" s="47">
        <v>0</v>
      </c>
      <c r="E61" s="47">
        <v>87584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87584</v>
      </c>
      <c r="O61" s="48">
        <f t="shared" si="9"/>
        <v>0.21117248662450483</v>
      </c>
      <c r="P61" s="9"/>
    </row>
    <row r="62" spans="1:16" ht="15">
      <c r="A62" s="12"/>
      <c r="B62" s="25">
        <v>368</v>
      </c>
      <c r="C62" s="20" t="s">
        <v>88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89285570</v>
      </c>
      <c r="M62" s="47">
        <v>0</v>
      </c>
      <c r="N62" s="47">
        <f t="shared" si="13"/>
        <v>89285570</v>
      </c>
      <c r="O62" s="48">
        <f t="shared" si="9"/>
        <v>215.27511687735532</v>
      </c>
      <c r="P62" s="9"/>
    </row>
    <row r="63" spans="1:16" ht="15">
      <c r="A63" s="12"/>
      <c r="B63" s="25">
        <v>369.3</v>
      </c>
      <c r="C63" s="20" t="s">
        <v>89</v>
      </c>
      <c r="D63" s="47">
        <v>531639</v>
      </c>
      <c r="E63" s="47">
        <v>0</v>
      </c>
      <c r="F63" s="47">
        <v>0</v>
      </c>
      <c r="G63" s="47">
        <v>2353125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2884764</v>
      </c>
      <c r="O63" s="48">
        <f t="shared" si="9"/>
        <v>6.955411801297646</v>
      </c>
      <c r="P63" s="9"/>
    </row>
    <row r="64" spans="1:16" ht="15">
      <c r="A64" s="12"/>
      <c r="B64" s="25">
        <v>369.9</v>
      </c>
      <c r="C64" s="20" t="s">
        <v>90</v>
      </c>
      <c r="D64" s="47">
        <v>3034722</v>
      </c>
      <c r="E64" s="47">
        <v>815528</v>
      </c>
      <c r="F64" s="47">
        <v>0</v>
      </c>
      <c r="G64" s="47">
        <v>1508</v>
      </c>
      <c r="H64" s="47">
        <v>0</v>
      </c>
      <c r="I64" s="47">
        <v>0</v>
      </c>
      <c r="J64" s="47">
        <v>0</v>
      </c>
      <c r="K64" s="47">
        <v>0</v>
      </c>
      <c r="L64" s="47">
        <v>3209352</v>
      </c>
      <c r="M64" s="47">
        <v>0</v>
      </c>
      <c r="N64" s="47">
        <f t="shared" si="13"/>
        <v>7061110</v>
      </c>
      <c r="O64" s="48">
        <f t="shared" si="9"/>
        <v>17.024937854278832</v>
      </c>
      <c r="P64" s="9"/>
    </row>
    <row r="65" spans="1:16" ht="15.75">
      <c r="A65" s="29" t="s">
        <v>58</v>
      </c>
      <c r="B65" s="30"/>
      <c r="C65" s="31"/>
      <c r="D65" s="32">
        <f aca="true" t="shared" si="14" ref="D65:M65">SUM(D66:D67)</f>
        <v>6354597</v>
      </c>
      <c r="E65" s="32">
        <f t="shared" si="14"/>
        <v>15560442</v>
      </c>
      <c r="F65" s="32">
        <f t="shared" si="14"/>
        <v>36461047</v>
      </c>
      <c r="G65" s="32">
        <f t="shared" si="14"/>
        <v>57695454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116071540</v>
      </c>
      <c r="O65" s="45">
        <f t="shared" si="9"/>
        <v>279.85837285503834</v>
      </c>
      <c r="P65" s="9"/>
    </row>
    <row r="66" spans="1:16" ht="15">
      <c r="A66" s="12"/>
      <c r="B66" s="25">
        <v>381</v>
      </c>
      <c r="C66" s="20" t="s">
        <v>91</v>
      </c>
      <c r="D66" s="47">
        <v>4590248</v>
      </c>
      <c r="E66" s="47">
        <v>15516483</v>
      </c>
      <c r="F66" s="47">
        <v>36461047</v>
      </c>
      <c r="G66" s="47">
        <v>57695454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114263232</v>
      </c>
      <c r="O66" s="48">
        <f t="shared" si="9"/>
        <v>275.4983881895402</v>
      </c>
      <c r="P66" s="9"/>
    </row>
    <row r="67" spans="1:16" ht="15.75" thickBot="1">
      <c r="A67" s="12"/>
      <c r="B67" s="25">
        <v>389.9</v>
      </c>
      <c r="C67" s="20" t="s">
        <v>93</v>
      </c>
      <c r="D67" s="47">
        <v>1764349</v>
      </c>
      <c r="E67" s="47">
        <v>43959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1808308</v>
      </c>
      <c r="O67" s="48">
        <f t="shared" si="9"/>
        <v>4.359984665498094</v>
      </c>
      <c r="P67" s="9"/>
    </row>
    <row r="68" spans="1:119" ht="16.5" thickBot="1">
      <c r="A68" s="14" t="s">
        <v>75</v>
      </c>
      <c r="B68" s="23"/>
      <c r="C68" s="22"/>
      <c r="D68" s="15">
        <f aca="true" t="shared" si="15" ref="D68:M68">SUM(D5,D17,D27,D34,D49,D54,D65)</f>
        <v>518053065</v>
      </c>
      <c r="E68" s="15">
        <f t="shared" si="15"/>
        <v>132457168</v>
      </c>
      <c r="F68" s="15">
        <f t="shared" si="15"/>
        <v>66685612</v>
      </c>
      <c r="G68" s="15">
        <f t="shared" si="15"/>
        <v>72316475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5"/>
        <v>405781131</v>
      </c>
      <c r="M68" s="15">
        <f t="shared" si="15"/>
        <v>35233586</v>
      </c>
      <c r="N68" s="15">
        <f>SUM(D68:M68)</f>
        <v>1230527037</v>
      </c>
      <c r="O68" s="38">
        <f t="shared" si="9"/>
        <v>2966.9055336816546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124</v>
      </c>
      <c r="M70" s="52"/>
      <c r="N70" s="52"/>
      <c r="O70" s="43">
        <v>414751</v>
      </c>
    </row>
    <row r="71" spans="1:15" ht="1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5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295531482</v>
      </c>
      <c r="E5" s="27">
        <f t="shared" si="0"/>
        <v>0</v>
      </c>
      <c r="F5" s="27">
        <f t="shared" si="0"/>
        <v>28131853</v>
      </c>
      <c r="G5" s="27">
        <f t="shared" si="0"/>
        <v>31733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9375374</v>
      </c>
      <c r="L5" s="27">
        <f t="shared" si="0"/>
        <v>0</v>
      </c>
      <c r="M5" s="27">
        <f t="shared" si="0"/>
        <v>22496024</v>
      </c>
      <c r="N5" s="28">
        <f>SUM(D5:M5)</f>
        <v>355566466</v>
      </c>
      <c r="O5" s="33">
        <f aca="true" t="shared" si="1" ref="O5:O36">(N5/O$79)</f>
        <v>874.8399895678532</v>
      </c>
      <c r="P5" s="6"/>
    </row>
    <row r="6" spans="1:16" ht="15">
      <c r="A6" s="12"/>
      <c r="B6" s="25">
        <v>311</v>
      </c>
      <c r="C6" s="20" t="s">
        <v>3</v>
      </c>
      <c r="D6" s="47">
        <v>210697277</v>
      </c>
      <c r="E6" s="47">
        <v>0</v>
      </c>
      <c r="F6" s="47">
        <v>28131853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22496024</v>
      </c>
      <c r="N6" s="47">
        <f>SUM(D6:M6)</f>
        <v>261325154</v>
      </c>
      <c r="O6" s="48">
        <f t="shared" si="1"/>
        <v>642.9675373244496</v>
      </c>
      <c r="P6" s="9"/>
    </row>
    <row r="7" spans="1:16" ht="15">
      <c r="A7" s="12"/>
      <c r="B7" s="25">
        <v>312.1</v>
      </c>
      <c r="C7" s="20" t="s">
        <v>106</v>
      </c>
      <c r="D7" s="47">
        <v>7066468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7">SUM(D7:M7)</f>
        <v>7066468</v>
      </c>
      <c r="O7" s="48">
        <f t="shared" si="1"/>
        <v>17.386422462577134</v>
      </c>
      <c r="P7" s="9"/>
    </row>
    <row r="8" spans="1:16" ht="15">
      <c r="A8" s="12"/>
      <c r="B8" s="25">
        <v>312.51</v>
      </c>
      <c r="C8" s="20" t="s">
        <v>107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5088318</v>
      </c>
      <c r="L8" s="47">
        <v>0</v>
      </c>
      <c r="M8" s="47">
        <v>0</v>
      </c>
      <c r="N8" s="47">
        <f>SUM(D8:M8)</f>
        <v>5088318</v>
      </c>
      <c r="O8" s="48">
        <f t="shared" si="1"/>
        <v>12.519358521390823</v>
      </c>
      <c r="P8" s="9"/>
    </row>
    <row r="9" spans="1:16" ht="15">
      <c r="A9" s="12"/>
      <c r="B9" s="25">
        <v>312.52</v>
      </c>
      <c r="C9" s="20" t="s">
        <v>102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4287056</v>
      </c>
      <c r="L9" s="47">
        <v>0</v>
      </c>
      <c r="M9" s="47">
        <v>0</v>
      </c>
      <c r="N9" s="47">
        <f>SUM(D9:M9)</f>
        <v>4287056</v>
      </c>
      <c r="O9" s="48">
        <f t="shared" si="1"/>
        <v>10.54792390437855</v>
      </c>
      <c r="P9" s="9"/>
    </row>
    <row r="10" spans="1:16" ht="15">
      <c r="A10" s="12"/>
      <c r="B10" s="25">
        <v>314.1</v>
      </c>
      <c r="C10" s="20" t="s">
        <v>12</v>
      </c>
      <c r="D10" s="47">
        <v>26195243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26195243</v>
      </c>
      <c r="O10" s="48">
        <f t="shared" si="1"/>
        <v>64.45108947042092</v>
      </c>
      <c r="P10" s="9"/>
    </row>
    <row r="11" spans="1:16" ht="15">
      <c r="A11" s="12"/>
      <c r="B11" s="25">
        <v>314.3</v>
      </c>
      <c r="C11" s="20" t="s">
        <v>13</v>
      </c>
      <c r="D11" s="47">
        <v>4004020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4004020</v>
      </c>
      <c r="O11" s="48">
        <f t="shared" si="1"/>
        <v>9.851538741646902</v>
      </c>
      <c r="P11" s="9"/>
    </row>
    <row r="12" spans="1:16" ht="15">
      <c r="A12" s="12"/>
      <c r="B12" s="25">
        <v>314.4</v>
      </c>
      <c r="C12" s="20" t="s">
        <v>14</v>
      </c>
      <c r="D12" s="47">
        <v>1473217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1473217</v>
      </c>
      <c r="O12" s="48">
        <f t="shared" si="1"/>
        <v>3.6247207432412485</v>
      </c>
      <c r="P12" s="9"/>
    </row>
    <row r="13" spans="1:16" ht="15">
      <c r="A13" s="12"/>
      <c r="B13" s="25">
        <v>314.7</v>
      </c>
      <c r="C13" s="20" t="s">
        <v>16</v>
      </c>
      <c r="D13" s="47">
        <v>14545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14545</v>
      </c>
      <c r="O13" s="48">
        <f t="shared" si="1"/>
        <v>0.035786692123729195</v>
      </c>
      <c r="P13" s="9"/>
    </row>
    <row r="14" spans="1:16" ht="15">
      <c r="A14" s="12"/>
      <c r="B14" s="25">
        <v>314.9</v>
      </c>
      <c r="C14" s="20" t="s">
        <v>114</v>
      </c>
      <c r="D14" s="47">
        <v>422379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422379</v>
      </c>
      <c r="O14" s="48">
        <f t="shared" si="1"/>
        <v>1.039226348059719</v>
      </c>
      <c r="P14" s="9"/>
    </row>
    <row r="15" spans="1:16" ht="15">
      <c r="A15" s="12"/>
      <c r="B15" s="25">
        <v>315</v>
      </c>
      <c r="C15" s="20" t="s">
        <v>17</v>
      </c>
      <c r="D15" s="47">
        <v>27739858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27739858</v>
      </c>
      <c r="O15" s="48">
        <f t="shared" si="1"/>
        <v>68.2514787075948</v>
      </c>
      <c r="P15" s="9"/>
    </row>
    <row r="16" spans="1:16" ht="15">
      <c r="A16" s="12"/>
      <c r="B16" s="25">
        <v>316</v>
      </c>
      <c r="C16" s="20" t="s">
        <v>18</v>
      </c>
      <c r="D16" s="47">
        <v>7501746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7501746</v>
      </c>
      <c r="O16" s="48">
        <f t="shared" si="1"/>
        <v>18.45738566465569</v>
      </c>
      <c r="P16" s="9"/>
    </row>
    <row r="17" spans="1:16" ht="15">
      <c r="A17" s="12"/>
      <c r="B17" s="25">
        <v>319</v>
      </c>
      <c r="C17" s="20" t="s">
        <v>19</v>
      </c>
      <c r="D17" s="47">
        <v>10416729</v>
      </c>
      <c r="E17" s="47">
        <v>0</v>
      </c>
      <c r="F17" s="47">
        <v>0</v>
      </c>
      <c r="G17" s="47">
        <v>31733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10448462</v>
      </c>
      <c r="O17" s="48">
        <f t="shared" si="1"/>
        <v>25.707520987314116</v>
      </c>
      <c r="P17" s="9"/>
    </row>
    <row r="18" spans="1:16" ht="15.75">
      <c r="A18" s="29" t="s">
        <v>20</v>
      </c>
      <c r="B18" s="30"/>
      <c r="C18" s="31"/>
      <c r="D18" s="32">
        <f aca="true" t="shared" si="3" ref="D18:M18">SUM(D19:D27)</f>
        <v>55070560</v>
      </c>
      <c r="E18" s="32">
        <f t="shared" si="3"/>
        <v>65665</v>
      </c>
      <c r="F18" s="32">
        <f t="shared" si="3"/>
        <v>0</v>
      </c>
      <c r="G18" s="32">
        <f t="shared" si="3"/>
        <v>1355126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56491351</v>
      </c>
      <c r="O18" s="45">
        <f t="shared" si="1"/>
        <v>138.9919962798571</v>
      </c>
      <c r="P18" s="10"/>
    </row>
    <row r="19" spans="1:16" ht="15">
      <c r="A19" s="12"/>
      <c r="B19" s="25">
        <v>322</v>
      </c>
      <c r="C19" s="20" t="s">
        <v>0</v>
      </c>
      <c r="D19" s="47">
        <v>6712986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6712986</v>
      </c>
      <c r="O19" s="48">
        <f t="shared" si="1"/>
        <v>16.516711118109615</v>
      </c>
      <c r="P19" s="9"/>
    </row>
    <row r="20" spans="1:16" ht="15">
      <c r="A20" s="12"/>
      <c r="B20" s="25">
        <v>323.1</v>
      </c>
      <c r="C20" s="20" t="s">
        <v>21</v>
      </c>
      <c r="D20" s="47">
        <v>26500677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4" ref="N20:N26">SUM(D20:M20)</f>
        <v>26500677</v>
      </c>
      <c r="O20" s="48">
        <f t="shared" si="1"/>
        <v>65.20258294048756</v>
      </c>
      <c r="P20" s="9"/>
    </row>
    <row r="21" spans="1:16" ht="15">
      <c r="A21" s="12"/>
      <c r="B21" s="25">
        <v>323.4</v>
      </c>
      <c r="C21" s="20" t="s">
        <v>22</v>
      </c>
      <c r="D21" s="47">
        <v>444208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444208</v>
      </c>
      <c r="O21" s="48">
        <f t="shared" si="1"/>
        <v>1.0929346809829839</v>
      </c>
      <c r="P21" s="9"/>
    </row>
    <row r="22" spans="1:16" ht="15">
      <c r="A22" s="12"/>
      <c r="B22" s="25">
        <v>324.11</v>
      </c>
      <c r="C22" s="20" t="s">
        <v>115</v>
      </c>
      <c r="D22" s="47">
        <v>0</v>
      </c>
      <c r="E22" s="47">
        <v>0</v>
      </c>
      <c r="F22" s="47">
        <v>0</v>
      </c>
      <c r="G22" s="47">
        <v>109487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109487</v>
      </c>
      <c r="O22" s="48">
        <f t="shared" si="1"/>
        <v>0.2693831255105355</v>
      </c>
      <c r="P22" s="9"/>
    </row>
    <row r="23" spans="1:16" ht="15">
      <c r="A23" s="12"/>
      <c r="B23" s="25">
        <v>324.12</v>
      </c>
      <c r="C23" s="20" t="s">
        <v>116</v>
      </c>
      <c r="D23" s="47">
        <v>0</v>
      </c>
      <c r="E23" s="47">
        <v>0</v>
      </c>
      <c r="F23" s="47">
        <v>0</v>
      </c>
      <c r="G23" s="47">
        <v>229955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229955</v>
      </c>
      <c r="O23" s="48">
        <f t="shared" si="1"/>
        <v>0.5657840348788001</v>
      </c>
      <c r="P23" s="9"/>
    </row>
    <row r="24" spans="1:16" ht="15">
      <c r="A24" s="12"/>
      <c r="B24" s="25">
        <v>324.61</v>
      </c>
      <c r="C24" s="20" t="s">
        <v>117</v>
      </c>
      <c r="D24" s="47">
        <v>0</v>
      </c>
      <c r="E24" s="47">
        <v>0</v>
      </c>
      <c r="F24" s="47">
        <v>0</v>
      </c>
      <c r="G24" s="47">
        <v>860112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860112</v>
      </c>
      <c r="O24" s="48">
        <f t="shared" si="1"/>
        <v>2.1162298615280144</v>
      </c>
      <c r="P24" s="9"/>
    </row>
    <row r="25" spans="1:16" ht="15">
      <c r="A25" s="12"/>
      <c r="B25" s="25">
        <v>324.71</v>
      </c>
      <c r="C25" s="20" t="s">
        <v>118</v>
      </c>
      <c r="D25" s="47">
        <v>0</v>
      </c>
      <c r="E25" s="47">
        <v>0</v>
      </c>
      <c r="F25" s="47">
        <v>0</v>
      </c>
      <c r="G25" s="47">
        <v>109762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109762</v>
      </c>
      <c r="O25" s="48">
        <f t="shared" si="1"/>
        <v>0.2700597388026651</v>
      </c>
      <c r="P25" s="9"/>
    </row>
    <row r="26" spans="1:16" ht="15">
      <c r="A26" s="12"/>
      <c r="B26" s="25">
        <v>324.72</v>
      </c>
      <c r="C26" s="20" t="s">
        <v>23</v>
      </c>
      <c r="D26" s="47">
        <v>0</v>
      </c>
      <c r="E26" s="47">
        <v>0</v>
      </c>
      <c r="F26" s="47">
        <v>0</v>
      </c>
      <c r="G26" s="47">
        <v>45810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45810</v>
      </c>
      <c r="O26" s="48">
        <f t="shared" si="1"/>
        <v>0.11271147240894015</v>
      </c>
      <c r="P26" s="9"/>
    </row>
    <row r="27" spans="1:16" ht="15">
      <c r="A27" s="12"/>
      <c r="B27" s="25">
        <v>329</v>
      </c>
      <c r="C27" s="20" t="s">
        <v>24</v>
      </c>
      <c r="D27" s="47">
        <v>21412689</v>
      </c>
      <c r="E27" s="47">
        <v>65665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5" ref="N27:N42">SUM(D27:M27)</f>
        <v>21478354</v>
      </c>
      <c r="O27" s="48">
        <f t="shared" si="1"/>
        <v>52.84559930714799</v>
      </c>
      <c r="P27" s="9"/>
    </row>
    <row r="28" spans="1:16" ht="15.75">
      <c r="A28" s="29" t="s">
        <v>27</v>
      </c>
      <c r="B28" s="30"/>
      <c r="C28" s="31"/>
      <c r="D28" s="32">
        <f aca="true" t="shared" si="6" ref="D28:M28">SUM(D29:D41)</f>
        <v>54336583</v>
      </c>
      <c r="E28" s="32">
        <f t="shared" si="6"/>
        <v>98099619</v>
      </c>
      <c r="F28" s="32">
        <f t="shared" si="6"/>
        <v>3303288</v>
      </c>
      <c r="G28" s="32">
        <f t="shared" si="6"/>
        <v>14794663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1368892</v>
      </c>
      <c r="N28" s="44">
        <f t="shared" si="5"/>
        <v>171903045</v>
      </c>
      <c r="O28" s="45">
        <f t="shared" si="1"/>
        <v>422.95230983475875</v>
      </c>
      <c r="P28" s="10"/>
    </row>
    <row r="29" spans="1:16" ht="15">
      <c r="A29" s="12"/>
      <c r="B29" s="25">
        <v>331.1</v>
      </c>
      <c r="C29" s="20" t="s">
        <v>25</v>
      </c>
      <c r="D29" s="47">
        <v>88209</v>
      </c>
      <c r="E29" s="47">
        <v>77053045</v>
      </c>
      <c r="F29" s="47">
        <v>3288</v>
      </c>
      <c r="G29" s="47">
        <v>2744257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79888799</v>
      </c>
      <c r="O29" s="48">
        <f t="shared" si="1"/>
        <v>196.55935743880954</v>
      </c>
      <c r="P29" s="9"/>
    </row>
    <row r="30" spans="1:16" ht="15">
      <c r="A30" s="12"/>
      <c r="B30" s="25">
        <v>334.1</v>
      </c>
      <c r="C30" s="20" t="s">
        <v>29</v>
      </c>
      <c r="D30" s="47">
        <v>1953</v>
      </c>
      <c r="E30" s="47">
        <v>1411517</v>
      </c>
      <c r="F30" s="47">
        <v>0</v>
      </c>
      <c r="G30" s="47">
        <v>2807037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4220507</v>
      </c>
      <c r="O30" s="48">
        <f t="shared" si="1"/>
        <v>10.38418594809515</v>
      </c>
      <c r="P30" s="9"/>
    </row>
    <row r="31" spans="1:16" ht="15">
      <c r="A31" s="12"/>
      <c r="B31" s="25">
        <v>334.7</v>
      </c>
      <c r="C31" s="20" t="s">
        <v>110</v>
      </c>
      <c r="D31" s="47">
        <v>0</v>
      </c>
      <c r="E31" s="47">
        <v>1551257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1551257</v>
      </c>
      <c r="O31" s="48">
        <f t="shared" si="1"/>
        <v>3.8167312934877815</v>
      </c>
      <c r="P31" s="9"/>
    </row>
    <row r="32" spans="1:16" ht="15">
      <c r="A32" s="12"/>
      <c r="B32" s="25">
        <v>335.12</v>
      </c>
      <c r="C32" s="20" t="s">
        <v>39</v>
      </c>
      <c r="D32" s="47">
        <v>38433783</v>
      </c>
      <c r="E32" s="47">
        <v>0</v>
      </c>
      <c r="F32" s="47">
        <v>300000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38733783</v>
      </c>
      <c r="O32" s="48">
        <f t="shared" si="1"/>
        <v>95.30106339005403</v>
      </c>
      <c r="P32" s="9"/>
    </row>
    <row r="33" spans="1:16" ht="15">
      <c r="A33" s="12"/>
      <c r="B33" s="25">
        <v>335.9</v>
      </c>
      <c r="C33" s="20" t="s">
        <v>41</v>
      </c>
      <c r="D33" s="47">
        <v>9375374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9375374</v>
      </c>
      <c r="O33" s="48">
        <f t="shared" si="1"/>
        <v>23.06728242576937</v>
      </c>
      <c r="P33" s="9"/>
    </row>
    <row r="34" spans="1:16" ht="15">
      <c r="A34" s="12"/>
      <c r="B34" s="25">
        <v>337.1</v>
      </c>
      <c r="C34" s="20" t="s">
        <v>42</v>
      </c>
      <c r="D34" s="47">
        <v>0</v>
      </c>
      <c r="E34" s="47">
        <v>48508</v>
      </c>
      <c r="F34" s="47">
        <v>3000000</v>
      </c>
      <c r="G34" s="47">
        <v>79124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904891</v>
      </c>
      <c r="N34" s="47">
        <f t="shared" si="5"/>
        <v>4032523</v>
      </c>
      <c r="O34" s="48">
        <f t="shared" si="1"/>
        <v>9.92166786406716</v>
      </c>
      <c r="P34" s="9"/>
    </row>
    <row r="35" spans="1:16" ht="15">
      <c r="A35" s="12"/>
      <c r="B35" s="25">
        <v>337.3</v>
      </c>
      <c r="C35" s="20" t="s">
        <v>44</v>
      </c>
      <c r="D35" s="47">
        <v>0</v>
      </c>
      <c r="E35" s="47">
        <v>0</v>
      </c>
      <c r="F35" s="47">
        <v>0</v>
      </c>
      <c r="G35" s="47">
        <v>6328771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6328771</v>
      </c>
      <c r="O35" s="48">
        <f t="shared" si="1"/>
        <v>15.571383932525663</v>
      </c>
      <c r="P35" s="9"/>
    </row>
    <row r="36" spans="1:16" ht="15">
      <c r="A36" s="12"/>
      <c r="B36" s="25">
        <v>337.4</v>
      </c>
      <c r="C36" s="20" t="s">
        <v>45</v>
      </c>
      <c r="D36" s="47">
        <v>0</v>
      </c>
      <c r="E36" s="47">
        <v>13038990</v>
      </c>
      <c r="F36" s="47">
        <v>0</v>
      </c>
      <c r="G36" s="47">
        <v>25000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13063990</v>
      </c>
      <c r="O36" s="48">
        <f t="shared" si="1"/>
        <v>32.14279738999498</v>
      </c>
      <c r="P36" s="9"/>
    </row>
    <row r="37" spans="1:16" ht="15">
      <c r="A37" s="12"/>
      <c r="B37" s="25">
        <v>337.5</v>
      </c>
      <c r="C37" s="20" t="s">
        <v>46</v>
      </c>
      <c r="D37" s="47">
        <v>0</v>
      </c>
      <c r="E37" s="47">
        <v>1648158</v>
      </c>
      <c r="F37" s="47">
        <v>0</v>
      </c>
      <c r="G37" s="47">
        <v>2362797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4010955</v>
      </c>
      <c r="O37" s="48">
        <f aca="true" t="shared" si="7" ref="O37:O68">(N37/O$79)</f>
        <v>9.868601698668424</v>
      </c>
      <c r="P37" s="9"/>
    </row>
    <row r="38" spans="1:16" ht="15">
      <c r="A38" s="12"/>
      <c r="B38" s="25">
        <v>337.6</v>
      </c>
      <c r="C38" s="20" t="s">
        <v>47</v>
      </c>
      <c r="D38" s="47">
        <v>0</v>
      </c>
      <c r="E38" s="47">
        <v>494600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494600</v>
      </c>
      <c r="O38" s="48">
        <f t="shared" si="7"/>
        <v>1.2169197610447893</v>
      </c>
      <c r="P38" s="9"/>
    </row>
    <row r="39" spans="1:16" ht="15">
      <c r="A39" s="12"/>
      <c r="B39" s="25">
        <v>337.9</v>
      </c>
      <c r="C39" s="20" t="s">
        <v>49</v>
      </c>
      <c r="D39" s="47">
        <v>0</v>
      </c>
      <c r="E39" s="47">
        <v>0</v>
      </c>
      <c r="F39" s="47">
        <v>0</v>
      </c>
      <c r="G39" s="47">
        <v>447677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447677</v>
      </c>
      <c r="O39" s="48">
        <f t="shared" si="7"/>
        <v>1.1014698501117026</v>
      </c>
      <c r="P39" s="9"/>
    </row>
    <row r="40" spans="1:16" ht="15">
      <c r="A40" s="12"/>
      <c r="B40" s="25">
        <v>338</v>
      </c>
      <c r="C40" s="20" t="s">
        <v>50</v>
      </c>
      <c r="D40" s="47">
        <v>6437264</v>
      </c>
      <c r="E40" s="47">
        <v>2853544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9290808</v>
      </c>
      <c r="O40" s="48">
        <f t="shared" si="7"/>
        <v>22.85921522699761</v>
      </c>
      <c r="P40" s="9"/>
    </row>
    <row r="41" spans="1:16" ht="15">
      <c r="A41" s="12"/>
      <c r="B41" s="25">
        <v>339</v>
      </c>
      <c r="C41" s="20" t="s">
        <v>51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464001</v>
      </c>
      <c r="N41" s="47">
        <f t="shared" si="5"/>
        <v>464001</v>
      </c>
      <c r="O41" s="48">
        <f t="shared" si="7"/>
        <v>1.1416336151325177</v>
      </c>
      <c r="P41" s="9"/>
    </row>
    <row r="42" spans="1:16" ht="15.75">
      <c r="A42" s="29" t="s">
        <v>56</v>
      </c>
      <c r="B42" s="30"/>
      <c r="C42" s="31"/>
      <c r="D42" s="32">
        <f aca="true" t="shared" si="8" ref="D42:M42">SUM(D43:D55)</f>
        <v>78134850</v>
      </c>
      <c r="E42" s="32">
        <f t="shared" si="8"/>
        <v>6330717</v>
      </c>
      <c r="F42" s="32">
        <f t="shared" si="8"/>
        <v>16197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30869632</v>
      </c>
      <c r="N42" s="32">
        <f t="shared" si="5"/>
        <v>115351396</v>
      </c>
      <c r="O42" s="45">
        <f t="shared" si="7"/>
        <v>283.8119556338513</v>
      </c>
      <c r="P42" s="10"/>
    </row>
    <row r="43" spans="1:16" ht="15">
      <c r="A43" s="12"/>
      <c r="B43" s="25">
        <v>341.2</v>
      </c>
      <c r="C43" s="20" t="s">
        <v>59</v>
      </c>
      <c r="D43" s="47">
        <v>445440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9" ref="N43:N55">SUM(D43:M43)</f>
        <v>445440</v>
      </c>
      <c r="O43" s="48">
        <f t="shared" si="7"/>
        <v>1.0959659085317246</v>
      </c>
      <c r="P43" s="9"/>
    </row>
    <row r="44" spans="1:16" ht="15">
      <c r="A44" s="12"/>
      <c r="B44" s="25">
        <v>341.9</v>
      </c>
      <c r="C44" s="20" t="s">
        <v>60</v>
      </c>
      <c r="D44" s="47">
        <v>3671276</v>
      </c>
      <c r="E44" s="47">
        <v>536765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1032795</v>
      </c>
      <c r="N44" s="47">
        <f t="shared" si="9"/>
        <v>5240836</v>
      </c>
      <c r="O44" s="48">
        <f t="shared" si="7"/>
        <v>12.89461563444183</v>
      </c>
      <c r="P44" s="9"/>
    </row>
    <row r="45" spans="1:16" ht="15">
      <c r="A45" s="12"/>
      <c r="B45" s="25">
        <v>342.4</v>
      </c>
      <c r="C45" s="20" t="s">
        <v>63</v>
      </c>
      <c r="D45" s="47">
        <v>7287679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7287679</v>
      </c>
      <c r="O45" s="48">
        <f t="shared" si="7"/>
        <v>17.930692655178184</v>
      </c>
      <c r="P45" s="9"/>
    </row>
    <row r="46" spans="1:16" ht="15">
      <c r="A46" s="12"/>
      <c r="B46" s="25">
        <v>342.5</v>
      </c>
      <c r="C46" s="20" t="s">
        <v>64</v>
      </c>
      <c r="D46" s="47">
        <v>227331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227331</v>
      </c>
      <c r="O46" s="48">
        <f t="shared" si="7"/>
        <v>0.5593279138658978</v>
      </c>
      <c r="P46" s="9"/>
    </row>
    <row r="47" spans="1:16" ht="15">
      <c r="A47" s="12"/>
      <c r="B47" s="25">
        <v>342.6</v>
      </c>
      <c r="C47" s="20" t="s">
        <v>119</v>
      </c>
      <c r="D47" s="47">
        <v>311272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311272</v>
      </c>
      <c r="O47" s="48">
        <f t="shared" si="7"/>
        <v>0.7658573551555472</v>
      </c>
      <c r="P47" s="9"/>
    </row>
    <row r="48" spans="1:16" ht="15">
      <c r="A48" s="12"/>
      <c r="B48" s="25">
        <v>342.9</v>
      </c>
      <c r="C48" s="20" t="s">
        <v>65</v>
      </c>
      <c r="D48" s="47">
        <v>575984</v>
      </c>
      <c r="E48" s="47">
        <v>193719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769703</v>
      </c>
      <c r="O48" s="48">
        <f t="shared" si="7"/>
        <v>1.8937864756074758</v>
      </c>
      <c r="P48" s="9"/>
    </row>
    <row r="49" spans="1:16" ht="15">
      <c r="A49" s="12"/>
      <c r="B49" s="25">
        <v>343.4</v>
      </c>
      <c r="C49" s="20" t="s">
        <v>66</v>
      </c>
      <c r="D49" s="47">
        <v>25647374</v>
      </c>
      <c r="E49" s="47">
        <v>4634</v>
      </c>
      <c r="F49" s="47">
        <v>16197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25668205</v>
      </c>
      <c r="O49" s="48">
        <f t="shared" si="7"/>
        <v>63.1543588658485</v>
      </c>
      <c r="P49" s="9"/>
    </row>
    <row r="50" spans="1:16" ht="15">
      <c r="A50" s="12"/>
      <c r="B50" s="25">
        <v>343.9</v>
      </c>
      <c r="C50" s="20" t="s">
        <v>68</v>
      </c>
      <c r="D50" s="47">
        <v>308003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308003</v>
      </c>
      <c r="O50" s="48">
        <f t="shared" si="7"/>
        <v>0.7578142684211044</v>
      </c>
      <c r="P50" s="9"/>
    </row>
    <row r="51" spans="1:16" ht="15">
      <c r="A51" s="12"/>
      <c r="B51" s="25">
        <v>344.5</v>
      </c>
      <c r="C51" s="20" t="s">
        <v>69</v>
      </c>
      <c r="D51" s="47">
        <v>0</v>
      </c>
      <c r="E51" s="47">
        <v>2191603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25519671</v>
      </c>
      <c r="N51" s="47">
        <f t="shared" si="9"/>
        <v>27711274</v>
      </c>
      <c r="O51" s="48">
        <f t="shared" si="7"/>
        <v>68.18115029180485</v>
      </c>
      <c r="P51" s="9"/>
    </row>
    <row r="52" spans="1:16" ht="15">
      <c r="A52" s="12"/>
      <c r="B52" s="25">
        <v>344.6</v>
      </c>
      <c r="C52" s="20" t="s">
        <v>70</v>
      </c>
      <c r="D52" s="47">
        <v>218235</v>
      </c>
      <c r="E52" s="47">
        <v>652048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870283</v>
      </c>
      <c r="O52" s="48">
        <f t="shared" si="7"/>
        <v>2.141254711688925</v>
      </c>
      <c r="P52" s="9"/>
    </row>
    <row r="53" spans="1:16" ht="15">
      <c r="A53" s="12"/>
      <c r="B53" s="25">
        <v>347.5</v>
      </c>
      <c r="C53" s="20" t="s">
        <v>73</v>
      </c>
      <c r="D53" s="47">
        <v>759076</v>
      </c>
      <c r="E53" s="47">
        <v>1822874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2581950</v>
      </c>
      <c r="O53" s="48">
        <f t="shared" si="7"/>
        <v>6.352660689505851</v>
      </c>
      <c r="P53" s="9"/>
    </row>
    <row r="54" spans="1:16" ht="15">
      <c r="A54" s="12"/>
      <c r="B54" s="25">
        <v>347.9</v>
      </c>
      <c r="C54" s="20" t="s">
        <v>74</v>
      </c>
      <c r="D54" s="47">
        <v>9605208</v>
      </c>
      <c r="E54" s="47">
        <v>524088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4119570</v>
      </c>
      <c r="N54" s="47">
        <f t="shared" si="9"/>
        <v>14248866</v>
      </c>
      <c r="O54" s="48">
        <f t="shared" si="7"/>
        <v>35.05808048499641</v>
      </c>
      <c r="P54" s="9"/>
    </row>
    <row r="55" spans="1:16" ht="15">
      <c r="A55" s="12"/>
      <c r="B55" s="25">
        <v>349</v>
      </c>
      <c r="C55" s="20" t="s">
        <v>1</v>
      </c>
      <c r="D55" s="47">
        <v>29077972</v>
      </c>
      <c r="E55" s="47">
        <v>404986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197596</v>
      </c>
      <c r="N55" s="47">
        <f t="shared" si="9"/>
        <v>29680554</v>
      </c>
      <c r="O55" s="48">
        <f t="shared" si="7"/>
        <v>73.02639037880503</v>
      </c>
      <c r="P55" s="9"/>
    </row>
    <row r="56" spans="1:16" ht="15.75">
      <c r="A56" s="29" t="s">
        <v>57</v>
      </c>
      <c r="B56" s="30"/>
      <c r="C56" s="31"/>
      <c r="D56" s="32">
        <f aca="true" t="shared" si="10" ref="D56:M56">SUM(D57:D60)</f>
        <v>6812764</v>
      </c>
      <c r="E56" s="32">
        <f t="shared" si="10"/>
        <v>1780025</v>
      </c>
      <c r="F56" s="32">
        <f t="shared" si="10"/>
        <v>0</v>
      </c>
      <c r="G56" s="32">
        <f t="shared" si="10"/>
        <v>1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2">SUM(D56:M56)</f>
        <v>8592790</v>
      </c>
      <c r="O56" s="45">
        <f t="shared" si="7"/>
        <v>21.141803383558543</v>
      </c>
      <c r="P56" s="10"/>
    </row>
    <row r="57" spans="1:16" ht="15">
      <c r="A57" s="13"/>
      <c r="B57" s="39">
        <v>351.5</v>
      </c>
      <c r="C57" s="21" t="s">
        <v>120</v>
      </c>
      <c r="D57" s="47">
        <v>2138804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2138804</v>
      </c>
      <c r="O57" s="48">
        <f t="shared" si="7"/>
        <v>5.262338966036473</v>
      </c>
      <c r="P57" s="9"/>
    </row>
    <row r="58" spans="1:16" ht="15">
      <c r="A58" s="13"/>
      <c r="B58" s="39">
        <v>351.9</v>
      </c>
      <c r="C58" s="21" t="s">
        <v>121</v>
      </c>
      <c r="D58" s="47">
        <v>3604820</v>
      </c>
      <c r="E58" s="47">
        <v>28938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3633758</v>
      </c>
      <c r="O58" s="48">
        <f t="shared" si="7"/>
        <v>8.94054168429962</v>
      </c>
      <c r="P58" s="9"/>
    </row>
    <row r="59" spans="1:16" ht="15">
      <c r="A59" s="13"/>
      <c r="B59" s="39">
        <v>354</v>
      </c>
      <c r="C59" s="21" t="s">
        <v>78</v>
      </c>
      <c r="D59" s="47">
        <v>41220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41220</v>
      </c>
      <c r="O59" s="48">
        <f t="shared" si="7"/>
        <v>0.10141818146030371</v>
      </c>
      <c r="P59" s="9"/>
    </row>
    <row r="60" spans="1:16" ht="15">
      <c r="A60" s="13"/>
      <c r="B60" s="39">
        <v>359</v>
      </c>
      <c r="C60" s="21" t="s">
        <v>79</v>
      </c>
      <c r="D60" s="47">
        <v>1027920</v>
      </c>
      <c r="E60" s="47">
        <v>1751087</v>
      </c>
      <c r="F60" s="47">
        <v>0</v>
      </c>
      <c r="G60" s="47">
        <v>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2779008</v>
      </c>
      <c r="O60" s="48">
        <f t="shared" si="7"/>
        <v>6.837504551762147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SUM(D62:D72)</f>
        <v>12518785</v>
      </c>
      <c r="E61" s="32">
        <f t="shared" si="12"/>
        <v>3976067</v>
      </c>
      <c r="F61" s="32">
        <f t="shared" si="12"/>
        <v>45090</v>
      </c>
      <c r="G61" s="32">
        <f t="shared" si="12"/>
        <v>714260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140237809</v>
      </c>
      <c r="L61" s="32">
        <f t="shared" si="12"/>
        <v>0</v>
      </c>
      <c r="M61" s="32">
        <f t="shared" si="12"/>
        <v>559561</v>
      </c>
      <c r="N61" s="32">
        <f t="shared" si="11"/>
        <v>158051572</v>
      </c>
      <c r="O61" s="45">
        <f t="shared" si="7"/>
        <v>388.87197984430514</v>
      </c>
      <c r="P61" s="10"/>
    </row>
    <row r="62" spans="1:16" ht="15">
      <c r="A62" s="12"/>
      <c r="B62" s="25">
        <v>361.1</v>
      </c>
      <c r="C62" s="20" t="s">
        <v>80</v>
      </c>
      <c r="D62" s="47">
        <v>1919135</v>
      </c>
      <c r="E62" s="47">
        <v>32118</v>
      </c>
      <c r="F62" s="47">
        <v>45090</v>
      </c>
      <c r="G62" s="47">
        <v>289381</v>
      </c>
      <c r="H62" s="47">
        <v>0</v>
      </c>
      <c r="I62" s="47">
        <v>0</v>
      </c>
      <c r="J62" s="47">
        <v>0</v>
      </c>
      <c r="K62" s="47">
        <v>32681533</v>
      </c>
      <c r="L62" s="47">
        <v>0</v>
      </c>
      <c r="M62" s="47">
        <v>267568</v>
      </c>
      <c r="N62" s="47">
        <f t="shared" si="11"/>
        <v>35234825</v>
      </c>
      <c r="O62" s="48">
        <f t="shared" si="7"/>
        <v>86.6921852394965</v>
      </c>
      <c r="P62" s="9"/>
    </row>
    <row r="63" spans="1:16" ht="15">
      <c r="A63" s="12"/>
      <c r="B63" s="25">
        <v>361.2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16669285</v>
      </c>
      <c r="L63" s="47">
        <v>0</v>
      </c>
      <c r="M63" s="47">
        <v>0</v>
      </c>
      <c r="N63" s="47">
        <f aca="true" t="shared" si="13" ref="N63:N72">SUM(D63:M63)</f>
        <v>16669285</v>
      </c>
      <c r="O63" s="48">
        <f t="shared" si="7"/>
        <v>41.013308368353194</v>
      </c>
      <c r="P63" s="9"/>
    </row>
    <row r="64" spans="1:16" ht="15">
      <c r="A64" s="12"/>
      <c r="B64" s="25">
        <v>361.3</v>
      </c>
      <c r="C64" s="20" t="s">
        <v>82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13872278</v>
      </c>
      <c r="L64" s="47">
        <v>0</v>
      </c>
      <c r="M64" s="47">
        <v>0</v>
      </c>
      <c r="N64" s="47">
        <f t="shared" si="13"/>
        <v>13872278</v>
      </c>
      <c r="O64" s="48">
        <f t="shared" si="7"/>
        <v>34.131518861518174</v>
      </c>
      <c r="P64" s="9"/>
    </row>
    <row r="65" spans="1:16" ht="15">
      <c r="A65" s="12"/>
      <c r="B65" s="25">
        <v>361.4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401140</v>
      </c>
      <c r="L65" s="47">
        <v>0</v>
      </c>
      <c r="M65" s="47">
        <v>0</v>
      </c>
      <c r="N65" s="47">
        <f t="shared" si="13"/>
        <v>401140</v>
      </c>
      <c r="O65" s="48">
        <f t="shared" si="7"/>
        <v>0.9869696581995689</v>
      </c>
      <c r="P65" s="9"/>
    </row>
    <row r="66" spans="1:16" ht="15">
      <c r="A66" s="12"/>
      <c r="B66" s="25">
        <v>362</v>
      </c>
      <c r="C66" s="20" t="s">
        <v>84</v>
      </c>
      <c r="D66" s="47">
        <v>6008383</v>
      </c>
      <c r="E66" s="47">
        <v>2160432</v>
      </c>
      <c r="F66" s="47">
        <v>0</v>
      </c>
      <c r="G66" s="47">
        <v>294606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19638</v>
      </c>
      <c r="N66" s="47">
        <f t="shared" si="13"/>
        <v>8483059</v>
      </c>
      <c r="O66" s="48">
        <f t="shared" si="7"/>
        <v>20.87181991752699</v>
      </c>
      <c r="P66" s="9"/>
    </row>
    <row r="67" spans="1:16" ht="15">
      <c r="A67" s="12"/>
      <c r="B67" s="25">
        <v>364</v>
      </c>
      <c r="C67" s="20" t="s">
        <v>85</v>
      </c>
      <c r="D67" s="47">
        <v>161942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101633</v>
      </c>
      <c r="N67" s="47">
        <f t="shared" si="13"/>
        <v>263575</v>
      </c>
      <c r="O67" s="48">
        <f t="shared" si="7"/>
        <v>0.6485030853566122</v>
      </c>
      <c r="P67" s="9"/>
    </row>
    <row r="68" spans="1:16" ht="15">
      <c r="A68" s="12"/>
      <c r="B68" s="25">
        <v>365</v>
      </c>
      <c r="C68" s="20" t="s">
        <v>86</v>
      </c>
      <c r="D68" s="47">
        <v>10812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10812</v>
      </c>
      <c r="O68" s="48">
        <f t="shared" si="7"/>
        <v>0.026601974234565836</v>
      </c>
      <c r="P68" s="9"/>
    </row>
    <row r="69" spans="1:16" ht="15">
      <c r="A69" s="12"/>
      <c r="B69" s="25">
        <v>366</v>
      </c>
      <c r="C69" s="20" t="s">
        <v>87</v>
      </c>
      <c r="D69" s="47">
        <v>2874</v>
      </c>
      <c r="E69" s="47">
        <v>2687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64515</v>
      </c>
      <c r="N69" s="47">
        <f t="shared" si="13"/>
        <v>70076</v>
      </c>
      <c r="O69" s="48">
        <f aca="true" t="shared" si="14" ref="O69:O77">(N69/O$79)</f>
        <v>0.17241582930645907</v>
      </c>
      <c r="P69" s="9"/>
    </row>
    <row r="70" spans="1:16" ht="15">
      <c r="A70" s="12"/>
      <c r="B70" s="25">
        <v>368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73428741</v>
      </c>
      <c r="L70" s="47">
        <v>0</v>
      </c>
      <c r="M70" s="47">
        <v>0</v>
      </c>
      <c r="N70" s="47">
        <f t="shared" si="13"/>
        <v>73428741</v>
      </c>
      <c r="O70" s="48">
        <f t="shared" si="14"/>
        <v>180.66495339979727</v>
      </c>
      <c r="P70" s="9"/>
    </row>
    <row r="71" spans="1:16" ht="15">
      <c r="A71" s="12"/>
      <c r="B71" s="25">
        <v>369.3</v>
      </c>
      <c r="C71" s="20" t="s">
        <v>89</v>
      </c>
      <c r="D71" s="47">
        <v>2022451</v>
      </c>
      <c r="E71" s="47">
        <v>206490</v>
      </c>
      <c r="F71" s="47">
        <v>0</v>
      </c>
      <c r="G71" s="47">
        <v>129727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2358668</v>
      </c>
      <c r="O71" s="48">
        <f t="shared" si="14"/>
        <v>5.803294983712073</v>
      </c>
      <c r="P71" s="9"/>
    </row>
    <row r="72" spans="1:16" ht="15">
      <c r="A72" s="12"/>
      <c r="B72" s="25">
        <v>369.9</v>
      </c>
      <c r="C72" s="20" t="s">
        <v>90</v>
      </c>
      <c r="D72" s="47">
        <v>2393188</v>
      </c>
      <c r="E72" s="47">
        <v>1574340</v>
      </c>
      <c r="F72" s="47">
        <v>0</v>
      </c>
      <c r="G72" s="47">
        <v>546</v>
      </c>
      <c r="H72" s="47">
        <v>0</v>
      </c>
      <c r="I72" s="47">
        <v>0</v>
      </c>
      <c r="J72" s="47">
        <v>0</v>
      </c>
      <c r="K72" s="47">
        <v>3184832</v>
      </c>
      <c r="L72" s="47">
        <v>0</v>
      </c>
      <c r="M72" s="47">
        <v>106207</v>
      </c>
      <c r="N72" s="47">
        <f t="shared" si="13"/>
        <v>7259113</v>
      </c>
      <c r="O72" s="48">
        <f t="shared" si="14"/>
        <v>17.860408526803727</v>
      </c>
      <c r="P72" s="9"/>
    </row>
    <row r="73" spans="1:16" ht="15.75">
      <c r="A73" s="29" t="s">
        <v>58</v>
      </c>
      <c r="B73" s="30"/>
      <c r="C73" s="31"/>
      <c r="D73" s="32">
        <f aca="true" t="shared" si="15" ref="D73:M73">SUM(D74:D76)</f>
        <v>12955414</v>
      </c>
      <c r="E73" s="32">
        <f t="shared" si="15"/>
        <v>16477374</v>
      </c>
      <c r="F73" s="32">
        <f t="shared" si="15"/>
        <v>107765107</v>
      </c>
      <c r="G73" s="32">
        <f t="shared" si="15"/>
        <v>35689001</v>
      </c>
      <c r="H73" s="32">
        <f t="shared" si="15"/>
        <v>0</v>
      </c>
      <c r="I73" s="32">
        <f t="shared" si="15"/>
        <v>0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415183</v>
      </c>
      <c r="N73" s="32">
        <f>SUM(D73:M73)</f>
        <v>173302079</v>
      </c>
      <c r="O73" s="45">
        <f t="shared" si="14"/>
        <v>426.3945098367271</v>
      </c>
      <c r="P73" s="9"/>
    </row>
    <row r="74" spans="1:16" ht="15">
      <c r="A74" s="12"/>
      <c r="B74" s="25">
        <v>381</v>
      </c>
      <c r="C74" s="20" t="s">
        <v>91</v>
      </c>
      <c r="D74" s="47">
        <v>12817357</v>
      </c>
      <c r="E74" s="47">
        <v>16477374</v>
      </c>
      <c r="F74" s="47">
        <v>35160815</v>
      </c>
      <c r="G74" s="47">
        <v>35689001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415183</v>
      </c>
      <c r="N74" s="47">
        <f>SUM(D74:M74)</f>
        <v>100559730</v>
      </c>
      <c r="O74" s="48">
        <f t="shared" si="14"/>
        <v>247.4183635307896</v>
      </c>
      <c r="P74" s="9"/>
    </row>
    <row r="75" spans="1:16" ht="15">
      <c r="A75" s="12"/>
      <c r="B75" s="25">
        <v>384</v>
      </c>
      <c r="C75" s="20" t="s">
        <v>92</v>
      </c>
      <c r="D75" s="47">
        <v>0</v>
      </c>
      <c r="E75" s="47">
        <v>0</v>
      </c>
      <c r="F75" s="47">
        <v>72357325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72357325</v>
      </c>
      <c r="O75" s="48">
        <f t="shared" si="14"/>
        <v>178.02882864706868</v>
      </c>
      <c r="P75" s="9"/>
    </row>
    <row r="76" spans="1:16" ht="15.75" thickBot="1">
      <c r="A76" s="12"/>
      <c r="B76" s="25">
        <v>389.9</v>
      </c>
      <c r="C76" s="20" t="s">
        <v>93</v>
      </c>
      <c r="D76" s="47">
        <v>138057</v>
      </c>
      <c r="E76" s="47">
        <v>0</v>
      </c>
      <c r="F76" s="47">
        <v>246967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385024</v>
      </c>
      <c r="O76" s="48">
        <f t="shared" si="14"/>
        <v>0.947317658868801</v>
      </c>
      <c r="P76" s="9"/>
    </row>
    <row r="77" spans="1:119" ht="16.5" thickBot="1">
      <c r="A77" s="14" t="s">
        <v>75</v>
      </c>
      <c r="B77" s="23"/>
      <c r="C77" s="22"/>
      <c r="D77" s="15">
        <f aca="true" t="shared" si="16" ref="D77:M77">SUM(D5,D18,D28,D42,D56,D61,D73)</f>
        <v>515360438</v>
      </c>
      <c r="E77" s="15">
        <f t="shared" si="16"/>
        <v>126729467</v>
      </c>
      <c r="F77" s="15">
        <f t="shared" si="16"/>
        <v>139261535</v>
      </c>
      <c r="G77" s="15">
        <f t="shared" si="16"/>
        <v>52584784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149613183</v>
      </c>
      <c r="L77" s="15">
        <f t="shared" si="16"/>
        <v>0</v>
      </c>
      <c r="M77" s="15">
        <f t="shared" si="16"/>
        <v>55709292</v>
      </c>
      <c r="N77" s="15">
        <f>SUM(D77:M77)</f>
        <v>1039258699</v>
      </c>
      <c r="O77" s="38">
        <f t="shared" si="14"/>
        <v>2557.0045443809113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2" t="s">
        <v>122</v>
      </c>
      <c r="M79" s="52"/>
      <c r="N79" s="52"/>
      <c r="O79" s="43">
        <v>406436</v>
      </c>
    </row>
    <row r="80" spans="1:15" ht="1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1:15" ht="15.75" customHeight="1" thickBot="1">
      <c r="A81" s="56" t="s">
        <v>112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SUM(D6:D17)</f>
        <v>266182154</v>
      </c>
      <c r="E5" s="27">
        <f aca="true" t="shared" si="0" ref="E5:M5">SUM(E6:E17)</f>
        <v>85360217</v>
      </c>
      <c r="F5" s="27">
        <f t="shared" si="0"/>
        <v>22662573</v>
      </c>
      <c r="G5" s="27">
        <f t="shared" si="0"/>
        <v>49464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9180986</v>
      </c>
      <c r="L5" s="27">
        <f t="shared" si="0"/>
        <v>0</v>
      </c>
      <c r="M5" s="27">
        <f t="shared" si="0"/>
        <v>0</v>
      </c>
      <c r="N5" s="28">
        <f>SUM(D5:M5)</f>
        <v>383435394</v>
      </c>
      <c r="O5" s="33">
        <f aca="true" t="shared" si="1" ref="O5:O36">(N5/O$87)</f>
        <v>959.7690008710714</v>
      </c>
      <c r="P5" s="6"/>
    </row>
    <row r="6" spans="1:16" ht="15">
      <c r="A6" s="12"/>
      <c r="B6" s="25">
        <v>311</v>
      </c>
      <c r="C6" s="20" t="s">
        <v>3</v>
      </c>
      <c r="D6" s="47">
        <v>247646519</v>
      </c>
      <c r="E6" s="47">
        <v>16901868</v>
      </c>
      <c r="F6" s="47">
        <v>22662573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287210960</v>
      </c>
      <c r="O6" s="48">
        <f t="shared" si="1"/>
        <v>718.9116613434525</v>
      </c>
      <c r="P6" s="9"/>
    </row>
    <row r="7" spans="1:16" ht="15">
      <c r="A7" s="12"/>
      <c r="B7" s="25">
        <v>312.1</v>
      </c>
      <c r="C7" s="20" t="s">
        <v>106</v>
      </c>
      <c r="D7" s="47">
        <v>0</v>
      </c>
      <c r="E7" s="47">
        <v>6489694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7">SUM(D7:M7)</f>
        <v>6489694</v>
      </c>
      <c r="O7" s="48">
        <f t="shared" si="1"/>
        <v>16.244215384923457</v>
      </c>
      <c r="P7" s="9"/>
    </row>
    <row r="8" spans="1:16" ht="15">
      <c r="A8" s="12"/>
      <c r="B8" s="25">
        <v>312.51</v>
      </c>
      <c r="C8" s="20" t="s">
        <v>107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4865019</v>
      </c>
      <c r="L8" s="47">
        <v>0</v>
      </c>
      <c r="M8" s="47">
        <v>0</v>
      </c>
      <c r="N8" s="47">
        <f>SUM(D8:M8)</f>
        <v>4865019</v>
      </c>
      <c r="O8" s="48">
        <f t="shared" si="1"/>
        <v>12.177525856803868</v>
      </c>
      <c r="P8" s="9"/>
    </row>
    <row r="9" spans="1:16" ht="15">
      <c r="A9" s="12"/>
      <c r="B9" s="25">
        <v>312.52</v>
      </c>
      <c r="C9" s="20" t="s">
        <v>102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4315967</v>
      </c>
      <c r="L9" s="47">
        <v>0</v>
      </c>
      <c r="M9" s="47">
        <v>0</v>
      </c>
      <c r="N9" s="47">
        <f>SUM(D9:M9)</f>
        <v>4315967</v>
      </c>
      <c r="O9" s="48">
        <f t="shared" si="1"/>
        <v>10.803205442694514</v>
      </c>
      <c r="P9" s="9"/>
    </row>
    <row r="10" spans="1:16" ht="15">
      <c r="A10" s="12"/>
      <c r="B10" s="25">
        <v>314.1</v>
      </c>
      <c r="C10" s="20" t="s">
        <v>12</v>
      </c>
      <c r="D10" s="47">
        <v>0</v>
      </c>
      <c r="E10" s="47">
        <v>25047038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25047038</v>
      </c>
      <c r="O10" s="48">
        <f t="shared" si="1"/>
        <v>62.69470949267599</v>
      </c>
      <c r="P10" s="9"/>
    </row>
    <row r="11" spans="1:16" ht="15">
      <c r="A11" s="12"/>
      <c r="B11" s="25">
        <v>314.3</v>
      </c>
      <c r="C11" s="20" t="s">
        <v>13</v>
      </c>
      <c r="D11" s="47">
        <v>0</v>
      </c>
      <c r="E11" s="47">
        <v>3808416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3808416</v>
      </c>
      <c r="O11" s="48">
        <f t="shared" si="1"/>
        <v>9.532765301320625</v>
      </c>
      <c r="P11" s="9"/>
    </row>
    <row r="12" spans="1:16" ht="15">
      <c r="A12" s="12"/>
      <c r="B12" s="25">
        <v>314.4</v>
      </c>
      <c r="C12" s="20" t="s">
        <v>14</v>
      </c>
      <c r="D12" s="47">
        <v>0</v>
      </c>
      <c r="E12" s="47">
        <v>1163418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1163418</v>
      </c>
      <c r="O12" s="48">
        <f t="shared" si="1"/>
        <v>2.9121269161068115</v>
      </c>
      <c r="P12" s="9"/>
    </row>
    <row r="13" spans="1:16" ht="15">
      <c r="A13" s="12"/>
      <c r="B13" s="25">
        <v>314.5</v>
      </c>
      <c r="C13" s="20" t="s">
        <v>15</v>
      </c>
      <c r="D13" s="47">
        <v>417407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417407</v>
      </c>
      <c r="O13" s="48">
        <f t="shared" si="1"/>
        <v>1.0448026072068644</v>
      </c>
      <c r="P13" s="9"/>
    </row>
    <row r="14" spans="1:16" ht="15">
      <c r="A14" s="12"/>
      <c r="B14" s="25">
        <v>314.7</v>
      </c>
      <c r="C14" s="20" t="s">
        <v>16</v>
      </c>
      <c r="D14" s="47">
        <v>0</v>
      </c>
      <c r="E14" s="47">
        <v>12919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12919</v>
      </c>
      <c r="O14" s="48">
        <f t="shared" si="1"/>
        <v>0.03233727484806312</v>
      </c>
      <c r="P14" s="9"/>
    </row>
    <row r="15" spans="1:16" ht="15">
      <c r="A15" s="12"/>
      <c r="B15" s="25">
        <v>315</v>
      </c>
      <c r="C15" s="20" t="s">
        <v>17</v>
      </c>
      <c r="D15" s="47">
        <v>0</v>
      </c>
      <c r="E15" s="47">
        <v>31934664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31934664</v>
      </c>
      <c r="O15" s="48">
        <f t="shared" si="1"/>
        <v>79.93498002543129</v>
      </c>
      <c r="P15" s="9"/>
    </row>
    <row r="16" spans="1:16" ht="15">
      <c r="A16" s="12"/>
      <c r="B16" s="25">
        <v>316</v>
      </c>
      <c r="C16" s="20" t="s">
        <v>18</v>
      </c>
      <c r="D16" s="47">
        <v>7680315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7680315</v>
      </c>
      <c r="O16" s="48">
        <f t="shared" si="1"/>
        <v>19.224433553270522</v>
      </c>
      <c r="P16" s="9"/>
    </row>
    <row r="17" spans="1:16" ht="15">
      <c r="A17" s="12"/>
      <c r="B17" s="25">
        <v>319</v>
      </c>
      <c r="C17" s="20" t="s">
        <v>19</v>
      </c>
      <c r="D17" s="47">
        <v>10437913</v>
      </c>
      <c r="E17" s="47">
        <v>2200</v>
      </c>
      <c r="F17" s="47">
        <v>0</v>
      </c>
      <c r="G17" s="47">
        <v>49464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10489577</v>
      </c>
      <c r="O17" s="48">
        <f t="shared" si="1"/>
        <v>26.256237672336976</v>
      </c>
      <c r="P17" s="9"/>
    </row>
    <row r="18" spans="1:16" ht="15.75">
      <c r="A18" s="29" t="s">
        <v>20</v>
      </c>
      <c r="B18" s="30"/>
      <c r="C18" s="31"/>
      <c r="D18" s="32">
        <f aca="true" t="shared" si="3" ref="D18:M18">SUM(D19:D22)</f>
        <v>36418934</v>
      </c>
      <c r="E18" s="32">
        <f t="shared" si="3"/>
        <v>246421</v>
      </c>
      <c r="F18" s="32">
        <f t="shared" si="3"/>
        <v>0</v>
      </c>
      <c r="G18" s="32">
        <f t="shared" si="3"/>
        <v>65549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5">SUM(D18:M18)</f>
        <v>36730904</v>
      </c>
      <c r="O18" s="45">
        <f t="shared" si="1"/>
        <v>91.9403466263504</v>
      </c>
      <c r="P18" s="10"/>
    </row>
    <row r="19" spans="1:16" ht="15">
      <c r="A19" s="12"/>
      <c r="B19" s="25">
        <v>322</v>
      </c>
      <c r="C19" s="20" t="s">
        <v>0</v>
      </c>
      <c r="D19" s="47">
        <v>1966004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1966004</v>
      </c>
      <c r="O19" s="48">
        <f t="shared" si="1"/>
        <v>4.921062907376073</v>
      </c>
      <c r="P19" s="9"/>
    </row>
    <row r="20" spans="1:16" ht="15">
      <c r="A20" s="12"/>
      <c r="B20" s="25">
        <v>323.1</v>
      </c>
      <c r="C20" s="20" t="s">
        <v>21</v>
      </c>
      <c r="D20" s="47">
        <v>25119661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25119661</v>
      </c>
      <c r="O20" s="48">
        <f t="shared" si="1"/>
        <v>62.876490583417606</v>
      </c>
      <c r="P20" s="9"/>
    </row>
    <row r="21" spans="1:16" ht="15">
      <c r="A21" s="12"/>
      <c r="B21" s="25">
        <v>323.4</v>
      </c>
      <c r="C21" s="20" t="s">
        <v>22</v>
      </c>
      <c r="D21" s="47">
        <v>473273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473273</v>
      </c>
      <c r="O21" s="48">
        <f t="shared" si="1"/>
        <v>1.184639606716261</v>
      </c>
      <c r="P21" s="9"/>
    </row>
    <row r="22" spans="1:16" ht="15">
      <c r="A22" s="12"/>
      <c r="B22" s="25">
        <v>329</v>
      </c>
      <c r="C22" s="20" t="s">
        <v>24</v>
      </c>
      <c r="D22" s="47">
        <v>8859996</v>
      </c>
      <c r="E22" s="47">
        <v>246421</v>
      </c>
      <c r="F22" s="47">
        <v>0</v>
      </c>
      <c r="G22" s="47">
        <v>65549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9171966</v>
      </c>
      <c r="O22" s="48">
        <f t="shared" si="1"/>
        <v>22.958153528840473</v>
      </c>
      <c r="P22" s="9"/>
    </row>
    <row r="23" spans="1:16" ht="15.75">
      <c r="A23" s="29" t="s">
        <v>27</v>
      </c>
      <c r="B23" s="30"/>
      <c r="C23" s="31"/>
      <c r="D23" s="32">
        <f>SUM(D24:D47)</f>
        <v>51304065</v>
      </c>
      <c r="E23" s="32">
        <f aca="true" t="shared" si="5" ref="E23:M23">SUM(E24:E47)</f>
        <v>96417994</v>
      </c>
      <c r="F23" s="32">
        <f t="shared" si="5"/>
        <v>300000</v>
      </c>
      <c r="G23" s="32">
        <f t="shared" si="5"/>
        <v>6588811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464000</v>
      </c>
      <c r="N23" s="44">
        <f t="shared" si="4"/>
        <v>155074870</v>
      </c>
      <c r="O23" s="45">
        <f t="shared" si="1"/>
        <v>388.1646174794998</v>
      </c>
      <c r="P23" s="10"/>
    </row>
    <row r="24" spans="1:16" ht="15">
      <c r="A24" s="12"/>
      <c r="B24" s="25">
        <v>331.1</v>
      </c>
      <c r="C24" s="20" t="s">
        <v>25</v>
      </c>
      <c r="D24" s="47">
        <v>0</v>
      </c>
      <c r="E24" s="47">
        <v>208486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208486</v>
      </c>
      <c r="O24" s="48">
        <f t="shared" si="1"/>
        <v>0.5218568839672798</v>
      </c>
      <c r="P24" s="9"/>
    </row>
    <row r="25" spans="1:16" ht="15">
      <c r="A25" s="12"/>
      <c r="B25" s="25">
        <v>331.2</v>
      </c>
      <c r="C25" s="20" t="s">
        <v>26</v>
      </c>
      <c r="D25" s="47">
        <v>0</v>
      </c>
      <c r="E25" s="47">
        <v>21700866</v>
      </c>
      <c r="F25" s="47">
        <v>0</v>
      </c>
      <c r="G25" s="47">
        <v>885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21701751</v>
      </c>
      <c r="O25" s="48">
        <f t="shared" si="1"/>
        <v>54.321192566857235</v>
      </c>
      <c r="P25" s="9"/>
    </row>
    <row r="26" spans="1:16" ht="15">
      <c r="A26" s="12"/>
      <c r="B26" s="25">
        <v>331.39</v>
      </c>
      <c r="C26" s="20" t="s">
        <v>32</v>
      </c>
      <c r="D26" s="47">
        <v>0</v>
      </c>
      <c r="E26" s="47">
        <v>466441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31">SUM(D26:M26)</f>
        <v>466441</v>
      </c>
      <c r="O26" s="48">
        <f t="shared" si="1"/>
        <v>1.1675385724441063</v>
      </c>
      <c r="P26" s="9"/>
    </row>
    <row r="27" spans="1:16" ht="15">
      <c r="A27" s="12"/>
      <c r="B27" s="25">
        <v>331.42</v>
      </c>
      <c r="C27" s="20" t="s">
        <v>108</v>
      </c>
      <c r="D27" s="47">
        <v>0</v>
      </c>
      <c r="E27" s="47">
        <v>496675</v>
      </c>
      <c r="F27" s="47">
        <v>0</v>
      </c>
      <c r="G27" s="47">
        <v>4203118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4699793</v>
      </c>
      <c r="O27" s="48">
        <f t="shared" si="1"/>
        <v>11.763952161158224</v>
      </c>
      <c r="P27" s="9"/>
    </row>
    <row r="28" spans="1:16" ht="15">
      <c r="A28" s="12"/>
      <c r="B28" s="25">
        <v>331.5</v>
      </c>
      <c r="C28" s="20" t="s">
        <v>28</v>
      </c>
      <c r="D28" s="47">
        <v>0</v>
      </c>
      <c r="E28" s="47">
        <v>37181650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37181650</v>
      </c>
      <c r="O28" s="48">
        <f t="shared" si="1"/>
        <v>93.068599377234</v>
      </c>
      <c r="P28" s="9"/>
    </row>
    <row r="29" spans="1:16" ht="15">
      <c r="A29" s="12"/>
      <c r="B29" s="25">
        <v>331.69</v>
      </c>
      <c r="C29" s="20" t="s">
        <v>33</v>
      </c>
      <c r="D29" s="47">
        <v>0</v>
      </c>
      <c r="E29" s="47">
        <v>481230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481230</v>
      </c>
      <c r="O29" s="48">
        <f t="shared" si="1"/>
        <v>1.204556604623687</v>
      </c>
      <c r="P29" s="9"/>
    </row>
    <row r="30" spans="1:16" ht="15">
      <c r="A30" s="12"/>
      <c r="B30" s="25">
        <v>331.7</v>
      </c>
      <c r="C30" s="20" t="s">
        <v>109</v>
      </c>
      <c r="D30" s="47">
        <v>122865</v>
      </c>
      <c r="E30" s="47">
        <v>114277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237142</v>
      </c>
      <c r="O30" s="48">
        <f t="shared" si="1"/>
        <v>0.5935851096849124</v>
      </c>
      <c r="P30" s="9"/>
    </row>
    <row r="31" spans="1:16" ht="15">
      <c r="A31" s="12"/>
      <c r="B31" s="25">
        <v>334.2</v>
      </c>
      <c r="C31" s="20" t="s">
        <v>30</v>
      </c>
      <c r="D31" s="47">
        <v>0</v>
      </c>
      <c r="E31" s="47">
        <v>302592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302592</v>
      </c>
      <c r="O31" s="48">
        <f t="shared" si="1"/>
        <v>0.7574116162880343</v>
      </c>
      <c r="P31" s="9"/>
    </row>
    <row r="32" spans="1:16" ht="15">
      <c r="A32" s="12"/>
      <c r="B32" s="25">
        <v>334.35</v>
      </c>
      <c r="C32" s="20" t="s">
        <v>34</v>
      </c>
      <c r="D32" s="47">
        <v>0</v>
      </c>
      <c r="E32" s="47">
        <v>0</v>
      </c>
      <c r="F32" s="47">
        <v>0</v>
      </c>
      <c r="G32" s="47">
        <v>233111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233111</v>
      </c>
      <c r="O32" s="48">
        <f t="shared" si="1"/>
        <v>0.5834951990948867</v>
      </c>
      <c r="P32" s="9"/>
    </row>
    <row r="33" spans="1:16" ht="15">
      <c r="A33" s="12"/>
      <c r="B33" s="25">
        <v>334.39</v>
      </c>
      <c r="C33" s="20" t="s">
        <v>35</v>
      </c>
      <c r="D33" s="47">
        <v>0</v>
      </c>
      <c r="E33" s="47">
        <v>2327</v>
      </c>
      <c r="F33" s="47">
        <v>0</v>
      </c>
      <c r="G33" s="47">
        <v>331038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aca="true" t="shared" si="7" ref="N33:N39">SUM(D33:M33)</f>
        <v>333365</v>
      </c>
      <c r="O33" s="48">
        <f t="shared" si="1"/>
        <v>0.834438859797551</v>
      </c>
      <c r="P33" s="9"/>
    </row>
    <row r="34" spans="1:16" ht="15">
      <c r="A34" s="12"/>
      <c r="B34" s="25">
        <v>334.5</v>
      </c>
      <c r="C34" s="20" t="s">
        <v>37</v>
      </c>
      <c r="D34" s="47">
        <v>0</v>
      </c>
      <c r="E34" s="47">
        <v>1966870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1966870</v>
      </c>
      <c r="O34" s="48">
        <f t="shared" si="1"/>
        <v>4.923230573605535</v>
      </c>
      <c r="P34" s="9"/>
    </row>
    <row r="35" spans="1:16" ht="15">
      <c r="A35" s="12"/>
      <c r="B35" s="25">
        <v>334.69</v>
      </c>
      <c r="C35" s="20" t="s">
        <v>38</v>
      </c>
      <c r="D35" s="47">
        <v>0</v>
      </c>
      <c r="E35" s="47">
        <v>244761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244761</v>
      </c>
      <c r="O35" s="48">
        <f t="shared" si="1"/>
        <v>0.6126560669623637</v>
      </c>
      <c r="P35" s="9"/>
    </row>
    <row r="36" spans="1:16" ht="15">
      <c r="A36" s="12"/>
      <c r="B36" s="25">
        <v>334.7</v>
      </c>
      <c r="C36" s="20" t="s">
        <v>110</v>
      </c>
      <c r="D36" s="47">
        <v>0</v>
      </c>
      <c r="E36" s="47">
        <v>1912452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1912452</v>
      </c>
      <c r="O36" s="48">
        <f t="shared" si="1"/>
        <v>4.7870180321795806</v>
      </c>
      <c r="P36" s="9"/>
    </row>
    <row r="37" spans="1:16" ht="15">
      <c r="A37" s="12"/>
      <c r="B37" s="25">
        <v>335.12</v>
      </c>
      <c r="C37" s="20" t="s">
        <v>39</v>
      </c>
      <c r="D37" s="47">
        <v>33916146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33916146</v>
      </c>
      <c r="O37" s="48">
        <f aca="true" t="shared" si="8" ref="O37:O68">(N37/O$87)</f>
        <v>84.89478558627111</v>
      </c>
      <c r="P37" s="9"/>
    </row>
    <row r="38" spans="1:16" ht="15">
      <c r="A38" s="12"/>
      <c r="B38" s="25">
        <v>335.5</v>
      </c>
      <c r="C38" s="20" t="s">
        <v>40</v>
      </c>
      <c r="D38" s="47">
        <v>0</v>
      </c>
      <c r="E38" s="47">
        <v>0</v>
      </c>
      <c r="F38" s="47">
        <v>300000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300000</v>
      </c>
      <c r="O38" s="48">
        <f t="shared" si="8"/>
        <v>0.750923636072369</v>
      </c>
      <c r="P38" s="9"/>
    </row>
    <row r="39" spans="1:16" ht="15">
      <c r="A39" s="12"/>
      <c r="B39" s="25">
        <v>335.9</v>
      </c>
      <c r="C39" s="20" t="s">
        <v>41</v>
      </c>
      <c r="D39" s="47">
        <v>9180986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9180986</v>
      </c>
      <c r="O39" s="48">
        <f t="shared" si="8"/>
        <v>22.980731299498384</v>
      </c>
      <c r="P39" s="9"/>
    </row>
    <row r="40" spans="1:16" ht="15">
      <c r="A40" s="12"/>
      <c r="B40" s="25">
        <v>337.1</v>
      </c>
      <c r="C40" s="20" t="s">
        <v>42</v>
      </c>
      <c r="D40" s="47">
        <v>0</v>
      </c>
      <c r="E40" s="47">
        <v>18138</v>
      </c>
      <c r="F40" s="47">
        <v>0</v>
      </c>
      <c r="G40" s="47">
        <v>148293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9" ref="N40:N48">SUM(D40:M40)</f>
        <v>166431</v>
      </c>
      <c r="O40" s="48">
        <f t="shared" si="8"/>
        <v>0.41658990558386816</v>
      </c>
      <c r="P40" s="9"/>
    </row>
    <row r="41" spans="1:16" ht="15">
      <c r="A41" s="12"/>
      <c r="B41" s="25">
        <v>337.3</v>
      </c>
      <c r="C41" s="20" t="s">
        <v>44</v>
      </c>
      <c r="D41" s="47">
        <v>0</v>
      </c>
      <c r="E41" s="47">
        <v>15034088</v>
      </c>
      <c r="F41" s="47">
        <v>0</v>
      </c>
      <c r="G41" s="47">
        <v>197388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15231476</v>
      </c>
      <c r="O41" s="48">
        <f t="shared" si="8"/>
        <v>38.12558446889674</v>
      </c>
      <c r="P41" s="9"/>
    </row>
    <row r="42" spans="1:16" ht="15">
      <c r="A42" s="12"/>
      <c r="B42" s="25">
        <v>337.4</v>
      </c>
      <c r="C42" s="20" t="s">
        <v>45</v>
      </c>
      <c r="D42" s="47">
        <v>0</v>
      </c>
      <c r="E42" s="47">
        <v>11831575</v>
      </c>
      <c r="F42" s="47">
        <v>0</v>
      </c>
      <c r="G42" s="47">
        <v>23498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11855073</v>
      </c>
      <c r="O42" s="48">
        <f t="shared" si="8"/>
        <v>29.67418174354456</v>
      </c>
      <c r="P42" s="9"/>
    </row>
    <row r="43" spans="1:16" ht="15">
      <c r="A43" s="12"/>
      <c r="B43" s="25">
        <v>337.5</v>
      </c>
      <c r="C43" s="20" t="s">
        <v>46</v>
      </c>
      <c r="D43" s="47">
        <v>0</v>
      </c>
      <c r="E43" s="47">
        <v>1263402</v>
      </c>
      <c r="F43" s="47">
        <v>0</v>
      </c>
      <c r="G43" s="47">
        <v>565867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1829269</v>
      </c>
      <c r="O43" s="48">
        <f t="shared" si="8"/>
        <v>4.578804429448222</v>
      </c>
      <c r="P43" s="9"/>
    </row>
    <row r="44" spans="1:16" ht="15">
      <c r="A44" s="12"/>
      <c r="B44" s="25">
        <v>337.6</v>
      </c>
      <c r="C44" s="20" t="s">
        <v>47</v>
      </c>
      <c r="D44" s="47">
        <v>0</v>
      </c>
      <c r="E44" s="47">
        <v>486540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486540</v>
      </c>
      <c r="O44" s="48">
        <f t="shared" si="8"/>
        <v>1.217847952982168</v>
      </c>
      <c r="P44" s="9"/>
    </row>
    <row r="45" spans="1:16" ht="15">
      <c r="A45" s="12"/>
      <c r="B45" s="25">
        <v>337.9</v>
      </c>
      <c r="C45" s="20" t="s">
        <v>49</v>
      </c>
      <c r="D45" s="47">
        <v>0</v>
      </c>
      <c r="E45" s="47">
        <v>0</v>
      </c>
      <c r="F45" s="47">
        <v>0</v>
      </c>
      <c r="G45" s="47">
        <v>885613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885613</v>
      </c>
      <c r="O45" s="48">
        <f t="shared" si="8"/>
        <v>2.216759113709863</v>
      </c>
      <c r="P45" s="9"/>
    </row>
    <row r="46" spans="1:16" ht="15">
      <c r="A46" s="12"/>
      <c r="B46" s="25">
        <v>338</v>
      </c>
      <c r="C46" s="20" t="s">
        <v>50</v>
      </c>
      <c r="D46" s="47">
        <v>8018212</v>
      </c>
      <c r="E46" s="47">
        <v>2705617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10723829</v>
      </c>
      <c r="O46" s="48">
        <f t="shared" si="8"/>
        <v>26.84258888432772</v>
      </c>
      <c r="P46" s="9"/>
    </row>
    <row r="47" spans="1:16" ht="15">
      <c r="A47" s="12"/>
      <c r="B47" s="25">
        <v>339</v>
      </c>
      <c r="C47" s="20" t="s">
        <v>51</v>
      </c>
      <c r="D47" s="47">
        <v>65856</v>
      </c>
      <c r="E47" s="47">
        <v>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464000</v>
      </c>
      <c r="N47" s="47">
        <f t="shared" si="9"/>
        <v>529863</v>
      </c>
      <c r="O47" s="48">
        <f t="shared" si="8"/>
        <v>1.326288835267379</v>
      </c>
      <c r="P47" s="9"/>
    </row>
    <row r="48" spans="1:16" ht="15.75">
      <c r="A48" s="29" t="s">
        <v>56</v>
      </c>
      <c r="B48" s="30"/>
      <c r="C48" s="31"/>
      <c r="D48" s="32">
        <f aca="true" t="shared" si="10" ref="D48:M48">SUM(D49:D64)</f>
        <v>71921763</v>
      </c>
      <c r="E48" s="32">
        <f t="shared" si="10"/>
        <v>7125745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27765559</v>
      </c>
      <c r="N48" s="32">
        <f t="shared" si="9"/>
        <v>106813067</v>
      </c>
      <c r="O48" s="45">
        <f t="shared" si="8"/>
        <v>267.3615221722719</v>
      </c>
      <c r="P48" s="10"/>
    </row>
    <row r="49" spans="1:16" ht="15">
      <c r="A49" s="12"/>
      <c r="B49" s="25">
        <v>341.2</v>
      </c>
      <c r="C49" s="20" t="s">
        <v>59</v>
      </c>
      <c r="D49" s="47">
        <v>369899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11" ref="N49:N64">SUM(D49:M49)</f>
        <v>369899</v>
      </c>
      <c r="O49" s="48">
        <f t="shared" si="8"/>
        <v>0.9258863401984441</v>
      </c>
      <c r="P49" s="9"/>
    </row>
    <row r="50" spans="1:16" ht="15">
      <c r="A50" s="12"/>
      <c r="B50" s="25">
        <v>341.9</v>
      </c>
      <c r="C50" s="20" t="s">
        <v>60</v>
      </c>
      <c r="D50" s="47">
        <v>703809</v>
      </c>
      <c r="E50" s="47">
        <v>98610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969245</v>
      </c>
      <c r="N50" s="47">
        <f t="shared" si="11"/>
        <v>1771664</v>
      </c>
      <c r="O50" s="48">
        <f t="shared" si="8"/>
        <v>4.434614575928392</v>
      </c>
      <c r="P50" s="9"/>
    </row>
    <row r="51" spans="1:16" ht="15">
      <c r="A51" s="12"/>
      <c r="B51" s="25">
        <v>342.1</v>
      </c>
      <c r="C51" s="20" t="s">
        <v>61</v>
      </c>
      <c r="D51" s="47">
        <v>2335417</v>
      </c>
      <c r="E51" s="47">
        <v>709090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3044507</v>
      </c>
      <c r="O51" s="48">
        <f t="shared" si="8"/>
        <v>7.6206408882926</v>
      </c>
      <c r="P51" s="9"/>
    </row>
    <row r="52" spans="1:16" ht="15">
      <c r="A52" s="12"/>
      <c r="B52" s="25">
        <v>342.2</v>
      </c>
      <c r="C52" s="20" t="s">
        <v>62</v>
      </c>
      <c r="D52" s="47">
        <v>5672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5672</v>
      </c>
      <c r="O52" s="48">
        <f t="shared" si="8"/>
        <v>0.01419746287934159</v>
      </c>
      <c r="P52" s="9"/>
    </row>
    <row r="53" spans="1:16" ht="15">
      <c r="A53" s="12"/>
      <c r="B53" s="25">
        <v>342.4</v>
      </c>
      <c r="C53" s="20" t="s">
        <v>63</v>
      </c>
      <c r="D53" s="47">
        <v>6485865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6485865</v>
      </c>
      <c r="O53" s="48">
        <f t="shared" si="8"/>
        <v>16.234631096248386</v>
      </c>
      <c r="P53" s="9"/>
    </row>
    <row r="54" spans="1:16" ht="15">
      <c r="A54" s="12"/>
      <c r="B54" s="25">
        <v>342.5</v>
      </c>
      <c r="C54" s="20" t="s">
        <v>64</v>
      </c>
      <c r="D54" s="47">
        <v>73855</v>
      </c>
      <c r="E54" s="47">
        <v>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73901</v>
      </c>
      <c r="O54" s="48">
        <f t="shared" si="8"/>
        <v>0.18498002543128048</v>
      </c>
      <c r="P54" s="9"/>
    </row>
    <row r="55" spans="1:16" ht="15">
      <c r="A55" s="12"/>
      <c r="B55" s="25">
        <v>342.9</v>
      </c>
      <c r="C55" s="20" t="s">
        <v>65</v>
      </c>
      <c r="D55" s="47">
        <v>3980</v>
      </c>
      <c r="E55" s="47">
        <v>184521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188501</v>
      </c>
      <c r="O55" s="48">
        <f t="shared" si="8"/>
        <v>0.47183285441092543</v>
      </c>
      <c r="P55" s="9"/>
    </row>
    <row r="56" spans="1:16" ht="15">
      <c r="A56" s="12"/>
      <c r="B56" s="25">
        <v>343.4</v>
      </c>
      <c r="C56" s="20" t="s">
        <v>66</v>
      </c>
      <c r="D56" s="47">
        <v>24566716</v>
      </c>
      <c r="E56" s="47">
        <v>249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24566965</v>
      </c>
      <c r="O56" s="48">
        <f t="shared" si="8"/>
        <v>61.49304895020876</v>
      </c>
      <c r="P56" s="9"/>
    </row>
    <row r="57" spans="1:16" ht="15">
      <c r="A57" s="12"/>
      <c r="B57" s="25">
        <v>343.8</v>
      </c>
      <c r="C57" s="20" t="s">
        <v>67</v>
      </c>
      <c r="D57" s="47">
        <v>656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656</v>
      </c>
      <c r="O57" s="48">
        <f t="shared" si="8"/>
        <v>0.0016420196842115802</v>
      </c>
      <c r="P57" s="9"/>
    </row>
    <row r="58" spans="1:16" ht="15">
      <c r="A58" s="12"/>
      <c r="B58" s="25">
        <v>343.9</v>
      </c>
      <c r="C58" s="20" t="s">
        <v>68</v>
      </c>
      <c r="D58" s="47">
        <v>130380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130380</v>
      </c>
      <c r="O58" s="48">
        <f t="shared" si="8"/>
        <v>0.32635141223705155</v>
      </c>
      <c r="P58" s="9"/>
    </row>
    <row r="59" spans="1:16" ht="15">
      <c r="A59" s="12"/>
      <c r="B59" s="25">
        <v>344.5</v>
      </c>
      <c r="C59" s="20" t="s">
        <v>69</v>
      </c>
      <c r="D59" s="47">
        <v>308</v>
      </c>
      <c r="E59" s="47">
        <v>2367085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23916488</v>
      </c>
      <c r="N59" s="47">
        <f t="shared" si="11"/>
        <v>26283881</v>
      </c>
      <c r="O59" s="48">
        <f t="shared" si="8"/>
        <v>65.79062496871151</v>
      </c>
      <c r="P59" s="9"/>
    </row>
    <row r="60" spans="1:16" ht="15">
      <c r="A60" s="12"/>
      <c r="B60" s="25">
        <v>344.6</v>
      </c>
      <c r="C60" s="20" t="s">
        <v>70</v>
      </c>
      <c r="D60" s="47">
        <v>179426</v>
      </c>
      <c r="E60" s="47">
        <v>521279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700705</v>
      </c>
      <c r="O60" s="48">
        <f t="shared" si="8"/>
        <v>1.7539198213802978</v>
      </c>
      <c r="P60" s="9"/>
    </row>
    <row r="61" spans="1:16" ht="15">
      <c r="A61" s="12"/>
      <c r="B61" s="25">
        <v>344.9</v>
      </c>
      <c r="C61" s="20" t="s">
        <v>71</v>
      </c>
      <c r="D61" s="47">
        <v>13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13</v>
      </c>
      <c r="O61" s="48">
        <f t="shared" si="8"/>
        <v>3.254002422980266E-05</v>
      </c>
      <c r="P61" s="9"/>
    </row>
    <row r="62" spans="1:16" ht="15">
      <c r="A62" s="12"/>
      <c r="B62" s="25">
        <v>347.5</v>
      </c>
      <c r="C62" s="20" t="s">
        <v>73</v>
      </c>
      <c r="D62" s="47">
        <v>827896</v>
      </c>
      <c r="E62" s="47">
        <v>1728328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2556224</v>
      </c>
      <c r="O62" s="48">
        <f t="shared" si="8"/>
        <v>6.398430068984851</v>
      </c>
      <c r="P62" s="9"/>
    </row>
    <row r="63" spans="1:16" ht="15">
      <c r="A63" s="12"/>
      <c r="B63" s="25">
        <v>347.9</v>
      </c>
      <c r="C63" s="20" t="s">
        <v>74</v>
      </c>
      <c r="D63" s="47">
        <v>9161183</v>
      </c>
      <c r="E63" s="47">
        <v>1284439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2879826</v>
      </c>
      <c r="N63" s="47">
        <f t="shared" si="11"/>
        <v>13325448</v>
      </c>
      <c r="O63" s="48">
        <f t="shared" si="8"/>
        <v>33.35464621484426</v>
      </c>
      <c r="P63" s="9"/>
    </row>
    <row r="64" spans="1:16" ht="15">
      <c r="A64" s="12"/>
      <c r="B64" s="25">
        <v>349</v>
      </c>
      <c r="C64" s="20" t="s">
        <v>1</v>
      </c>
      <c r="D64" s="47">
        <v>27076688</v>
      </c>
      <c r="E64" s="47">
        <v>232098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27308786</v>
      </c>
      <c r="O64" s="48">
        <f t="shared" si="8"/>
        <v>68.35604293280736</v>
      </c>
      <c r="P64" s="9"/>
    </row>
    <row r="65" spans="1:16" ht="15.75">
      <c r="A65" s="29" t="s">
        <v>57</v>
      </c>
      <c r="B65" s="30"/>
      <c r="C65" s="31"/>
      <c r="D65" s="32">
        <f aca="true" t="shared" si="12" ref="D65:M65">SUM(D66:D68)</f>
        <v>4298283</v>
      </c>
      <c r="E65" s="32">
        <f t="shared" si="12"/>
        <v>909451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aca="true" t="shared" si="13" ref="N65:N70">SUM(D65:M65)</f>
        <v>5207734</v>
      </c>
      <c r="O65" s="45">
        <f t="shared" si="8"/>
        <v>13.035368503259008</v>
      </c>
      <c r="P65" s="10"/>
    </row>
    <row r="66" spans="1:16" ht="15">
      <c r="A66" s="13"/>
      <c r="B66" s="39">
        <v>351.2</v>
      </c>
      <c r="C66" s="21" t="s">
        <v>77</v>
      </c>
      <c r="D66" s="47">
        <v>3977398</v>
      </c>
      <c r="E66" s="47">
        <v>27138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4004536</v>
      </c>
      <c r="O66" s="48">
        <f t="shared" si="8"/>
        <v>10.023669113009001</v>
      </c>
      <c r="P66" s="9"/>
    </row>
    <row r="67" spans="1:16" ht="15">
      <c r="A67" s="13"/>
      <c r="B67" s="39">
        <v>354</v>
      </c>
      <c r="C67" s="21" t="s">
        <v>78</v>
      </c>
      <c r="D67" s="47">
        <v>250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250</v>
      </c>
      <c r="O67" s="48">
        <f t="shared" si="8"/>
        <v>0.0006257696967269742</v>
      </c>
      <c r="P67" s="9"/>
    </row>
    <row r="68" spans="1:16" ht="15">
      <c r="A68" s="13"/>
      <c r="B68" s="39">
        <v>359</v>
      </c>
      <c r="C68" s="21" t="s">
        <v>79</v>
      </c>
      <c r="D68" s="47">
        <v>320635</v>
      </c>
      <c r="E68" s="47">
        <v>882313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1202948</v>
      </c>
      <c r="O68" s="48">
        <f t="shared" si="8"/>
        <v>3.0110736205532804</v>
      </c>
      <c r="P68" s="9"/>
    </row>
    <row r="69" spans="1:16" ht="15.75">
      <c r="A69" s="29" t="s">
        <v>4</v>
      </c>
      <c r="B69" s="30"/>
      <c r="C69" s="31"/>
      <c r="D69" s="32">
        <f aca="true" t="shared" si="14" ref="D69:M69">SUM(D70:D80)</f>
        <v>21567915</v>
      </c>
      <c r="E69" s="32">
        <f t="shared" si="14"/>
        <v>3373156</v>
      </c>
      <c r="F69" s="32">
        <f t="shared" si="14"/>
        <v>30020</v>
      </c>
      <c r="G69" s="32">
        <f t="shared" si="14"/>
        <v>897952</v>
      </c>
      <c r="H69" s="32">
        <f t="shared" si="14"/>
        <v>0</v>
      </c>
      <c r="I69" s="32">
        <f t="shared" si="14"/>
        <v>0</v>
      </c>
      <c r="J69" s="32">
        <f t="shared" si="14"/>
        <v>0</v>
      </c>
      <c r="K69" s="32">
        <f t="shared" si="14"/>
        <v>274043919</v>
      </c>
      <c r="L69" s="32">
        <f t="shared" si="14"/>
        <v>0</v>
      </c>
      <c r="M69" s="32">
        <f t="shared" si="14"/>
        <v>727508</v>
      </c>
      <c r="N69" s="32">
        <f t="shared" si="13"/>
        <v>300640470</v>
      </c>
      <c r="O69" s="45">
        <f aca="true" t="shared" si="15" ref="O69:O85">(N69/O$87)</f>
        <v>752.52678294302</v>
      </c>
      <c r="P69" s="10"/>
    </row>
    <row r="70" spans="1:16" ht="15">
      <c r="A70" s="12"/>
      <c r="B70" s="25">
        <v>361.1</v>
      </c>
      <c r="C70" s="20" t="s">
        <v>80</v>
      </c>
      <c r="D70" s="47">
        <v>2728708</v>
      </c>
      <c r="E70" s="47">
        <v>166465</v>
      </c>
      <c r="F70" s="47">
        <v>20</v>
      </c>
      <c r="G70" s="47">
        <v>324578</v>
      </c>
      <c r="H70" s="47">
        <v>0</v>
      </c>
      <c r="I70" s="47">
        <v>0</v>
      </c>
      <c r="J70" s="47">
        <v>0</v>
      </c>
      <c r="K70" s="47">
        <v>32067817</v>
      </c>
      <c r="L70" s="47">
        <v>0</v>
      </c>
      <c r="M70" s="47">
        <v>727508</v>
      </c>
      <c r="N70" s="47">
        <f t="shared" si="13"/>
        <v>36015096</v>
      </c>
      <c r="O70" s="48">
        <f t="shared" si="15"/>
        <v>90.14862280605145</v>
      </c>
      <c r="P70" s="9"/>
    </row>
    <row r="71" spans="1:16" ht="15">
      <c r="A71" s="12"/>
      <c r="B71" s="25">
        <v>361.2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14103128</v>
      </c>
      <c r="L71" s="47">
        <v>0</v>
      </c>
      <c r="M71" s="47">
        <v>0</v>
      </c>
      <c r="N71" s="47">
        <f aca="true" t="shared" si="16" ref="N71:N80">SUM(D71:M71)</f>
        <v>14103128</v>
      </c>
      <c r="O71" s="48">
        <f t="shared" si="15"/>
        <v>35.301240525846794</v>
      </c>
      <c r="P71" s="9"/>
    </row>
    <row r="72" spans="1:16" ht="15">
      <c r="A72" s="12"/>
      <c r="B72" s="25">
        <v>361.3</v>
      </c>
      <c r="C72" s="20" t="s">
        <v>82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125049741</v>
      </c>
      <c r="L72" s="47">
        <v>0</v>
      </c>
      <c r="M72" s="47">
        <v>0</v>
      </c>
      <c r="N72" s="47">
        <f t="shared" si="16"/>
        <v>125049741</v>
      </c>
      <c r="O72" s="48">
        <f t="shared" si="15"/>
        <v>313.0093540054267</v>
      </c>
      <c r="P72" s="9"/>
    </row>
    <row r="73" spans="1:16" ht="15">
      <c r="A73" s="12"/>
      <c r="B73" s="25">
        <v>361.4</v>
      </c>
      <c r="C73" s="20" t="s">
        <v>83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902384</v>
      </c>
      <c r="L73" s="47">
        <v>0</v>
      </c>
      <c r="M73" s="47">
        <v>0</v>
      </c>
      <c r="N73" s="47">
        <f t="shared" si="16"/>
        <v>902384</v>
      </c>
      <c r="O73" s="48">
        <f t="shared" si="15"/>
        <v>2.2587382480450953</v>
      </c>
      <c r="P73" s="9"/>
    </row>
    <row r="74" spans="1:16" ht="15">
      <c r="A74" s="12"/>
      <c r="B74" s="25">
        <v>362</v>
      </c>
      <c r="C74" s="20" t="s">
        <v>84</v>
      </c>
      <c r="D74" s="47">
        <v>6208067</v>
      </c>
      <c r="E74" s="47">
        <v>2299810</v>
      </c>
      <c r="F74" s="47">
        <v>0</v>
      </c>
      <c r="G74" s="47">
        <v>437584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6"/>
        <v>8945461</v>
      </c>
      <c r="O74" s="48">
        <f t="shared" si="15"/>
        <v>22.3911936682119</v>
      </c>
      <c r="P74" s="9"/>
    </row>
    <row r="75" spans="1:16" ht="15">
      <c r="A75" s="12"/>
      <c r="B75" s="25">
        <v>364</v>
      </c>
      <c r="C75" s="20" t="s">
        <v>85</v>
      </c>
      <c r="D75" s="47">
        <v>103800</v>
      </c>
      <c r="E75" s="47">
        <v>0</v>
      </c>
      <c r="F75" s="47">
        <v>0</v>
      </c>
      <c r="G75" s="47">
        <v>750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6"/>
        <v>104550</v>
      </c>
      <c r="O75" s="48">
        <f t="shared" si="15"/>
        <v>0.2616968871712206</v>
      </c>
      <c r="P75" s="9"/>
    </row>
    <row r="76" spans="1:16" ht="15">
      <c r="A76" s="12"/>
      <c r="B76" s="25">
        <v>365</v>
      </c>
      <c r="C76" s="20" t="s">
        <v>86</v>
      </c>
      <c r="D76" s="47">
        <v>18744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6"/>
        <v>18744</v>
      </c>
      <c r="O76" s="48">
        <f t="shared" si="15"/>
        <v>0.04691770878180162</v>
      </c>
      <c r="P76" s="9"/>
    </row>
    <row r="77" spans="1:16" ht="15">
      <c r="A77" s="12"/>
      <c r="B77" s="25">
        <v>366</v>
      </c>
      <c r="C77" s="20" t="s">
        <v>87</v>
      </c>
      <c r="D77" s="47">
        <v>0</v>
      </c>
      <c r="E77" s="47">
        <v>32318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6"/>
        <v>32318</v>
      </c>
      <c r="O77" s="48">
        <f t="shared" si="15"/>
        <v>0.08089450023528941</v>
      </c>
      <c r="P77" s="9"/>
    </row>
    <row r="78" spans="1:16" ht="15">
      <c r="A78" s="12"/>
      <c r="B78" s="25">
        <v>368</v>
      </c>
      <c r="C78" s="20" t="s">
        <v>88</v>
      </c>
      <c r="D78" s="47">
        <v>1406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98920351</v>
      </c>
      <c r="L78" s="47">
        <v>0</v>
      </c>
      <c r="M78" s="47">
        <v>0</v>
      </c>
      <c r="N78" s="47">
        <f t="shared" si="16"/>
        <v>98921757</v>
      </c>
      <c r="O78" s="48">
        <f t="shared" si="15"/>
        <v>247.60895151035774</v>
      </c>
      <c r="P78" s="9"/>
    </row>
    <row r="79" spans="1:16" ht="15">
      <c r="A79" s="12"/>
      <c r="B79" s="25">
        <v>369.3</v>
      </c>
      <c r="C79" s="20" t="s">
        <v>89</v>
      </c>
      <c r="D79" s="47">
        <v>2338735</v>
      </c>
      <c r="E79" s="47">
        <v>500000</v>
      </c>
      <c r="F79" s="47">
        <v>0</v>
      </c>
      <c r="G79" s="47">
        <v>133829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6"/>
        <v>2972564</v>
      </c>
      <c r="O79" s="48">
        <f t="shared" si="15"/>
        <v>7.440561891126085</v>
      </c>
      <c r="P79" s="9"/>
    </row>
    <row r="80" spans="1:16" ht="15">
      <c r="A80" s="12"/>
      <c r="B80" s="25">
        <v>369.9</v>
      </c>
      <c r="C80" s="20" t="s">
        <v>90</v>
      </c>
      <c r="D80" s="47">
        <v>10168455</v>
      </c>
      <c r="E80" s="47">
        <v>374563</v>
      </c>
      <c r="F80" s="47">
        <v>30000</v>
      </c>
      <c r="G80" s="47">
        <v>1211</v>
      </c>
      <c r="H80" s="47">
        <v>0</v>
      </c>
      <c r="I80" s="47">
        <v>0</v>
      </c>
      <c r="J80" s="47">
        <v>0</v>
      </c>
      <c r="K80" s="47">
        <v>3000498</v>
      </c>
      <c r="L80" s="47">
        <v>0</v>
      </c>
      <c r="M80" s="47">
        <v>0</v>
      </c>
      <c r="N80" s="47">
        <f t="shared" si="16"/>
        <v>13574727</v>
      </c>
      <c r="O80" s="48">
        <f t="shared" si="15"/>
        <v>33.97861119176587</v>
      </c>
      <c r="P80" s="9"/>
    </row>
    <row r="81" spans="1:16" ht="15.75">
      <c r="A81" s="29" t="s">
        <v>58</v>
      </c>
      <c r="B81" s="30"/>
      <c r="C81" s="31"/>
      <c r="D81" s="32">
        <f aca="true" t="shared" si="17" ref="D81:M81">SUM(D82:D84)</f>
        <v>53842597</v>
      </c>
      <c r="E81" s="32">
        <f t="shared" si="17"/>
        <v>21126942</v>
      </c>
      <c r="F81" s="32">
        <f t="shared" si="17"/>
        <v>59011036</v>
      </c>
      <c r="G81" s="32">
        <f t="shared" si="17"/>
        <v>178862021</v>
      </c>
      <c r="H81" s="32">
        <f t="shared" si="17"/>
        <v>0</v>
      </c>
      <c r="I81" s="32">
        <f t="shared" si="17"/>
        <v>0</v>
      </c>
      <c r="J81" s="32">
        <f t="shared" si="17"/>
        <v>0</v>
      </c>
      <c r="K81" s="32">
        <f t="shared" si="17"/>
        <v>0</v>
      </c>
      <c r="L81" s="32">
        <f t="shared" si="17"/>
        <v>0</v>
      </c>
      <c r="M81" s="32">
        <f t="shared" si="17"/>
        <v>0</v>
      </c>
      <c r="N81" s="32">
        <f>SUM(D81:M81)</f>
        <v>312842596</v>
      </c>
      <c r="O81" s="45">
        <f t="shared" si="15"/>
        <v>783.0696656887973</v>
      </c>
      <c r="P81" s="9"/>
    </row>
    <row r="82" spans="1:16" ht="15">
      <c r="A82" s="12"/>
      <c r="B82" s="25">
        <v>381</v>
      </c>
      <c r="C82" s="20" t="s">
        <v>91</v>
      </c>
      <c r="D82" s="47">
        <v>53493903</v>
      </c>
      <c r="E82" s="47">
        <v>20168251</v>
      </c>
      <c r="F82" s="47">
        <v>39060220</v>
      </c>
      <c r="G82" s="47">
        <v>33835046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146557420</v>
      </c>
      <c r="O82" s="48">
        <f t="shared" si="15"/>
        <v>366.84476906595114</v>
      </c>
      <c r="P82" s="9"/>
    </row>
    <row r="83" spans="1:16" ht="15">
      <c r="A83" s="12"/>
      <c r="B83" s="25">
        <v>384</v>
      </c>
      <c r="C83" s="20" t="s">
        <v>92</v>
      </c>
      <c r="D83" s="47">
        <v>0</v>
      </c>
      <c r="E83" s="47">
        <v>0</v>
      </c>
      <c r="F83" s="47">
        <v>19950816</v>
      </c>
      <c r="G83" s="47">
        <v>145026975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164977791</v>
      </c>
      <c r="O83" s="48">
        <f t="shared" si="15"/>
        <v>412.95240896302454</v>
      </c>
      <c r="P83" s="9"/>
    </row>
    <row r="84" spans="1:16" ht="15.75" thickBot="1">
      <c r="A84" s="12"/>
      <c r="B84" s="25">
        <v>389.9</v>
      </c>
      <c r="C84" s="20" t="s">
        <v>93</v>
      </c>
      <c r="D84" s="47">
        <v>348694</v>
      </c>
      <c r="E84" s="47">
        <v>958691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1307385</v>
      </c>
      <c r="O84" s="48">
        <f t="shared" si="15"/>
        <v>3.2724876598215804</v>
      </c>
      <c r="P84" s="9"/>
    </row>
    <row r="85" spans="1:119" ht="16.5" thickBot="1">
      <c r="A85" s="14" t="s">
        <v>75</v>
      </c>
      <c r="B85" s="23"/>
      <c r="C85" s="22"/>
      <c r="D85" s="15">
        <f aca="true" t="shared" si="18" ref="D85:M85">SUM(D5,D18,D23,D48,D65,D69,D81)</f>
        <v>505535711</v>
      </c>
      <c r="E85" s="15">
        <f t="shared" si="18"/>
        <v>214559926</v>
      </c>
      <c r="F85" s="15">
        <f t="shared" si="18"/>
        <v>82003629</v>
      </c>
      <c r="G85" s="15">
        <f t="shared" si="18"/>
        <v>186463797</v>
      </c>
      <c r="H85" s="15">
        <f t="shared" si="18"/>
        <v>0</v>
      </c>
      <c r="I85" s="15">
        <f t="shared" si="18"/>
        <v>0</v>
      </c>
      <c r="J85" s="15">
        <f t="shared" si="18"/>
        <v>0</v>
      </c>
      <c r="K85" s="15">
        <f t="shared" si="18"/>
        <v>283224905</v>
      </c>
      <c r="L85" s="15">
        <f t="shared" si="18"/>
        <v>0</v>
      </c>
      <c r="M85" s="15">
        <f t="shared" si="18"/>
        <v>28957067</v>
      </c>
      <c r="N85" s="15">
        <f>SUM(D85:M85)</f>
        <v>1300745035</v>
      </c>
      <c r="O85" s="38">
        <f t="shared" si="15"/>
        <v>3255.8673042842697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2" t="s">
        <v>111</v>
      </c>
      <c r="M87" s="52"/>
      <c r="N87" s="52"/>
      <c r="O87" s="43">
        <v>399508</v>
      </c>
    </row>
    <row r="88" spans="1:15" ht="1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1:15" ht="15.75" customHeight="1" thickBot="1">
      <c r="A89" s="56" t="s">
        <v>112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</row>
  </sheetData>
  <sheetProtection/>
  <mergeCells count="10">
    <mergeCell ref="A89:O89"/>
    <mergeCell ref="L87:N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SUM(D6:D17)</f>
        <v>284870917</v>
      </c>
      <c r="E5" s="27">
        <f aca="true" t="shared" si="0" ref="E5:M5">SUM(E6:E17)</f>
        <v>87266196</v>
      </c>
      <c r="F5" s="27">
        <f t="shared" si="0"/>
        <v>21377549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9840501</v>
      </c>
      <c r="L5" s="27">
        <f t="shared" si="0"/>
        <v>0</v>
      </c>
      <c r="M5" s="27">
        <f t="shared" si="0"/>
        <v>0</v>
      </c>
      <c r="N5" s="28">
        <f>SUM(D5:M5)</f>
        <v>403355163</v>
      </c>
      <c r="O5" s="33">
        <f aca="true" t="shared" si="1" ref="O5:O36">(N5/O$92)</f>
        <v>966.2335531595324</v>
      </c>
      <c r="P5" s="6"/>
    </row>
    <row r="6" spans="1:16" ht="15">
      <c r="A6" s="12"/>
      <c r="B6" s="25">
        <v>311</v>
      </c>
      <c r="C6" s="20" t="s">
        <v>3</v>
      </c>
      <c r="D6" s="47">
        <v>266860263</v>
      </c>
      <c r="E6" s="47">
        <v>16655919</v>
      </c>
      <c r="F6" s="47">
        <v>21377549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304893731</v>
      </c>
      <c r="O6" s="48">
        <f t="shared" si="1"/>
        <v>730.3701057130058</v>
      </c>
      <c r="P6" s="9"/>
    </row>
    <row r="7" spans="1:16" ht="15">
      <c r="A7" s="12"/>
      <c r="B7" s="25">
        <v>312.41</v>
      </c>
      <c r="C7" s="20" t="s">
        <v>11</v>
      </c>
      <c r="D7" s="47">
        <v>0</v>
      </c>
      <c r="E7" s="47">
        <v>6595240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7">SUM(D7:M7)</f>
        <v>6595240</v>
      </c>
      <c r="O7" s="48">
        <f t="shared" si="1"/>
        <v>15.798836270604214</v>
      </c>
      <c r="P7" s="9"/>
    </row>
    <row r="8" spans="1:16" ht="15">
      <c r="A8" s="12"/>
      <c r="B8" s="25">
        <v>312.51</v>
      </c>
      <c r="C8" s="20" t="s">
        <v>101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4704533</v>
      </c>
      <c r="L8" s="47">
        <v>0</v>
      </c>
      <c r="M8" s="47">
        <v>0</v>
      </c>
      <c r="N8" s="47">
        <f>SUM(D8:M8)</f>
        <v>4704533</v>
      </c>
      <c r="O8" s="48">
        <f t="shared" si="1"/>
        <v>11.269665182260912</v>
      </c>
      <c r="P8" s="9"/>
    </row>
    <row r="9" spans="1:16" ht="15">
      <c r="A9" s="12"/>
      <c r="B9" s="25">
        <v>312.52</v>
      </c>
      <c r="C9" s="20" t="s">
        <v>102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5135968</v>
      </c>
      <c r="L9" s="47">
        <v>0</v>
      </c>
      <c r="M9" s="47">
        <v>0</v>
      </c>
      <c r="N9" s="47">
        <f>SUM(D9:M9)</f>
        <v>5135968</v>
      </c>
      <c r="O9" s="48">
        <f t="shared" si="1"/>
        <v>12.303163724604804</v>
      </c>
      <c r="P9" s="9"/>
    </row>
    <row r="10" spans="1:16" ht="15">
      <c r="A10" s="12"/>
      <c r="B10" s="25">
        <v>314.1</v>
      </c>
      <c r="C10" s="20" t="s">
        <v>12</v>
      </c>
      <c r="D10" s="47">
        <v>0</v>
      </c>
      <c r="E10" s="47">
        <v>22599760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22599760</v>
      </c>
      <c r="O10" s="48">
        <f t="shared" si="1"/>
        <v>54.1375155407461</v>
      </c>
      <c r="P10" s="9"/>
    </row>
    <row r="11" spans="1:16" ht="15">
      <c r="A11" s="12"/>
      <c r="B11" s="25">
        <v>314.3</v>
      </c>
      <c r="C11" s="20" t="s">
        <v>13</v>
      </c>
      <c r="D11" s="47">
        <v>0</v>
      </c>
      <c r="E11" s="47">
        <v>3453712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3453712</v>
      </c>
      <c r="O11" s="48">
        <f t="shared" si="1"/>
        <v>8.273335074056597</v>
      </c>
      <c r="P11" s="9"/>
    </row>
    <row r="12" spans="1:16" ht="15">
      <c r="A12" s="12"/>
      <c r="B12" s="25">
        <v>314.4</v>
      </c>
      <c r="C12" s="20" t="s">
        <v>14</v>
      </c>
      <c r="D12" s="47">
        <v>0</v>
      </c>
      <c r="E12" s="47">
        <v>1149102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1149102</v>
      </c>
      <c r="O12" s="48">
        <f t="shared" si="1"/>
        <v>2.7526631868171356</v>
      </c>
      <c r="P12" s="9"/>
    </row>
    <row r="13" spans="1:16" ht="15">
      <c r="A13" s="12"/>
      <c r="B13" s="25">
        <v>314.5</v>
      </c>
      <c r="C13" s="20" t="s">
        <v>15</v>
      </c>
      <c r="D13" s="47">
        <v>420399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420399</v>
      </c>
      <c r="O13" s="48">
        <f t="shared" si="1"/>
        <v>1.0070619066668902</v>
      </c>
      <c r="P13" s="9"/>
    </row>
    <row r="14" spans="1:16" ht="15">
      <c r="A14" s="12"/>
      <c r="B14" s="25">
        <v>314.7</v>
      </c>
      <c r="C14" s="20" t="s">
        <v>16</v>
      </c>
      <c r="D14" s="47">
        <v>0</v>
      </c>
      <c r="E14" s="47">
        <v>18890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18890</v>
      </c>
      <c r="O14" s="48">
        <f t="shared" si="1"/>
        <v>0.04525081985670174</v>
      </c>
      <c r="P14" s="9"/>
    </row>
    <row r="15" spans="1:16" ht="15">
      <c r="A15" s="12"/>
      <c r="B15" s="25">
        <v>315</v>
      </c>
      <c r="C15" s="20" t="s">
        <v>17</v>
      </c>
      <c r="D15" s="47">
        <v>0</v>
      </c>
      <c r="E15" s="47">
        <v>36789073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36789073</v>
      </c>
      <c r="O15" s="48">
        <f t="shared" si="1"/>
        <v>88.1278832725278</v>
      </c>
      <c r="P15" s="9"/>
    </row>
    <row r="16" spans="1:16" ht="15">
      <c r="A16" s="12"/>
      <c r="B16" s="25">
        <v>316</v>
      </c>
      <c r="C16" s="20" t="s">
        <v>18</v>
      </c>
      <c r="D16" s="47">
        <v>7508453</v>
      </c>
      <c r="E16" s="47">
        <v>4500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7512953</v>
      </c>
      <c r="O16" s="48">
        <f t="shared" si="1"/>
        <v>17.997209253301584</v>
      </c>
      <c r="P16" s="9"/>
    </row>
    <row r="17" spans="1:16" ht="15">
      <c r="A17" s="12"/>
      <c r="B17" s="25">
        <v>319</v>
      </c>
      <c r="C17" s="20" t="s">
        <v>19</v>
      </c>
      <c r="D17" s="47">
        <v>10081802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10081802</v>
      </c>
      <c r="O17" s="48">
        <f t="shared" si="1"/>
        <v>24.150863215083927</v>
      </c>
      <c r="P17" s="9"/>
    </row>
    <row r="18" spans="1:16" ht="15.75">
      <c r="A18" s="29" t="s">
        <v>20</v>
      </c>
      <c r="B18" s="30"/>
      <c r="C18" s="31"/>
      <c r="D18" s="32">
        <f aca="true" t="shared" si="3" ref="D18:M18">SUM(D19:D23)</f>
        <v>44250215</v>
      </c>
      <c r="E18" s="32">
        <f t="shared" si="3"/>
        <v>68231</v>
      </c>
      <c r="F18" s="32">
        <f t="shared" si="3"/>
        <v>0</v>
      </c>
      <c r="G18" s="32">
        <f t="shared" si="3"/>
        <v>332174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5">SUM(D18:M18)</f>
        <v>44650620</v>
      </c>
      <c r="O18" s="45">
        <f t="shared" si="1"/>
        <v>106.96014622075405</v>
      </c>
      <c r="P18" s="10"/>
    </row>
    <row r="19" spans="1:16" ht="15">
      <c r="A19" s="12"/>
      <c r="B19" s="25">
        <v>322</v>
      </c>
      <c r="C19" s="20" t="s">
        <v>0</v>
      </c>
      <c r="D19" s="47">
        <v>1912173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1912173</v>
      </c>
      <c r="O19" s="48">
        <f t="shared" si="1"/>
        <v>4.580592692315984</v>
      </c>
      <c r="P19" s="9"/>
    </row>
    <row r="20" spans="1:16" ht="15">
      <c r="A20" s="12"/>
      <c r="B20" s="25">
        <v>323.1</v>
      </c>
      <c r="C20" s="20" t="s">
        <v>21</v>
      </c>
      <c r="D20" s="47">
        <v>25131826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25131826</v>
      </c>
      <c r="O20" s="48">
        <f t="shared" si="1"/>
        <v>60.203056167071104</v>
      </c>
      <c r="P20" s="9"/>
    </row>
    <row r="21" spans="1:16" ht="15">
      <c r="A21" s="12"/>
      <c r="B21" s="25">
        <v>323.4</v>
      </c>
      <c r="C21" s="20" t="s">
        <v>22</v>
      </c>
      <c r="D21" s="47">
        <v>594305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594305</v>
      </c>
      <c r="O21" s="48">
        <f t="shared" si="1"/>
        <v>1.4236521172544803</v>
      </c>
      <c r="P21" s="9"/>
    </row>
    <row r="22" spans="1:16" ht="15">
      <c r="A22" s="12"/>
      <c r="B22" s="25">
        <v>324.72</v>
      </c>
      <c r="C22" s="20" t="s">
        <v>23</v>
      </c>
      <c r="D22" s="47">
        <v>0</v>
      </c>
      <c r="E22" s="47">
        <v>0</v>
      </c>
      <c r="F22" s="47">
        <v>0</v>
      </c>
      <c r="G22" s="47">
        <v>332174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332174</v>
      </c>
      <c r="O22" s="48">
        <f t="shared" si="1"/>
        <v>0.7957197371667573</v>
      </c>
      <c r="P22" s="9"/>
    </row>
    <row r="23" spans="1:16" ht="15">
      <c r="A23" s="12"/>
      <c r="B23" s="25">
        <v>329</v>
      </c>
      <c r="C23" s="20" t="s">
        <v>24</v>
      </c>
      <c r="D23" s="47">
        <v>16611911</v>
      </c>
      <c r="E23" s="47">
        <v>68231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16680142</v>
      </c>
      <c r="O23" s="48">
        <f t="shared" si="1"/>
        <v>39.95712550694572</v>
      </c>
      <c r="P23" s="9"/>
    </row>
    <row r="24" spans="1:16" ht="15.75">
      <c r="A24" s="29" t="s">
        <v>27</v>
      </c>
      <c r="B24" s="30"/>
      <c r="C24" s="31"/>
      <c r="D24" s="32">
        <f>SUM(D25:D50)</f>
        <v>47233928</v>
      </c>
      <c r="E24" s="32">
        <f aca="true" t="shared" si="5" ref="E24:M24">SUM(E25:E50)</f>
        <v>78131532</v>
      </c>
      <c r="F24" s="32">
        <f t="shared" si="5"/>
        <v>300000</v>
      </c>
      <c r="G24" s="32">
        <f t="shared" si="5"/>
        <v>15671401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928000</v>
      </c>
      <c r="N24" s="44">
        <f t="shared" si="4"/>
        <v>142264861</v>
      </c>
      <c r="O24" s="45">
        <f t="shared" si="1"/>
        <v>340.7941554817212</v>
      </c>
      <c r="P24" s="10"/>
    </row>
    <row r="25" spans="1:16" ht="15">
      <c r="A25" s="12"/>
      <c r="B25" s="25">
        <v>331.1</v>
      </c>
      <c r="C25" s="20" t="s">
        <v>25</v>
      </c>
      <c r="D25" s="47">
        <v>170036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170036</v>
      </c>
      <c r="O25" s="48">
        <f t="shared" si="1"/>
        <v>0.4073196614692503</v>
      </c>
      <c r="P25" s="9"/>
    </row>
    <row r="26" spans="1:16" ht="15">
      <c r="A26" s="12"/>
      <c r="B26" s="25">
        <v>331.2</v>
      </c>
      <c r="C26" s="20" t="s">
        <v>26</v>
      </c>
      <c r="D26" s="47">
        <v>0</v>
      </c>
      <c r="E26" s="47">
        <v>9694899</v>
      </c>
      <c r="F26" s="47">
        <v>0</v>
      </c>
      <c r="G26" s="47">
        <v>27990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40">SUM(D26:M26)</f>
        <v>9722889</v>
      </c>
      <c r="O26" s="48">
        <f t="shared" si="1"/>
        <v>23.29109045133441</v>
      </c>
      <c r="P26" s="9"/>
    </row>
    <row r="27" spans="1:16" ht="15">
      <c r="A27" s="12"/>
      <c r="B27" s="25">
        <v>331.35</v>
      </c>
      <c r="C27" s="20" t="s">
        <v>31</v>
      </c>
      <c r="D27" s="47">
        <v>0</v>
      </c>
      <c r="E27" s="47">
        <v>0</v>
      </c>
      <c r="F27" s="47">
        <v>0</v>
      </c>
      <c r="G27" s="47">
        <v>1168513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1168513</v>
      </c>
      <c r="O27" s="48">
        <f t="shared" si="1"/>
        <v>2.799162057343257</v>
      </c>
      <c r="P27" s="9"/>
    </row>
    <row r="28" spans="1:16" ht="15">
      <c r="A28" s="12"/>
      <c r="B28" s="25">
        <v>331.39</v>
      </c>
      <c r="C28" s="20" t="s">
        <v>32</v>
      </c>
      <c r="D28" s="47">
        <v>0</v>
      </c>
      <c r="E28" s="47">
        <v>0</v>
      </c>
      <c r="F28" s="47">
        <v>0</v>
      </c>
      <c r="G28" s="47">
        <v>1122612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1122612</v>
      </c>
      <c r="O28" s="48">
        <f t="shared" si="1"/>
        <v>2.68920663742571</v>
      </c>
      <c r="P28" s="9"/>
    </row>
    <row r="29" spans="1:16" ht="15">
      <c r="A29" s="12"/>
      <c r="B29" s="25">
        <v>331.5</v>
      </c>
      <c r="C29" s="20" t="s">
        <v>28</v>
      </c>
      <c r="D29" s="47">
        <v>0</v>
      </c>
      <c r="E29" s="47">
        <v>34405250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34405250</v>
      </c>
      <c r="O29" s="48">
        <f t="shared" si="1"/>
        <v>82.41745737823122</v>
      </c>
      <c r="P29" s="9"/>
    </row>
    <row r="30" spans="1:16" ht="15">
      <c r="A30" s="12"/>
      <c r="B30" s="25">
        <v>331.69</v>
      </c>
      <c r="C30" s="20" t="s">
        <v>33</v>
      </c>
      <c r="D30" s="47">
        <v>0</v>
      </c>
      <c r="E30" s="47">
        <v>702048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702048</v>
      </c>
      <c r="O30" s="48">
        <f t="shared" si="1"/>
        <v>1.6817494747886579</v>
      </c>
      <c r="P30" s="9"/>
    </row>
    <row r="31" spans="1:16" ht="15">
      <c r="A31" s="12"/>
      <c r="B31" s="25">
        <v>334.1</v>
      </c>
      <c r="C31" s="20" t="s">
        <v>29</v>
      </c>
      <c r="D31" s="47">
        <v>45399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45399</v>
      </c>
      <c r="O31" s="48">
        <f t="shared" si="1"/>
        <v>0.10875288357196414</v>
      </c>
      <c r="P31" s="9"/>
    </row>
    <row r="32" spans="1:16" ht="15">
      <c r="A32" s="12"/>
      <c r="B32" s="25">
        <v>334.2</v>
      </c>
      <c r="C32" s="20" t="s">
        <v>30</v>
      </c>
      <c r="D32" s="47">
        <v>0</v>
      </c>
      <c r="E32" s="47">
        <v>245959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245959</v>
      </c>
      <c r="O32" s="48">
        <f t="shared" si="1"/>
        <v>0.5891925040304131</v>
      </c>
      <c r="P32" s="9"/>
    </row>
    <row r="33" spans="1:16" ht="15">
      <c r="A33" s="12"/>
      <c r="B33" s="25">
        <v>334.35</v>
      </c>
      <c r="C33" s="20" t="s">
        <v>34</v>
      </c>
      <c r="D33" s="47">
        <v>0</v>
      </c>
      <c r="E33" s="47">
        <v>0</v>
      </c>
      <c r="F33" s="47">
        <v>0</v>
      </c>
      <c r="G33" s="47">
        <v>176432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176432</v>
      </c>
      <c r="O33" s="48">
        <f t="shared" si="1"/>
        <v>0.4226412201671573</v>
      </c>
      <c r="P33" s="9"/>
    </row>
    <row r="34" spans="1:16" ht="15">
      <c r="A34" s="12"/>
      <c r="B34" s="25">
        <v>334.39</v>
      </c>
      <c r="C34" s="20" t="s">
        <v>35</v>
      </c>
      <c r="D34" s="47">
        <v>0</v>
      </c>
      <c r="E34" s="47">
        <v>-1021</v>
      </c>
      <c r="F34" s="47">
        <v>0</v>
      </c>
      <c r="G34" s="47">
        <v>3333022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3332001</v>
      </c>
      <c r="O34" s="48">
        <f t="shared" si="1"/>
        <v>7.981777502030178</v>
      </c>
      <c r="P34" s="9"/>
    </row>
    <row r="35" spans="1:16" ht="15">
      <c r="A35" s="12"/>
      <c r="B35" s="25">
        <v>334.42</v>
      </c>
      <c r="C35" s="20" t="s">
        <v>36</v>
      </c>
      <c r="D35" s="47">
        <v>0</v>
      </c>
      <c r="E35" s="47">
        <v>0</v>
      </c>
      <c r="F35" s="47">
        <v>0</v>
      </c>
      <c r="G35" s="47">
        <v>659230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659230</v>
      </c>
      <c r="O35" s="48">
        <f t="shared" si="1"/>
        <v>1.579179352786315</v>
      </c>
      <c r="P35" s="9"/>
    </row>
    <row r="36" spans="1:16" ht="15">
      <c r="A36" s="12"/>
      <c r="B36" s="25">
        <v>334.5</v>
      </c>
      <c r="C36" s="20" t="s">
        <v>37</v>
      </c>
      <c r="D36" s="47">
        <v>0</v>
      </c>
      <c r="E36" s="47">
        <v>3643333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3643333</v>
      </c>
      <c r="O36" s="48">
        <f t="shared" si="1"/>
        <v>8.727570421438683</v>
      </c>
      <c r="P36" s="9"/>
    </row>
    <row r="37" spans="1:16" ht="15">
      <c r="A37" s="12"/>
      <c r="B37" s="25">
        <v>334.69</v>
      </c>
      <c r="C37" s="20" t="s">
        <v>38</v>
      </c>
      <c r="D37" s="47">
        <v>0</v>
      </c>
      <c r="E37" s="47">
        <v>445466</v>
      </c>
      <c r="F37" s="47">
        <v>0</v>
      </c>
      <c r="G37" s="47">
        <v>3691387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4136853</v>
      </c>
      <c r="O37" s="48">
        <f aca="true" t="shared" si="7" ref="O37:O68">(N37/O$92)</f>
        <v>9.909793005646172</v>
      </c>
      <c r="P37" s="9"/>
    </row>
    <row r="38" spans="1:16" ht="15">
      <c r="A38" s="12"/>
      <c r="B38" s="25">
        <v>335.12</v>
      </c>
      <c r="C38" s="20" t="s">
        <v>39</v>
      </c>
      <c r="D38" s="47">
        <v>34239052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34239052</v>
      </c>
      <c r="O38" s="48">
        <f t="shared" si="7"/>
        <v>82.019331610177</v>
      </c>
      <c r="P38" s="9"/>
    </row>
    <row r="39" spans="1:16" ht="15">
      <c r="A39" s="12"/>
      <c r="B39" s="25">
        <v>335.5</v>
      </c>
      <c r="C39" s="20" t="s">
        <v>40</v>
      </c>
      <c r="D39" s="47">
        <v>0</v>
      </c>
      <c r="E39" s="47">
        <v>0</v>
      </c>
      <c r="F39" s="47">
        <v>300000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300000</v>
      </c>
      <c r="O39" s="48">
        <f t="shared" si="7"/>
        <v>0.7186472184759409</v>
      </c>
      <c r="P39" s="9"/>
    </row>
    <row r="40" spans="1:16" ht="15">
      <c r="A40" s="12"/>
      <c r="B40" s="25">
        <v>335.9</v>
      </c>
      <c r="C40" s="20" t="s">
        <v>41</v>
      </c>
      <c r="D40" s="47">
        <v>9840500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9840500</v>
      </c>
      <c r="O40" s="48">
        <f t="shared" si="7"/>
        <v>23.572826511374988</v>
      </c>
      <c r="P40" s="9"/>
    </row>
    <row r="41" spans="1:16" ht="15">
      <c r="A41" s="12"/>
      <c r="B41" s="25">
        <v>337.1</v>
      </c>
      <c r="C41" s="20" t="s">
        <v>42</v>
      </c>
      <c r="D41" s="47">
        <v>58521</v>
      </c>
      <c r="E41" s="47">
        <v>0</v>
      </c>
      <c r="F41" s="47">
        <v>0</v>
      </c>
      <c r="G41" s="47">
        <v>130084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50">SUM(D41:M41)</f>
        <v>188605</v>
      </c>
      <c r="O41" s="48">
        <f t="shared" si="7"/>
        <v>0.4518015288021828</v>
      </c>
      <c r="P41" s="9"/>
    </row>
    <row r="42" spans="1:16" ht="15">
      <c r="A42" s="12"/>
      <c r="B42" s="25">
        <v>337.2</v>
      </c>
      <c r="C42" s="20" t="s">
        <v>43</v>
      </c>
      <c r="D42" s="47">
        <v>0</v>
      </c>
      <c r="E42" s="47">
        <v>8307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8307</v>
      </c>
      <c r="O42" s="48">
        <f t="shared" si="7"/>
        <v>0.019899341479598803</v>
      </c>
      <c r="P42" s="9"/>
    </row>
    <row r="43" spans="1:16" ht="15">
      <c r="A43" s="12"/>
      <c r="B43" s="25">
        <v>337.3</v>
      </c>
      <c r="C43" s="20" t="s">
        <v>44</v>
      </c>
      <c r="D43" s="47">
        <v>0</v>
      </c>
      <c r="E43" s="47">
        <v>10860615</v>
      </c>
      <c r="F43" s="47">
        <v>0</v>
      </c>
      <c r="G43" s="47">
        <v>93109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10953724</v>
      </c>
      <c r="O43" s="48">
        <f t="shared" si="7"/>
        <v>26.23954428184386</v>
      </c>
      <c r="P43" s="9"/>
    </row>
    <row r="44" spans="1:16" ht="15">
      <c r="A44" s="12"/>
      <c r="B44" s="25">
        <v>337.4</v>
      </c>
      <c r="C44" s="20" t="s">
        <v>45</v>
      </c>
      <c r="D44" s="47">
        <v>0</v>
      </c>
      <c r="E44" s="47">
        <v>11611218</v>
      </c>
      <c r="F44" s="47">
        <v>0</v>
      </c>
      <c r="G44" s="47">
        <v>949399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12560617</v>
      </c>
      <c r="O44" s="48">
        <f t="shared" si="7"/>
        <v>30.088841564638724</v>
      </c>
      <c r="P44" s="9"/>
    </row>
    <row r="45" spans="1:16" ht="15">
      <c r="A45" s="12"/>
      <c r="B45" s="25">
        <v>337.5</v>
      </c>
      <c r="C45" s="20" t="s">
        <v>46</v>
      </c>
      <c r="D45" s="47">
        <v>0</v>
      </c>
      <c r="E45" s="47">
        <v>1997804</v>
      </c>
      <c r="F45" s="47">
        <v>0</v>
      </c>
      <c r="G45" s="47">
        <v>1069819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3067623</v>
      </c>
      <c r="O45" s="48">
        <f t="shared" si="7"/>
        <v>7.348462454276071</v>
      </c>
      <c r="P45" s="9"/>
    </row>
    <row r="46" spans="1:16" ht="15">
      <c r="A46" s="12"/>
      <c r="B46" s="25">
        <v>337.6</v>
      </c>
      <c r="C46" s="20" t="s">
        <v>47</v>
      </c>
      <c r="D46" s="47">
        <v>0</v>
      </c>
      <c r="E46" s="47">
        <v>739539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739539</v>
      </c>
      <c r="O46" s="48">
        <f t="shared" si="7"/>
        <v>1.7715588176815962</v>
      </c>
      <c r="P46" s="9"/>
    </row>
    <row r="47" spans="1:16" ht="15">
      <c r="A47" s="12"/>
      <c r="B47" s="25">
        <v>337.7</v>
      </c>
      <c r="C47" s="20" t="s">
        <v>48</v>
      </c>
      <c r="D47" s="47">
        <v>0</v>
      </c>
      <c r="E47" s="47">
        <v>801701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801701</v>
      </c>
      <c r="O47" s="48">
        <f t="shared" si="7"/>
        <v>1.9204673123312677</v>
      </c>
      <c r="P47" s="9"/>
    </row>
    <row r="48" spans="1:16" ht="15">
      <c r="A48" s="12"/>
      <c r="B48" s="25">
        <v>337.9</v>
      </c>
      <c r="C48" s="20" t="s">
        <v>49</v>
      </c>
      <c r="D48" s="47">
        <v>0</v>
      </c>
      <c r="E48" s="47">
        <v>0</v>
      </c>
      <c r="F48" s="47">
        <v>0</v>
      </c>
      <c r="G48" s="47">
        <v>569567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569567</v>
      </c>
      <c r="O48" s="48">
        <f t="shared" si="7"/>
        <v>1.364392467618954</v>
      </c>
      <c r="P48" s="9"/>
    </row>
    <row r="49" spans="1:16" ht="15">
      <c r="A49" s="12"/>
      <c r="B49" s="25">
        <v>338</v>
      </c>
      <c r="C49" s="20" t="s">
        <v>50</v>
      </c>
      <c r="D49" s="47">
        <v>2450034</v>
      </c>
      <c r="E49" s="47">
        <v>2976414</v>
      </c>
      <c r="F49" s="47">
        <v>0</v>
      </c>
      <c r="G49" s="47">
        <v>2680237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8106685</v>
      </c>
      <c r="O49" s="48">
        <f t="shared" si="7"/>
        <v>19.419488754368775</v>
      </c>
      <c r="P49" s="9"/>
    </row>
    <row r="50" spans="1:16" ht="15">
      <c r="A50" s="12"/>
      <c r="B50" s="25">
        <v>339</v>
      </c>
      <c r="C50" s="20" t="s">
        <v>51</v>
      </c>
      <c r="D50" s="47">
        <v>430386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928000</v>
      </c>
      <c r="N50" s="47">
        <f t="shared" si="8"/>
        <v>1358386</v>
      </c>
      <c r="O50" s="48">
        <f t="shared" si="7"/>
        <v>3.254001068388865</v>
      </c>
      <c r="P50" s="9"/>
    </row>
    <row r="51" spans="1:16" ht="15.75">
      <c r="A51" s="29" t="s">
        <v>56</v>
      </c>
      <c r="B51" s="30"/>
      <c r="C51" s="31"/>
      <c r="D51" s="32">
        <f aca="true" t="shared" si="9" ref="D51:M51">SUM(D52:D69)</f>
        <v>69797084</v>
      </c>
      <c r="E51" s="32">
        <f t="shared" si="9"/>
        <v>6664752</v>
      </c>
      <c r="F51" s="32">
        <f t="shared" si="9"/>
        <v>0</v>
      </c>
      <c r="G51" s="32">
        <f t="shared" si="9"/>
        <v>100000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26741365</v>
      </c>
      <c r="N51" s="32">
        <f>SUM(D51:M51)</f>
        <v>103303201</v>
      </c>
      <c r="O51" s="45">
        <f t="shared" si="7"/>
        <v>247.4618601943701</v>
      </c>
      <c r="P51" s="10"/>
    </row>
    <row r="52" spans="1:16" ht="15">
      <c r="A52" s="12"/>
      <c r="B52" s="25">
        <v>341.2</v>
      </c>
      <c r="C52" s="20" t="s">
        <v>59</v>
      </c>
      <c r="D52" s="47">
        <v>327111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327111</v>
      </c>
      <c r="O52" s="48">
        <f t="shared" si="7"/>
        <v>0.7835913676096117</v>
      </c>
      <c r="P52" s="9"/>
    </row>
    <row r="53" spans="1:16" ht="15">
      <c r="A53" s="12"/>
      <c r="B53" s="25">
        <v>341.9</v>
      </c>
      <c r="C53" s="20" t="s">
        <v>60</v>
      </c>
      <c r="D53" s="47">
        <v>517152</v>
      </c>
      <c r="E53" s="47">
        <v>89475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820561</v>
      </c>
      <c r="N53" s="47">
        <f aca="true" t="shared" si="10" ref="N53:N66">SUM(D53:M53)</f>
        <v>1427188</v>
      </c>
      <c r="O53" s="48">
        <f t="shared" si="7"/>
        <v>3.418815621474137</v>
      </c>
      <c r="P53" s="9"/>
    </row>
    <row r="54" spans="1:16" ht="15">
      <c r="A54" s="12"/>
      <c r="B54" s="25">
        <v>342.1</v>
      </c>
      <c r="C54" s="20" t="s">
        <v>61</v>
      </c>
      <c r="D54" s="47">
        <v>2174347</v>
      </c>
      <c r="E54" s="47">
        <v>541160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2715507</v>
      </c>
      <c r="O54" s="48">
        <f t="shared" si="7"/>
        <v>6.50497184100649</v>
      </c>
      <c r="P54" s="9"/>
    </row>
    <row r="55" spans="1:16" ht="15">
      <c r="A55" s="12"/>
      <c r="B55" s="25">
        <v>342.2</v>
      </c>
      <c r="C55" s="20" t="s">
        <v>62</v>
      </c>
      <c r="D55" s="47">
        <v>32931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32931</v>
      </c>
      <c r="O55" s="48">
        <f t="shared" si="7"/>
        <v>0.07888590517210403</v>
      </c>
      <c r="P55" s="9"/>
    </row>
    <row r="56" spans="1:16" ht="15">
      <c r="A56" s="12"/>
      <c r="B56" s="25">
        <v>342.4</v>
      </c>
      <c r="C56" s="20" t="s">
        <v>63</v>
      </c>
      <c r="D56" s="47">
        <v>6101993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6101993</v>
      </c>
      <c r="O56" s="48">
        <f t="shared" si="7"/>
        <v>14.61726765536554</v>
      </c>
      <c r="P56" s="9"/>
    </row>
    <row r="57" spans="1:16" ht="15">
      <c r="A57" s="12"/>
      <c r="B57" s="25">
        <v>342.5</v>
      </c>
      <c r="C57" s="20" t="s">
        <v>64</v>
      </c>
      <c r="D57" s="47">
        <v>74351</v>
      </c>
      <c r="E57" s="47">
        <v>107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74458</v>
      </c>
      <c r="O57" s="48">
        <f t="shared" si="7"/>
        <v>0.17836344864427203</v>
      </c>
      <c r="P57" s="9"/>
    </row>
    <row r="58" spans="1:16" ht="15">
      <c r="A58" s="12"/>
      <c r="B58" s="25">
        <v>342.9</v>
      </c>
      <c r="C58" s="20" t="s">
        <v>65</v>
      </c>
      <c r="D58" s="47">
        <v>2988</v>
      </c>
      <c r="E58" s="47">
        <v>177896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180884</v>
      </c>
      <c r="O58" s="48">
        <f t="shared" si="7"/>
        <v>0.4333059448893403</v>
      </c>
      <c r="P58" s="9"/>
    </row>
    <row r="59" spans="1:16" ht="15">
      <c r="A59" s="12"/>
      <c r="B59" s="25">
        <v>343.4</v>
      </c>
      <c r="C59" s="20" t="s">
        <v>66</v>
      </c>
      <c r="D59" s="47">
        <v>24649396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24649396</v>
      </c>
      <c r="O59" s="48">
        <f t="shared" si="7"/>
        <v>59.04739957503995</v>
      </c>
      <c r="P59" s="9"/>
    </row>
    <row r="60" spans="1:16" ht="15">
      <c r="A60" s="12"/>
      <c r="B60" s="25">
        <v>343.8</v>
      </c>
      <c r="C60" s="20" t="s">
        <v>67</v>
      </c>
      <c r="D60" s="47">
        <v>291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291</v>
      </c>
      <c r="O60" s="48">
        <f t="shared" si="7"/>
        <v>0.0006970878019216626</v>
      </c>
      <c r="P60" s="9"/>
    </row>
    <row r="61" spans="1:16" ht="15">
      <c r="A61" s="12"/>
      <c r="B61" s="25">
        <v>343.9</v>
      </c>
      <c r="C61" s="20" t="s">
        <v>68</v>
      </c>
      <c r="D61" s="47">
        <v>148624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148624</v>
      </c>
      <c r="O61" s="48">
        <f t="shared" si="7"/>
        <v>0.3560274139958941</v>
      </c>
      <c r="P61" s="9"/>
    </row>
    <row r="62" spans="1:16" ht="15">
      <c r="A62" s="12"/>
      <c r="B62" s="25">
        <v>344.5</v>
      </c>
      <c r="C62" s="20" t="s">
        <v>69</v>
      </c>
      <c r="D62" s="47">
        <v>500</v>
      </c>
      <c r="E62" s="47">
        <v>2564224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22379166</v>
      </c>
      <c r="N62" s="47">
        <f t="shared" si="10"/>
        <v>24943890</v>
      </c>
      <c r="O62" s="48">
        <f t="shared" si="7"/>
        <v>59.752857221566124</v>
      </c>
      <c r="P62" s="9"/>
    </row>
    <row r="63" spans="1:16" ht="15">
      <c r="A63" s="12"/>
      <c r="B63" s="25">
        <v>344.6</v>
      </c>
      <c r="C63" s="20" t="s">
        <v>70</v>
      </c>
      <c r="D63" s="47">
        <v>151017</v>
      </c>
      <c r="E63" s="47">
        <v>21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151038</v>
      </c>
      <c r="O63" s="48">
        <f t="shared" si="7"/>
        <v>0.3618101286138972</v>
      </c>
      <c r="P63" s="9"/>
    </row>
    <row r="64" spans="1:16" ht="15">
      <c r="A64" s="12"/>
      <c r="B64" s="25">
        <v>344.9</v>
      </c>
      <c r="C64" s="20" t="s">
        <v>71</v>
      </c>
      <c r="D64" s="47">
        <v>19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19</v>
      </c>
      <c r="O64" s="48">
        <f t="shared" si="7"/>
        <v>4.551432383680959E-05</v>
      </c>
      <c r="P64" s="9"/>
    </row>
    <row r="65" spans="1:16" ht="15">
      <c r="A65" s="12"/>
      <c r="B65" s="25">
        <v>347.4</v>
      </c>
      <c r="C65" s="20" t="s">
        <v>72</v>
      </c>
      <c r="D65" s="47">
        <v>0</v>
      </c>
      <c r="E65" s="47">
        <v>412864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412864</v>
      </c>
      <c r="O65" s="48">
        <f t="shared" si="7"/>
        <v>0.9890118840295029</v>
      </c>
      <c r="P65" s="9"/>
    </row>
    <row r="66" spans="1:16" ht="15">
      <c r="A66" s="12"/>
      <c r="B66" s="25">
        <v>347.5</v>
      </c>
      <c r="C66" s="20" t="s">
        <v>73</v>
      </c>
      <c r="D66" s="47">
        <v>809042</v>
      </c>
      <c r="E66" s="47">
        <v>1560986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2370028</v>
      </c>
      <c r="O66" s="48">
        <f t="shared" si="7"/>
        <v>5.677380099700324</v>
      </c>
      <c r="P66" s="9"/>
    </row>
    <row r="67" spans="1:16" ht="15">
      <c r="A67" s="12"/>
      <c r="B67" s="25">
        <v>347.9</v>
      </c>
      <c r="C67" s="20" t="s">
        <v>74</v>
      </c>
      <c r="D67" s="47">
        <v>8489322</v>
      </c>
      <c r="E67" s="47">
        <v>970625</v>
      </c>
      <c r="F67" s="47">
        <v>0</v>
      </c>
      <c r="G67" s="47">
        <v>100000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aca="true" t="shared" si="11" ref="N67:N75">SUM(D67:M67)</f>
        <v>9559947</v>
      </c>
      <c r="O67" s="48">
        <f t="shared" si="7"/>
        <v>22.900764401091386</v>
      </c>
      <c r="P67" s="9"/>
    </row>
    <row r="68" spans="1:16" ht="15">
      <c r="A68" s="12"/>
      <c r="B68" s="25">
        <v>348.13</v>
      </c>
      <c r="C68" s="46" t="s">
        <v>103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3541638</v>
      </c>
      <c r="N68" s="47">
        <f t="shared" si="11"/>
        <v>3541638</v>
      </c>
      <c r="O68" s="48">
        <f t="shared" si="7"/>
        <v>8.483960991828981</v>
      </c>
      <c r="P68" s="9"/>
    </row>
    <row r="69" spans="1:16" ht="15">
      <c r="A69" s="12"/>
      <c r="B69" s="25">
        <v>349</v>
      </c>
      <c r="C69" s="20" t="s">
        <v>1</v>
      </c>
      <c r="D69" s="47">
        <v>26318000</v>
      </c>
      <c r="E69" s="47">
        <v>347394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26665394</v>
      </c>
      <c r="O69" s="48">
        <f aca="true" t="shared" si="12" ref="O69:O90">(N69/O$92)</f>
        <v>63.87670409221681</v>
      </c>
      <c r="P69" s="9"/>
    </row>
    <row r="70" spans="1:16" ht="15.75">
      <c r="A70" s="29" t="s">
        <v>57</v>
      </c>
      <c r="B70" s="30"/>
      <c r="C70" s="31"/>
      <c r="D70" s="32">
        <f aca="true" t="shared" si="13" ref="D70:M70">SUM(D71:D73)</f>
        <v>6396471</v>
      </c>
      <c r="E70" s="32">
        <f t="shared" si="13"/>
        <v>1034670</v>
      </c>
      <c r="F70" s="32">
        <f t="shared" si="13"/>
        <v>0</v>
      </c>
      <c r="G70" s="32">
        <f t="shared" si="13"/>
        <v>10279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7441420</v>
      </c>
      <c r="O70" s="45">
        <f t="shared" si="12"/>
        <v>17.825852615037455</v>
      </c>
      <c r="P70" s="10"/>
    </row>
    <row r="71" spans="1:16" ht="15">
      <c r="A71" s="13"/>
      <c r="B71" s="39">
        <v>351.2</v>
      </c>
      <c r="C71" s="21" t="s">
        <v>77</v>
      </c>
      <c r="D71" s="47">
        <v>5032531</v>
      </c>
      <c r="E71" s="47">
        <v>36236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5068767</v>
      </c>
      <c r="O71" s="48">
        <f t="shared" si="12"/>
        <v>12.142184352175464</v>
      </c>
      <c r="P71" s="9"/>
    </row>
    <row r="72" spans="1:16" ht="15">
      <c r="A72" s="13"/>
      <c r="B72" s="39">
        <v>354</v>
      </c>
      <c r="C72" s="21" t="s">
        <v>78</v>
      </c>
      <c r="D72" s="47">
        <v>161823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161823</v>
      </c>
      <c r="O72" s="48">
        <f t="shared" si="12"/>
        <v>0.3876454961181073</v>
      </c>
      <c r="P72" s="9"/>
    </row>
    <row r="73" spans="1:16" ht="15">
      <c r="A73" s="13"/>
      <c r="B73" s="39">
        <v>359</v>
      </c>
      <c r="C73" s="21" t="s">
        <v>79</v>
      </c>
      <c r="D73" s="47">
        <v>1202117</v>
      </c>
      <c r="E73" s="47">
        <v>998434</v>
      </c>
      <c r="F73" s="47">
        <v>0</v>
      </c>
      <c r="G73" s="47">
        <v>10279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2210830</v>
      </c>
      <c r="O73" s="48">
        <f t="shared" si="12"/>
        <v>5.2960227667438815</v>
      </c>
      <c r="P73" s="9"/>
    </row>
    <row r="74" spans="1:16" ht="15.75">
      <c r="A74" s="29" t="s">
        <v>4</v>
      </c>
      <c r="B74" s="30"/>
      <c r="C74" s="31"/>
      <c r="D74" s="32">
        <f aca="true" t="shared" si="14" ref="D74:M74">SUM(D75:D85)</f>
        <v>18431538</v>
      </c>
      <c r="E74" s="32">
        <f t="shared" si="14"/>
        <v>5087302</v>
      </c>
      <c r="F74" s="32">
        <f t="shared" si="14"/>
        <v>606263</v>
      </c>
      <c r="G74" s="32">
        <f t="shared" si="14"/>
        <v>2351745</v>
      </c>
      <c r="H74" s="32">
        <f t="shared" si="14"/>
        <v>0</v>
      </c>
      <c r="I74" s="32">
        <f t="shared" si="14"/>
        <v>0</v>
      </c>
      <c r="J74" s="32">
        <f t="shared" si="14"/>
        <v>0</v>
      </c>
      <c r="K74" s="32">
        <f t="shared" si="14"/>
        <v>62175219</v>
      </c>
      <c r="L74" s="32">
        <f t="shared" si="14"/>
        <v>0</v>
      </c>
      <c r="M74" s="32">
        <f t="shared" si="14"/>
        <v>1288207</v>
      </c>
      <c r="N74" s="32">
        <f t="shared" si="11"/>
        <v>89940274</v>
      </c>
      <c r="O74" s="45">
        <f t="shared" si="12"/>
        <v>215.45109246354662</v>
      </c>
      <c r="P74" s="10"/>
    </row>
    <row r="75" spans="1:16" ht="15">
      <c r="A75" s="12"/>
      <c r="B75" s="25">
        <v>361.1</v>
      </c>
      <c r="C75" s="20" t="s">
        <v>80</v>
      </c>
      <c r="D75" s="47">
        <v>3147282</v>
      </c>
      <c r="E75" s="47">
        <v>787607</v>
      </c>
      <c r="F75" s="47">
        <v>546464</v>
      </c>
      <c r="G75" s="47">
        <v>2053223</v>
      </c>
      <c r="H75" s="47">
        <v>0</v>
      </c>
      <c r="I75" s="47">
        <v>0</v>
      </c>
      <c r="J75" s="47">
        <v>0</v>
      </c>
      <c r="K75" s="47">
        <v>32076681</v>
      </c>
      <c r="L75" s="47">
        <v>0</v>
      </c>
      <c r="M75" s="47">
        <v>795452</v>
      </c>
      <c r="N75" s="47">
        <f t="shared" si="11"/>
        <v>39406709</v>
      </c>
      <c r="O75" s="48">
        <f t="shared" si="12"/>
        <v>94.39840604046942</v>
      </c>
      <c r="P75" s="9"/>
    </row>
    <row r="76" spans="1:16" ht="15">
      <c r="A76" s="12"/>
      <c r="B76" s="25">
        <v>361.2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15534413</v>
      </c>
      <c r="L76" s="47">
        <v>0</v>
      </c>
      <c r="M76" s="47">
        <v>0</v>
      </c>
      <c r="N76" s="47">
        <f aca="true" t="shared" si="15" ref="N76:N85">SUM(D76:M76)</f>
        <v>15534413</v>
      </c>
      <c r="O76" s="48">
        <f t="shared" si="12"/>
        <v>37.21254231035499</v>
      </c>
      <c r="P76" s="9"/>
    </row>
    <row r="77" spans="1:16" ht="15">
      <c r="A77" s="12"/>
      <c r="B77" s="25">
        <v>361.3</v>
      </c>
      <c r="C77" s="20" t="s">
        <v>82</v>
      </c>
      <c r="D77" s="47">
        <v>917642</v>
      </c>
      <c r="E77" s="47">
        <v>120808</v>
      </c>
      <c r="F77" s="47">
        <v>59799</v>
      </c>
      <c r="G77" s="47">
        <v>127498</v>
      </c>
      <c r="H77" s="47">
        <v>0</v>
      </c>
      <c r="I77" s="47">
        <v>0</v>
      </c>
      <c r="J77" s="47">
        <v>0</v>
      </c>
      <c r="K77" s="47">
        <v>-63305008</v>
      </c>
      <c r="L77" s="47">
        <v>0</v>
      </c>
      <c r="M77" s="47">
        <v>0</v>
      </c>
      <c r="N77" s="47">
        <f t="shared" si="15"/>
        <v>-62079261</v>
      </c>
      <c r="O77" s="48">
        <f t="shared" si="12"/>
        <v>-148.7102941423065</v>
      </c>
      <c r="P77" s="9"/>
    </row>
    <row r="78" spans="1:16" ht="15">
      <c r="A78" s="12"/>
      <c r="B78" s="25">
        <v>361.4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1910889</v>
      </c>
      <c r="L78" s="47">
        <v>0</v>
      </c>
      <c r="M78" s="47">
        <v>0</v>
      </c>
      <c r="N78" s="47">
        <f t="shared" si="15"/>
        <v>1910889</v>
      </c>
      <c r="O78" s="48">
        <f t="shared" si="12"/>
        <v>4.577516882220907</v>
      </c>
      <c r="P78" s="9"/>
    </row>
    <row r="79" spans="1:16" ht="15">
      <c r="A79" s="12"/>
      <c r="B79" s="25">
        <v>362</v>
      </c>
      <c r="C79" s="20" t="s">
        <v>84</v>
      </c>
      <c r="D79" s="47">
        <v>6496762</v>
      </c>
      <c r="E79" s="47">
        <v>2585048</v>
      </c>
      <c r="F79" s="47">
        <v>0</v>
      </c>
      <c r="G79" s="47">
        <v>26700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9108510</v>
      </c>
      <c r="O79" s="48">
        <f t="shared" si="12"/>
        <v>21.819351253200974</v>
      </c>
      <c r="P79" s="9"/>
    </row>
    <row r="80" spans="1:16" ht="15">
      <c r="A80" s="12"/>
      <c r="B80" s="25">
        <v>364</v>
      </c>
      <c r="C80" s="20" t="s">
        <v>85</v>
      </c>
      <c r="D80" s="47">
        <v>530759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530759</v>
      </c>
      <c r="O80" s="48">
        <f t="shared" si="12"/>
        <v>1.2714282634369063</v>
      </c>
      <c r="P80" s="9"/>
    </row>
    <row r="81" spans="1:16" ht="15">
      <c r="A81" s="12"/>
      <c r="B81" s="25">
        <v>365</v>
      </c>
      <c r="C81" s="20" t="s">
        <v>86</v>
      </c>
      <c r="D81" s="47">
        <v>6632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6632</v>
      </c>
      <c r="O81" s="48">
        <f t="shared" si="12"/>
        <v>0.0158868945097748</v>
      </c>
      <c r="P81" s="9"/>
    </row>
    <row r="82" spans="1:16" ht="15">
      <c r="A82" s="12"/>
      <c r="B82" s="25">
        <v>366</v>
      </c>
      <c r="C82" s="20" t="s">
        <v>87</v>
      </c>
      <c r="D82" s="47">
        <v>0</v>
      </c>
      <c r="E82" s="47">
        <v>185089</v>
      </c>
      <c r="F82" s="47">
        <v>0</v>
      </c>
      <c r="G82" s="47">
        <v>6250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191339</v>
      </c>
      <c r="O82" s="48">
        <f t="shared" si="12"/>
        <v>0.45835080045322685</v>
      </c>
      <c r="P82" s="9"/>
    </row>
    <row r="83" spans="1:16" ht="15">
      <c r="A83" s="12"/>
      <c r="B83" s="25">
        <v>368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73017313</v>
      </c>
      <c r="L83" s="47">
        <v>0</v>
      </c>
      <c r="M83" s="47">
        <v>0</v>
      </c>
      <c r="N83" s="47">
        <f t="shared" si="15"/>
        <v>73017313</v>
      </c>
      <c r="O83" s="48">
        <f t="shared" si="12"/>
        <v>174.9122962934572</v>
      </c>
      <c r="P83" s="9"/>
    </row>
    <row r="84" spans="1:16" ht="15">
      <c r="A84" s="12"/>
      <c r="B84" s="25">
        <v>369.3</v>
      </c>
      <c r="C84" s="20" t="s">
        <v>89</v>
      </c>
      <c r="D84" s="47">
        <v>2657098</v>
      </c>
      <c r="E84" s="47">
        <v>250000</v>
      </c>
      <c r="F84" s="47">
        <v>0</v>
      </c>
      <c r="G84" s="47">
        <v>127065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3034163</v>
      </c>
      <c r="O84" s="48">
        <f t="shared" si="12"/>
        <v>7.268309334508721</v>
      </c>
      <c r="P84" s="9"/>
    </row>
    <row r="85" spans="1:16" ht="15">
      <c r="A85" s="12"/>
      <c r="B85" s="25">
        <v>369.9</v>
      </c>
      <c r="C85" s="20" t="s">
        <v>90</v>
      </c>
      <c r="D85" s="47">
        <v>4675363</v>
      </c>
      <c r="E85" s="47">
        <v>1158750</v>
      </c>
      <c r="F85" s="47">
        <v>0</v>
      </c>
      <c r="G85" s="47">
        <v>11009</v>
      </c>
      <c r="H85" s="47">
        <v>0</v>
      </c>
      <c r="I85" s="47">
        <v>0</v>
      </c>
      <c r="J85" s="47">
        <v>0</v>
      </c>
      <c r="K85" s="47">
        <v>2940931</v>
      </c>
      <c r="L85" s="47">
        <v>0</v>
      </c>
      <c r="M85" s="47">
        <v>492755</v>
      </c>
      <c r="N85" s="47">
        <f t="shared" si="15"/>
        <v>9278808</v>
      </c>
      <c r="O85" s="48">
        <f t="shared" si="12"/>
        <v>22.227298533241026</v>
      </c>
      <c r="P85" s="9"/>
    </row>
    <row r="86" spans="1:16" ht="15.75">
      <c r="A86" s="29" t="s">
        <v>58</v>
      </c>
      <c r="B86" s="30"/>
      <c r="C86" s="31"/>
      <c r="D86" s="32">
        <f aca="true" t="shared" si="16" ref="D86:M86">SUM(D87:D89)</f>
        <v>48326184</v>
      </c>
      <c r="E86" s="32">
        <f t="shared" si="16"/>
        <v>22720512</v>
      </c>
      <c r="F86" s="32">
        <f t="shared" si="16"/>
        <v>71711434</v>
      </c>
      <c r="G86" s="32">
        <f t="shared" si="16"/>
        <v>162317116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>SUM(D86:M86)</f>
        <v>305075246</v>
      </c>
      <c r="O86" s="45">
        <f t="shared" si="12"/>
        <v>730.8049232125447</v>
      </c>
      <c r="P86" s="9"/>
    </row>
    <row r="87" spans="1:16" ht="15">
      <c r="A87" s="12"/>
      <c r="B87" s="25">
        <v>381</v>
      </c>
      <c r="C87" s="20" t="s">
        <v>91</v>
      </c>
      <c r="D87" s="47">
        <v>47785001</v>
      </c>
      <c r="E87" s="47">
        <v>21981044</v>
      </c>
      <c r="F87" s="47">
        <v>34579559</v>
      </c>
      <c r="G87" s="47">
        <v>91752971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196098575</v>
      </c>
      <c r="O87" s="48">
        <f t="shared" si="12"/>
        <v>469.7523182361523</v>
      </c>
      <c r="P87" s="9"/>
    </row>
    <row r="88" spans="1:16" ht="15">
      <c r="A88" s="12"/>
      <c r="B88" s="25">
        <v>384</v>
      </c>
      <c r="C88" s="20" t="s">
        <v>92</v>
      </c>
      <c r="D88" s="47">
        <v>0</v>
      </c>
      <c r="E88" s="47">
        <v>0</v>
      </c>
      <c r="F88" s="47">
        <v>37925855</v>
      </c>
      <c r="G88" s="47">
        <v>70564145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108490000</v>
      </c>
      <c r="O88" s="48">
        <f t="shared" si="12"/>
        <v>259.88678910818277</v>
      </c>
      <c r="P88" s="9"/>
    </row>
    <row r="89" spans="1:16" ht="15.75" thickBot="1">
      <c r="A89" s="12"/>
      <c r="B89" s="25">
        <v>389.9</v>
      </c>
      <c r="C89" s="20" t="s">
        <v>93</v>
      </c>
      <c r="D89" s="47">
        <v>541183</v>
      </c>
      <c r="E89" s="47">
        <v>739468</v>
      </c>
      <c r="F89" s="47">
        <v>-793980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486671</v>
      </c>
      <c r="O89" s="48">
        <f t="shared" si="12"/>
        <v>1.1658158682096822</v>
      </c>
      <c r="P89" s="9"/>
    </row>
    <row r="90" spans="1:119" ht="16.5" thickBot="1">
      <c r="A90" s="14" t="s">
        <v>75</v>
      </c>
      <c r="B90" s="23"/>
      <c r="C90" s="22"/>
      <c r="D90" s="15">
        <f aca="true" t="shared" si="17" ref="D90:M90">SUM(D5,D18,D24,D51,D70,D74,D86)</f>
        <v>519306337</v>
      </c>
      <c r="E90" s="15">
        <f t="shared" si="17"/>
        <v>200973195</v>
      </c>
      <c r="F90" s="15">
        <f t="shared" si="17"/>
        <v>93995246</v>
      </c>
      <c r="G90" s="15">
        <f t="shared" si="17"/>
        <v>180782715</v>
      </c>
      <c r="H90" s="15">
        <f t="shared" si="17"/>
        <v>0</v>
      </c>
      <c r="I90" s="15">
        <f t="shared" si="17"/>
        <v>0</v>
      </c>
      <c r="J90" s="15">
        <f t="shared" si="17"/>
        <v>0</v>
      </c>
      <c r="K90" s="15">
        <f t="shared" si="17"/>
        <v>72015720</v>
      </c>
      <c r="L90" s="15">
        <f t="shared" si="17"/>
        <v>0</v>
      </c>
      <c r="M90" s="15">
        <f t="shared" si="17"/>
        <v>28957572</v>
      </c>
      <c r="N90" s="15">
        <f>SUM(D90:M90)</f>
        <v>1096030785</v>
      </c>
      <c r="O90" s="38">
        <f t="shared" si="12"/>
        <v>2625.5315833475065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5" ht="15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5" ht="15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2" t="s">
        <v>100</v>
      </c>
      <c r="M92" s="52"/>
      <c r="N92" s="52"/>
      <c r="O92" s="43">
        <v>417451</v>
      </c>
    </row>
    <row r="93" spans="1:15" ht="1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1:15" ht="15.75" thickBot="1">
      <c r="A94" s="56" t="s">
        <v>112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8"/>
    </row>
  </sheetData>
  <sheetProtection/>
  <mergeCells count="10">
    <mergeCell ref="A94:O94"/>
    <mergeCell ref="A93:O93"/>
    <mergeCell ref="L92:N9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287634731</v>
      </c>
      <c r="E5" s="27">
        <f t="shared" si="0"/>
        <v>80727527</v>
      </c>
      <c r="F5" s="27">
        <f t="shared" si="0"/>
        <v>21327853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389690111</v>
      </c>
      <c r="O5" s="33">
        <f aca="true" t="shared" si="1" ref="O5:O36">(N5/O$92)</f>
        <v>959.2560862736989</v>
      </c>
      <c r="P5" s="6"/>
    </row>
    <row r="6" spans="1:16" ht="15">
      <c r="A6" s="12"/>
      <c r="B6" s="25">
        <v>311</v>
      </c>
      <c r="C6" s="20" t="s">
        <v>3</v>
      </c>
      <c r="D6" s="47">
        <v>258294391</v>
      </c>
      <c r="E6" s="47">
        <v>11491054</v>
      </c>
      <c r="F6" s="47">
        <v>21327853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291113298</v>
      </c>
      <c r="O6" s="48">
        <f t="shared" si="1"/>
        <v>716.6006912136116</v>
      </c>
      <c r="P6" s="9"/>
    </row>
    <row r="7" spans="1:16" ht="15">
      <c r="A7" s="12"/>
      <c r="B7" s="25">
        <v>312.1</v>
      </c>
      <c r="C7" s="20" t="s">
        <v>106</v>
      </c>
      <c r="D7" s="47">
        <v>0</v>
      </c>
      <c r="E7" s="47">
        <v>6979401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7">SUM(D7:M7)</f>
        <v>6979401</v>
      </c>
      <c r="O7" s="48">
        <f t="shared" si="1"/>
        <v>17.1804023217688</v>
      </c>
      <c r="P7" s="9"/>
    </row>
    <row r="8" spans="1:16" ht="15">
      <c r="A8" s="12"/>
      <c r="B8" s="25">
        <v>312.51</v>
      </c>
      <c r="C8" s="20" t="s">
        <v>101</v>
      </c>
      <c r="D8" s="47">
        <v>6234535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6234535</v>
      </c>
      <c r="O8" s="48">
        <f t="shared" si="1"/>
        <v>15.346849907198173</v>
      </c>
      <c r="P8" s="9"/>
    </row>
    <row r="9" spans="1:16" ht="15">
      <c r="A9" s="12"/>
      <c r="B9" s="25">
        <v>312.52</v>
      </c>
      <c r="C9" s="20" t="s">
        <v>102</v>
      </c>
      <c r="D9" s="47">
        <v>5354289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5354289</v>
      </c>
      <c r="O9" s="48">
        <f t="shared" si="1"/>
        <v>13.180047853250032</v>
      </c>
      <c r="P9" s="9"/>
    </row>
    <row r="10" spans="1:16" ht="15">
      <c r="A10" s="12"/>
      <c r="B10" s="25">
        <v>314.1</v>
      </c>
      <c r="C10" s="20" t="s">
        <v>12</v>
      </c>
      <c r="D10" s="47">
        <v>0</v>
      </c>
      <c r="E10" s="47">
        <v>22277609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22277609</v>
      </c>
      <c r="O10" s="48">
        <f t="shared" si="1"/>
        <v>54.83827127672668</v>
      </c>
      <c r="P10" s="9"/>
    </row>
    <row r="11" spans="1:16" ht="15">
      <c r="A11" s="12"/>
      <c r="B11" s="25">
        <v>314.3</v>
      </c>
      <c r="C11" s="20" t="s">
        <v>13</v>
      </c>
      <c r="D11" s="47">
        <v>0</v>
      </c>
      <c r="E11" s="47">
        <v>3107659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3107659</v>
      </c>
      <c r="O11" s="48">
        <f t="shared" si="1"/>
        <v>7.64977279552582</v>
      </c>
      <c r="P11" s="9"/>
    </row>
    <row r="12" spans="1:16" ht="15">
      <c r="A12" s="12"/>
      <c r="B12" s="25">
        <v>314.4</v>
      </c>
      <c r="C12" s="20" t="s">
        <v>14</v>
      </c>
      <c r="D12" s="47">
        <v>0</v>
      </c>
      <c r="E12" s="47">
        <v>1163595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1163595</v>
      </c>
      <c r="O12" s="48">
        <f t="shared" si="1"/>
        <v>2.8642902506387817</v>
      </c>
      <c r="P12" s="9"/>
    </row>
    <row r="13" spans="1:16" ht="15">
      <c r="A13" s="12"/>
      <c r="B13" s="25">
        <v>314.5</v>
      </c>
      <c r="C13" s="20" t="s">
        <v>15</v>
      </c>
      <c r="D13" s="47">
        <v>413501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413501</v>
      </c>
      <c r="O13" s="48">
        <f t="shared" si="1"/>
        <v>1.01786865956745</v>
      </c>
      <c r="P13" s="9"/>
    </row>
    <row r="14" spans="1:16" ht="15">
      <c r="A14" s="12"/>
      <c r="B14" s="25">
        <v>314.7</v>
      </c>
      <c r="C14" s="20" t="s">
        <v>16</v>
      </c>
      <c r="D14" s="47">
        <v>0</v>
      </c>
      <c r="E14" s="47">
        <v>17344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17344</v>
      </c>
      <c r="O14" s="48">
        <f t="shared" si="1"/>
        <v>0.04269376381565668</v>
      </c>
      <c r="P14" s="9"/>
    </row>
    <row r="15" spans="1:16" ht="15">
      <c r="A15" s="12"/>
      <c r="B15" s="25">
        <v>315</v>
      </c>
      <c r="C15" s="20" t="s">
        <v>17</v>
      </c>
      <c r="D15" s="47">
        <v>0</v>
      </c>
      <c r="E15" s="47">
        <v>35690865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35690865</v>
      </c>
      <c r="O15" s="48">
        <f t="shared" si="1"/>
        <v>87.85616701375042</v>
      </c>
      <c r="P15" s="9"/>
    </row>
    <row r="16" spans="1:16" ht="15">
      <c r="A16" s="12"/>
      <c r="B16" s="25">
        <v>316</v>
      </c>
      <c r="C16" s="20" t="s">
        <v>18</v>
      </c>
      <c r="D16" s="47">
        <v>7769634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7769634</v>
      </c>
      <c r="O16" s="48">
        <f t="shared" si="1"/>
        <v>19.125629550858847</v>
      </c>
      <c r="P16" s="9"/>
    </row>
    <row r="17" spans="1:16" ht="15">
      <c r="A17" s="12"/>
      <c r="B17" s="25">
        <v>319</v>
      </c>
      <c r="C17" s="20" t="s">
        <v>19</v>
      </c>
      <c r="D17" s="47">
        <v>9568381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9568381</v>
      </c>
      <c r="O17" s="48">
        <f t="shared" si="1"/>
        <v>23.553401666986673</v>
      </c>
      <c r="P17" s="9"/>
    </row>
    <row r="18" spans="1:16" ht="15.75">
      <c r="A18" s="29" t="s">
        <v>141</v>
      </c>
      <c r="B18" s="30"/>
      <c r="C18" s="31"/>
      <c r="D18" s="32">
        <f aca="true" t="shared" si="3" ref="D18:M18">SUM(D19:D22)</f>
        <v>47356356</v>
      </c>
      <c r="E18" s="32">
        <f t="shared" si="3"/>
        <v>56050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4">SUM(D18:M18)</f>
        <v>47412406</v>
      </c>
      <c r="O18" s="45">
        <f t="shared" si="1"/>
        <v>116.70975920756594</v>
      </c>
      <c r="P18" s="10"/>
    </row>
    <row r="19" spans="1:16" ht="15">
      <c r="A19" s="12"/>
      <c r="B19" s="25">
        <v>322</v>
      </c>
      <c r="C19" s="20" t="s">
        <v>0</v>
      </c>
      <c r="D19" s="47">
        <v>2113693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2113693</v>
      </c>
      <c r="O19" s="48">
        <f t="shared" si="1"/>
        <v>5.20303907523102</v>
      </c>
      <c r="P19" s="9"/>
    </row>
    <row r="20" spans="1:16" ht="15">
      <c r="A20" s="12"/>
      <c r="B20" s="25">
        <v>323.1</v>
      </c>
      <c r="C20" s="20" t="s">
        <v>21</v>
      </c>
      <c r="D20" s="47">
        <v>24797619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24797619</v>
      </c>
      <c r="O20" s="48">
        <f t="shared" si="1"/>
        <v>61.04149497097789</v>
      </c>
      <c r="P20" s="9"/>
    </row>
    <row r="21" spans="1:16" ht="15">
      <c r="A21" s="12"/>
      <c r="B21" s="25">
        <v>323.4</v>
      </c>
      <c r="C21" s="20" t="s">
        <v>22</v>
      </c>
      <c r="D21" s="47">
        <v>539551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539551</v>
      </c>
      <c r="O21" s="48">
        <f t="shared" si="1"/>
        <v>1.328151692833336</v>
      </c>
      <c r="P21" s="9"/>
    </row>
    <row r="22" spans="1:16" ht="15">
      <c r="A22" s="12"/>
      <c r="B22" s="25">
        <v>329</v>
      </c>
      <c r="C22" s="20" t="s">
        <v>142</v>
      </c>
      <c r="D22" s="47">
        <v>19905493</v>
      </c>
      <c r="E22" s="47">
        <v>56050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19961543</v>
      </c>
      <c r="O22" s="48">
        <f t="shared" si="1"/>
        <v>49.13707346852369</v>
      </c>
      <c r="P22" s="9"/>
    </row>
    <row r="23" spans="1:16" ht="15.75">
      <c r="A23" s="29" t="s">
        <v>27</v>
      </c>
      <c r="B23" s="30"/>
      <c r="C23" s="31"/>
      <c r="D23" s="32">
        <f aca="true" t="shared" si="5" ref="D23:M23">SUM(D24:D48)</f>
        <v>39732120</v>
      </c>
      <c r="E23" s="32">
        <f t="shared" si="5"/>
        <v>78670620</v>
      </c>
      <c r="F23" s="32">
        <f t="shared" si="5"/>
        <v>300000</v>
      </c>
      <c r="G23" s="32">
        <f t="shared" si="5"/>
        <v>26965589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1056561</v>
      </c>
      <c r="N23" s="44">
        <f t="shared" si="4"/>
        <v>146724890</v>
      </c>
      <c r="O23" s="45">
        <f t="shared" si="1"/>
        <v>361.1760723903486</v>
      </c>
      <c r="P23" s="10"/>
    </row>
    <row r="24" spans="1:16" ht="15">
      <c r="A24" s="12"/>
      <c r="B24" s="25">
        <v>331.1</v>
      </c>
      <c r="C24" s="20" t="s">
        <v>25</v>
      </c>
      <c r="D24" s="47">
        <v>0</v>
      </c>
      <c r="E24" s="47">
        <v>448558</v>
      </c>
      <c r="F24" s="47">
        <v>0</v>
      </c>
      <c r="G24" s="47">
        <v>470954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919512</v>
      </c>
      <c r="O24" s="48">
        <f t="shared" si="1"/>
        <v>2.263458726571846</v>
      </c>
      <c r="P24" s="9"/>
    </row>
    <row r="25" spans="1:16" ht="15">
      <c r="A25" s="12"/>
      <c r="B25" s="25">
        <v>331.2</v>
      </c>
      <c r="C25" s="20" t="s">
        <v>26</v>
      </c>
      <c r="D25" s="47">
        <v>0</v>
      </c>
      <c r="E25" s="47">
        <v>9980390</v>
      </c>
      <c r="F25" s="47">
        <v>0</v>
      </c>
      <c r="G25" s="47">
        <v>710011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9">SUM(D25:M25)</f>
        <v>10690401</v>
      </c>
      <c r="O25" s="48">
        <f t="shared" si="1"/>
        <v>26.315351440766833</v>
      </c>
      <c r="P25" s="9"/>
    </row>
    <row r="26" spans="1:16" ht="15">
      <c r="A26" s="12"/>
      <c r="B26" s="25">
        <v>331.35</v>
      </c>
      <c r="C26" s="20" t="s">
        <v>31</v>
      </c>
      <c r="D26" s="47">
        <v>0</v>
      </c>
      <c r="E26" s="47">
        <v>24998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24998</v>
      </c>
      <c r="O26" s="48">
        <f t="shared" si="1"/>
        <v>0.06153475022277362</v>
      </c>
      <c r="P26" s="9"/>
    </row>
    <row r="27" spans="1:16" ht="15">
      <c r="A27" s="12"/>
      <c r="B27" s="25">
        <v>331.42</v>
      </c>
      <c r="C27" s="20" t="s">
        <v>108</v>
      </c>
      <c r="D27" s="47">
        <v>0</v>
      </c>
      <c r="E27" s="47">
        <v>0</v>
      </c>
      <c r="F27" s="47">
        <v>0</v>
      </c>
      <c r="G27" s="47">
        <v>3527991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3527991</v>
      </c>
      <c r="O27" s="48">
        <f t="shared" si="1"/>
        <v>8.684456555452169</v>
      </c>
      <c r="P27" s="9"/>
    </row>
    <row r="28" spans="1:16" ht="15">
      <c r="A28" s="12"/>
      <c r="B28" s="25">
        <v>331.5</v>
      </c>
      <c r="C28" s="20" t="s">
        <v>28</v>
      </c>
      <c r="D28" s="47">
        <v>1461</v>
      </c>
      <c r="E28" s="47">
        <v>37527106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37528567</v>
      </c>
      <c r="O28" s="48">
        <f t="shared" si="1"/>
        <v>92.37983024896491</v>
      </c>
      <c r="P28" s="9"/>
    </row>
    <row r="29" spans="1:16" ht="15">
      <c r="A29" s="12"/>
      <c r="B29" s="25">
        <v>331.69</v>
      </c>
      <c r="C29" s="20" t="s">
        <v>33</v>
      </c>
      <c r="D29" s="47">
        <v>0</v>
      </c>
      <c r="E29" s="47">
        <v>273337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273337</v>
      </c>
      <c r="O29" s="48">
        <f t="shared" si="1"/>
        <v>0.672842788288754</v>
      </c>
      <c r="P29" s="9"/>
    </row>
    <row r="30" spans="1:16" ht="15">
      <c r="A30" s="12"/>
      <c r="B30" s="25">
        <v>331.7</v>
      </c>
      <c r="C30" s="20" t="s">
        <v>109</v>
      </c>
      <c r="D30" s="47">
        <v>146730</v>
      </c>
      <c r="E30" s="47">
        <v>567148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713878</v>
      </c>
      <c r="O30" s="48">
        <f t="shared" si="1"/>
        <v>1.7572727586020156</v>
      </c>
      <c r="P30" s="9"/>
    </row>
    <row r="31" spans="1:16" ht="15">
      <c r="A31" s="12"/>
      <c r="B31" s="25">
        <v>334.1</v>
      </c>
      <c r="C31" s="20" t="s">
        <v>29</v>
      </c>
      <c r="D31" s="47">
        <v>0</v>
      </c>
      <c r="E31" s="47">
        <v>82498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82498</v>
      </c>
      <c r="O31" s="48">
        <f t="shared" si="1"/>
        <v>0.2030759990350579</v>
      </c>
      <c r="P31" s="9"/>
    </row>
    <row r="32" spans="1:16" ht="15">
      <c r="A32" s="12"/>
      <c r="B32" s="25">
        <v>334.2</v>
      </c>
      <c r="C32" s="20" t="s">
        <v>30</v>
      </c>
      <c r="D32" s="47">
        <v>2695</v>
      </c>
      <c r="E32" s="47">
        <v>437819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440514</v>
      </c>
      <c r="O32" s="48">
        <f t="shared" si="1"/>
        <v>1.0843635074659932</v>
      </c>
      <c r="P32" s="9"/>
    </row>
    <row r="33" spans="1:16" ht="15">
      <c r="A33" s="12"/>
      <c r="B33" s="25">
        <v>334.36</v>
      </c>
      <c r="C33" s="20" t="s">
        <v>143</v>
      </c>
      <c r="D33" s="47">
        <v>0</v>
      </c>
      <c r="E33" s="47">
        <v>77306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77306</v>
      </c>
      <c r="O33" s="48">
        <f t="shared" si="1"/>
        <v>0.1902954396640426</v>
      </c>
      <c r="P33" s="9"/>
    </row>
    <row r="34" spans="1:16" ht="15">
      <c r="A34" s="12"/>
      <c r="B34" s="25">
        <v>334.42</v>
      </c>
      <c r="C34" s="20" t="s">
        <v>36</v>
      </c>
      <c r="D34" s="47">
        <v>0</v>
      </c>
      <c r="E34" s="47">
        <v>0</v>
      </c>
      <c r="F34" s="47">
        <v>0</v>
      </c>
      <c r="G34" s="47">
        <v>2200484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2200484</v>
      </c>
      <c r="O34" s="48">
        <f t="shared" si="1"/>
        <v>5.41668266698175</v>
      </c>
      <c r="P34" s="9"/>
    </row>
    <row r="35" spans="1:16" ht="15">
      <c r="A35" s="12"/>
      <c r="B35" s="25">
        <v>334.5</v>
      </c>
      <c r="C35" s="20" t="s">
        <v>37</v>
      </c>
      <c r="D35" s="47">
        <v>0</v>
      </c>
      <c r="E35" s="47">
        <v>1428806</v>
      </c>
      <c r="F35" s="47">
        <v>0</v>
      </c>
      <c r="G35" s="47">
        <v>-259332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1169474</v>
      </c>
      <c r="O35" s="48">
        <f t="shared" si="1"/>
        <v>2.8787619202347368</v>
      </c>
      <c r="P35" s="9"/>
    </row>
    <row r="36" spans="1:16" ht="15">
      <c r="A36" s="12"/>
      <c r="B36" s="25">
        <v>334.69</v>
      </c>
      <c r="C36" s="20" t="s">
        <v>38</v>
      </c>
      <c r="D36" s="47">
        <v>0</v>
      </c>
      <c r="E36" s="47">
        <v>186103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186103</v>
      </c>
      <c r="O36" s="48">
        <f t="shared" si="1"/>
        <v>0.4581087135254356</v>
      </c>
      <c r="P36" s="9"/>
    </row>
    <row r="37" spans="1:16" ht="15">
      <c r="A37" s="12"/>
      <c r="B37" s="25">
        <v>334.7</v>
      </c>
      <c r="C37" s="20" t="s">
        <v>110</v>
      </c>
      <c r="D37" s="47">
        <v>0</v>
      </c>
      <c r="E37" s="47">
        <v>0</v>
      </c>
      <c r="F37" s="47">
        <v>0</v>
      </c>
      <c r="G37" s="47">
        <v>-664166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-664166</v>
      </c>
      <c r="O37" s="48">
        <f aca="true" t="shared" si="7" ref="O37:O68">(N37/O$92)</f>
        <v>-1.6349023488462542</v>
      </c>
      <c r="P37" s="9"/>
    </row>
    <row r="38" spans="1:16" ht="15">
      <c r="A38" s="12"/>
      <c r="B38" s="25">
        <v>335.19</v>
      </c>
      <c r="C38" s="20" t="s">
        <v>144</v>
      </c>
      <c r="D38" s="47">
        <v>37047992</v>
      </c>
      <c r="E38" s="47">
        <v>5000</v>
      </c>
      <c r="F38" s="47">
        <v>300000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37352992</v>
      </c>
      <c r="O38" s="48">
        <f t="shared" si="7"/>
        <v>91.94763712270026</v>
      </c>
      <c r="P38" s="9"/>
    </row>
    <row r="39" spans="1:16" ht="15">
      <c r="A39" s="12"/>
      <c r="B39" s="25">
        <v>335.29</v>
      </c>
      <c r="C39" s="20" t="s">
        <v>145</v>
      </c>
      <c r="D39" s="47">
        <v>259084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259084</v>
      </c>
      <c r="O39" s="48">
        <f t="shared" si="7"/>
        <v>0.6377577896918586</v>
      </c>
      <c r="P39" s="9"/>
    </row>
    <row r="40" spans="1:16" ht="15">
      <c r="A40" s="12"/>
      <c r="B40" s="25">
        <v>337.1</v>
      </c>
      <c r="C40" s="20" t="s">
        <v>42</v>
      </c>
      <c r="D40" s="47">
        <v>0</v>
      </c>
      <c r="E40" s="47">
        <v>1284830</v>
      </c>
      <c r="F40" s="47">
        <v>0</v>
      </c>
      <c r="G40" s="47">
        <v>500000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8" ref="N40:N48">SUM(D40:M40)</f>
        <v>1784830</v>
      </c>
      <c r="O40" s="48">
        <f t="shared" si="7"/>
        <v>4.3935142107413805</v>
      </c>
      <c r="P40" s="9"/>
    </row>
    <row r="41" spans="1:16" ht="15">
      <c r="A41" s="12"/>
      <c r="B41" s="25">
        <v>337.2</v>
      </c>
      <c r="C41" s="20" t="s">
        <v>43</v>
      </c>
      <c r="D41" s="47">
        <v>0</v>
      </c>
      <c r="E41" s="47">
        <v>68878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68878</v>
      </c>
      <c r="O41" s="48">
        <f t="shared" si="7"/>
        <v>0.16954918496856553</v>
      </c>
      <c r="P41" s="9"/>
    </row>
    <row r="42" spans="1:16" ht="15">
      <c r="A42" s="12"/>
      <c r="B42" s="25">
        <v>337.3</v>
      </c>
      <c r="C42" s="20" t="s">
        <v>44</v>
      </c>
      <c r="D42" s="47">
        <v>100000</v>
      </c>
      <c r="E42" s="47">
        <v>2000000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2100000</v>
      </c>
      <c r="O42" s="48">
        <f t="shared" si="7"/>
        <v>5.169332565318209</v>
      </c>
      <c r="P42" s="9"/>
    </row>
    <row r="43" spans="1:16" ht="15">
      <c r="A43" s="12"/>
      <c r="B43" s="25">
        <v>337.4</v>
      </c>
      <c r="C43" s="20" t="s">
        <v>45</v>
      </c>
      <c r="D43" s="47">
        <v>0</v>
      </c>
      <c r="E43" s="47">
        <v>12654846</v>
      </c>
      <c r="F43" s="47">
        <v>0</v>
      </c>
      <c r="G43" s="47">
        <v>18741644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31396490</v>
      </c>
      <c r="O43" s="48">
        <f t="shared" si="7"/>
        <v>77.28518961604166</v>
      </c>
      <c r="P43" s="9"/>
    </row>
    <row r="44" spans="1:16" ht="15">
      <c r="A44" s="12"/>
      <c r="B44" s="25">
        <v>337.5</v>
      </c>
      <c r="C44" s="20" t="s">
        <v>46</v>
      </c>
      <c r="D44" s="47">
        <v>0</v>
      </c>
      <c r="E44" s="47">
        <v>7947196</v>
      </c>
      <c r="F44" s="47">
        <v>0</v>
      </c>
      <c r="G44" s="47">
        <v>594346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8541542</v>
      </c>
      <c r="O44" s="48">
        <f t="shared" si="7"/>
        <v>21.025748199349156</v>
      </c>
      <c r="P44" s="9"/>
    </row>
    <row r="45" spans="1:16" ht="15">
      <c r="A45" s="12"/>
      <c r="B45" s="25">
        <v>337.6</v>
      </c>
      <c r="C45" s="20" t="s">
        <v>47</v>
      </c>
      <c r="D45" s="47">
        <v>0</v>
      </c>
      <c r="E45" s="47">
        <v>154685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154685</v>
      </c>
      <c r="O45" s="48">
        <f t="shared" si="7"/>
        <v>0.38077057517440344</v>
      </c>
      <c r="P45" s="9"/>
    </row>
    <row r="46" spans="1:16" ht="15">
      <c r="A46" s="12"/>
      <c r="B46" s="25">
        <v>337.7</v>
      </c>
      <c r="C46" s="20" t="s">
        <v>48</v>
      </c>
      <c r="D46" s="47">
        <v>0</v>
      </c>
      <c r="E46" s="47">
        <v>1014910</v>
      </c>
      <c r="F46" s="47">
        <v>0</v>
      </c>
      <c r="G46" s="47">
        <v>263669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1278579</v>
      </c>
      <c r="O46" s="48">
        <f t="shared" si="7"/>
        <v>3.1473333628723767</v>
      </c>
      <c r="P46" s="9"/>
    </row>
    <row r="47" spans="1:16" ht="15">
      <c r="A47" s="12"/>
      <c r="B47" s="25">
        <v>338</v>
      </c>
      <c r="C47" s="20" t="s">
        <v>50</v>
      </c>
      <c r="D47" s="47">
        <v>1479160</v>
      </c>
      <c r="E47" s="47">
        <v>2506206</v>
      </c>
      <c r="F47" s="47">
        <v>0</v>
      </c>
      <c r="G47" s="47">
        <v>879988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4865354</v>
      </c>
      <c r="O47" s="48">
        <f t="shared" si="7"/>
        <v>11.976491844762482</v>
      </c>
      <c r="P47" s="9"/>
    </row>
    <row r="48" spans="1:16" ht="15">
      <c r="A48" s="12"/>
      <c r="B48" s="25">
        <v>339</v>
      </c>
      <c r="C48" s="20" t="s">
        <v>51</v>
      </c>
      <c r="D48" s="47">
        <v>694998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1056561</v>
      </c>
      <c r="N48" s="47">
        <f t="shared" si="8"/>
        <v>1751559</v>
      </c>
      <c r="O48" s="48">
        <f t="shared" si="7"/>
        <v>4.3116147517981895</v>
      </c>
      <c r="P48" s="9"/>
    </row>
    <row r="49" spans="1:16" ht="15.75">
      <c r="A49" s="29" t="s">
        <v>56</v>
      </c>
      <c r="B49" s="30"/>
      <c r="C49" s="31"/>
      <c r="D49" s="32">
        <f aca="true" t="shared" si="9" ref="D49:M49">SUM(D50:D67)</f>
        <v>70318675</v>
      </c>
      <c r="E49" s="32">
        <f t="shared" si="9"/>
        <v>9214279</v>
      </c>
      <c r="F49" s="32">
        <f t="shared" si="9"/>
        <v>0</v>
      </c>
      <c r="G49" s="32">
        <f t="shared" si="9"/>
        <v>149896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26447927</v>
      </c>
      <c r="N49" s="32">
        <f>SUM(D49:M49)</f>
        <v>106130777</v>
      </c>
      <c r="O49" s="45">
        <f t="shared" si="7"/>
        <v>261.250134156488</v>
      </c>
      <c r="P49" s="10"/>
    </row>
    <row r="50" spans="1:16" ht="15">
      <c r="A50" s="12"/>
      <c r="B50" s="25">
        <v>341.2</v>
      </c>
      <c r="C50" s="20" t="s">
        <v>59</v>
      </c>
      <c r="D50" s="47">
        <v>226978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226978</v>
      </c>
      <c r="O50" s="48">
        <f t="shared" si="7"/>
        <v>0.5587260795289507</v>
      </c>
      <c r="P50" s="9"/>
    </row>
    <row r="51" spans="1:16" ht="15">
      <c r="A51" s="12"/>
      <c r="B51" s="25">
        <v>341.9</v>
      </c>
      <c r="C51" s="20" t="s">
        <v>60</v>
      </c>
      <c r="D51" s="47">
        <v>520349</v>
      </c>
      <c r="E51" s="47">
        <v>121198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0" ref="N51:N70">SUM(D51:M51)</f>
        <v>641547</v>
      </c>
      <c r="O51" s="48">
        <f t="shared" si="7"/>
        <v>1.5792237139439054</v>
      </c>
      <c r="P51" s="9"/>
    </row>
    <row r="52" spans="1:16" ht="15">
      <c r="A52" s="12"/>
      <c r="B52" s="25">
        <v>342.1</v>
      </c>
      <c r="C52" s="20" t="s">
        <v>61</v>
      </c>
      <c r="D52" s="47">
        <v>2120288</v>
      </c>
      <c r="E52" s="47">
        <v>600872</v>
      </c>
      <c r="F52" s="47">
        <v>0</v>
      </c>
      <c r="G52" s="47">
        <v>1462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2722622</v>
      </c>
      <c r="O52" s="48">
        <f t="shared" si="7"/>
        <v>6.701970746500854</v>
      </c>
      <c r="P52" s="9"/>
    </row>
    <row r="53" spans="1:16" ht="15">
      <c r="A53" s="12"/>
      <c r="B53" s="25">
        <v>342.2</v>
      </c>
      <c r="C53" s="20" t="s">
        <v>62</v>
      </c>
      <c r="D53" s="47">
        <v>-15399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-15399</v>
      </c>
      <c r="O53" s="48">
        <f t="shared" si="7"/>
        <v>-0.037905977225397666</v>
      </c>
      <c r="P53" s="9"/>
    </row>
    <row r="54" spans="1:16" ht="15">
      <c r="A54" s="12"/>
      <c r="B54" s="25">
        <v>342.4</v>
      </c>
      <c r="C54" s="20" t="s">
        <v>63</v>
      </c>
      <c r="D54" s="47">
        <v>4565358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4565358</v>
      </c>
      <c r="O54" s="48">
        <f t="shared" si="7"/>
        <v>11.23802561035048</v>
      </c>
      <c r="P54" s="9"/>
    </row>
    <row r="55" spans="1:16" ht="15">
      <c r="A55" s="12"/>
      <c r="B55" s="25">
        <v>342.5</v>
      </c>
      <c r="C55" s="20" t="s">
        <v>64</v>
      </c>
      <c r="D55" s="47">
        <v>86849</v>
      </c>
      <c r="E55" s="47">
        <v>10269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97118</v>
      </c>
      <c r="O55" s="48">
        <f t="shared" si="7"/>
        <v>0.2390644000374161</v>
      </c>
      <c r="P55" s="9"/>
    </row>
    <row r="56" spans="1:16" ht="15">
      <c r="A56" s="12"/>
      <c r="B56" s="25">
        <v>342.9</v>
      </c>
      <c r="C56" s="20" t="s">
        <v>65</v>
      </c>
      <c r="D56" s="47">
        <v>16470</v>
      </c>
      <c r="E56" s="47">
        <v>548723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565193</v>
      </c>
      <c r="O56" s="48">
        <f t="shared" si="7"/>
        <v>1.391271705042807</v>
      </c>
      <c r="P56" s="9"/>
    </row>
    <row r="57" spans="1:16" ht="15">
      <c r="A57" s="12"/>
      <c r="B57" s="25">
        <v>343.4</v>
      </c>
      <c r="C57" s="20" t="s">
        <v>66</v>
      </c>
      <c r="D57" s="47">
        <v>21954794</v>
      </c>
      <c r="E57" s="47">
        <v>9403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21964197</v>
      </c>
      <c r="O57" s="48">
        <f t="shared" si="7"/>
        <v>54.0667803919831</v>
      </c>
      <c r="P57" s="9"/>
    </row>
    <row r="58" spans="1:16" ht="15">
      <c r="A58" s="12"/>
      <c r="B58" s="25">
        <v>343.5</v>
      </c>
      <c r="C58" s="20" t="s">
        <v>146</v>
      </c>
      <c r="D58" s="47">
        <v>650</v>
      </c>
      <c r="E58" s="47">
        <v>143904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144554</v>
      </c>
      <c r="O58" s="48">
        <f t="shared" si="7"/>
        <v>0.35583223792714685</v>
      </c>
      <c r="P58" s="9"/>
    </row>
    <row r="59" spans="1:16" ht="15">
      <c r="A59" s="12"/>
      <c r="B59" s="25">
        <v>343.8</v>
      </c>
      <c r="C59" s="20" t="s">
        <v>67</v>
      </c>
      <c r="D59" s="47">
        <v>200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200</v>
      </c>
      <c r="O59" s="48">
        <f t="shared" si="7"/>
        <v>0.0004923173871731628</v>
      </c>
      <c r="P59" s="9"/>
    </row>
    <row r="60" spans="1:16" ht="15">
      <c r="A60" s="12"/>
      <c r="B60" s="25">
        <v>343.9</v>
      </c>
      <c r="C60" s="20" t="s">
        <v>68</v>
      </c>
      <c r="D60" s="47">
        <v>90585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90585</v>
      </c>
      <c r="O60" s="48">
        <f t="shared" si="7"/>
        <v>0.22298285258540476</v>
      </c>
      <c r="P60" s="9"/>
    </row>
    <row r="61" spans="1:16" ht="15">
      <c r="A61" s="12"/>
      <c r="B61" s="25">
        <v>344.5</v>
      </c>
      <c r="C61" s="20" t="s">
        <v>69</v>
      </c>
      <c r="D61" s="47">
        <v>55196</v>
      </c>
      <c r="E61" s="47">
        <v>2375566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23064384</v>
      </c>
      <c r="N61" s="47">
        <f t="shared" si="10"/>
        <v>25495146</v>
      </c>
      <c r="O61" s="48">
        <f t="shared" si="7"/>
        <v>62.758518321591566</v>
      </c>
      <c r="P61" s="9"/>
    </row>
    <row r="62" spans="1:16" ht="15">
      <c r="A62" s="12"/>
      <c r="B62" s="25">
        <v>344.6</v>
      </c>
      <c r="C62" s="20" t="s">
        <v>70</v>
      </c>
      <c r="D62" s="47">
        <v>47750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47750</v>
      </c>
      <c r="O62" s="48">
        <f t="shared" si="7"/>
        <v>0.11754077618759262</v>
      </c>
      <c r="P62" s="9"/>
    </row>
    <row r="63" spans="1:16" ht="15">
      <c r="A63" s="12"/>
      <c r="B63" s="25">
        <v>347.2</v>
      </c>
      <c r="C63" s="20" t="s">
        <v>147</v>
      </c>
      <c r="D63" s="47">
        <v>586243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586243</v>
      </c>
      <c r="O63" s="48">
        <f t="shared" si="7"/>
        <v>1.4430881100427824</v>
      </c>
      <c r="P63" s="9"/>
    </row>
    <row r="64" spans="1:16" ht="15">
      <c r="A64" s="12"/>
      <c r="B64" s="25">
        <v>347.4</v>
      </c>
      <c r="C64" s="20" t="s">
        <v>72</v>
      </c>
      <c r="D64" s="47">
        <v>858</v>
      </c>
      <c r="E64" s="47">
        <v>794323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795181</v>
      </c>
      <c r="O64" s="48">
        <f t="shared" si="7"/>
        <v>1.9574071612487138</v>
      </c>
      <c r="P64" s="9"/>
    </row>
    <row r="65" spans="1:16" ht="15">
      <c r="A65" s="12"/>
      <c r="B65" s="25">
        <v>347.5</v>
      </c>
      <c r="C65" s="20" t="s">
        <v>73</v>
      </c>
      <c r="D65" s="47">
        <v>145444</v>
      </c>
      <c r="E65" s="47">
        <v>1272769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1418213</v>
      </c>
      <c r="O65" s="48">
        <f t="shared" si="7"/>
        <v>3.491054593075064</v>
      </c>
      <c r="P65" s="9"/>
    </row>
    <row r="66" spans="1:16" ht="15">
      <c r="A66" s="12"/>
      <c r="B66" s="25">
        <v>347.9</v>
      </c>
      <c r="C66" s="20" t="s">
        <v>74</v>
      </c>
      <c r="D66" s="47">
        <v>10376696</v>
      </c>
      <c r="E66" s="47">
        <v>933882</v>
      </c>
      <c r="F66" s="47">
        <v>0</v>
      </c>
      <c r="G66" s="47">
        <v>148434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3383543</v>
      </c>
      <c r="N66" s="47">
        <f t="shared" si="10"/>
        <v>14842555</v>
      </c>
      <c r="O66" s="48">
        <f t="shared" si="7"/>
        <v>36.53623948286982</v>
      </c>
      <c r="P66" s="9"/>
    </row>
    <row r="67" spans="1:16" ht="15">
      <c r="A67" s="12"/>
      <c r="B67" s="25">
        <v>349</v>
      </c>
      <c r="C67" s="20" t="s">
        <v>1</v>
      </c>
      <c r="D67" s="47">
        <v>29539366</v>
      </c>
      <c r="E67" s="47">
        <v>2403370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31942736</v>
      </c>
      <c r="O67" s="48">
        <f t="shared" si="7"/>
        <v>78.62982163341063</v>
      </c>
      <c r="P67" s="9"/>
    </row>
    <row r="68" spans="1:16" ht="15.75">
      <c r="A68" s="29" t="s">
        <v>57</v>
      </c>
      <c r="B68" s="30"/>
      <c r="C68" s="31"/>
      <c r="D68" s="32">
        <f aca="true" t="shared" si="11" ref="D68:M68">SUM(D69:D72)</f>
        <v>6031799</v>
      </c>
      <c r="E68" s="32">
        <f t="shared" si="11"/>
        <v>945989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si="10"/>
        <v>6977788</v>
      </c>
      <c r="O68" s="45">
        <f t="shared" si="7"/>
        <v>17.176431782041245</v>
      </c>
      <c r="P68" s="10"/>
    </row>
    <row r="69" spans="1:16" ht="15">
      <c r="A69" s="13"/>
      <c r="B69" s="39">
        <v>351.5</v>
      </c>
      <c r="C69" s="21" t="s">
        <v>120</v>
      </c>
      <c r="D69" s="47">
        <v>4453672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4453672</v>
      </c>
      <c r="O69" s="48">
        <f aca="true" t="shared" si="12" ref="O69:O90">(N69/O$92)</f>
        <v>10.96310081183137</v>
      </c>
      <c r="P69" s="9"/>
    </row>
    <row r="70" spans="1:16" ht="15">
      <c r="A70" s="13"/>
      <c r="B70" s="39">
        <v>351.9</v>
      </c>
      <c r="C70" s="21" t="s">
        <v>121</v>
      </c>
      <c r="D70" s="47">
        <v>0</v>
      </c>
      <c r="E70" s="47">
        <v>33198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33198</v>
      </c>
      <c r="O70" s="48">
        <f t="shared" si="12"/>
        <v>0.08171976309687329</v>
      </c>
      <c r="P70" s="9"/>
    </row>
    <row r="71" spans="1:16" ht="15">
      <c r="A71" s="13"/>
      <c r="B71" s="39">
        <v>354</v>
      </c>
      <c r="C71" s="21" t="s">
        <v>78</v>
      </c>
      <c r="D71" s="47">
        <v>116980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116980</v>
      </c>
      <c r="O71" s="48">
        <f t="shared" si="12"/>
        <v>0.2879564397575829</v>
      </c>
      <c r="P71" s="9"/>
    </row>
    <row r="72" spans="1:16" ht="15">
      <c r="A72" s="13"/>
      <c r="B72" s="39">
        <v>359</v>
      </c>
      <c r="C72" s="21" t="s">
        <v>79</v>
      </c>
      <c r="D72" s="47">
        <v>1461147</v>
      </c>
      <c r="E72" s="47">
        <v>912791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2373938</v>
      </c>
      <c r="O72" s="48">
        <f t="shared" si="12"/>
        <v>5.843654767355419</v>
      </c>
      <c r="P72" s="9"/>
    </row>
    <row r="73" spans="1:16" ht="15.75">
      <c r="A73" s="29" t="s">
        <v>4</v>
      </c>
      <c r="B73" s="30"/>
      <c r="C73" s="31"/>
      <c r="D73" s="32">
        <f aca="true" t="shared" si="13" ref="D73:M73">SUM(D74:D85)</f>
        <v>20945862</v>
      </c>
      <c r="E73" s="32">
        <f t="shared" si="13"/>
        <v>6399533</v>
      </c>
      <c r="F73" s="32">
        <f t="shared" si="13"/>
        <v>342579</v>
      </c>
      <c r="G73" s="32">
        <f t="shared" si="13"/>
        <v>10189602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-234505972</v>
      </c>
      <c r="L73" s="32">
        <f t="shared" si="13"/>
        <v>0</v>
      </c>
      <c r="M73" s="32">
        <f t="shared" si="13"/>
        <v>807179</v>
      </c>
      <c r="N73" s="32">
        <f>SUM(D73:M73)</f>
        <v>-195821217</v>
      </c>
      <c r="O73" s="45">
        <f t="shared" si="12"/>
        <v>-482.03094953254464</v>
      </c>
      <c r="P73" s="10"/>
    </row>
    <row r="74" spans="1:16" ht="15">
      <c r="A74" s="12"/>
      <c r="B74" s="25">
        <v>361.1</v>
      </c>
      <c r="C74" s="20" t="s">
        <v>80</v>
      </c>
      <c r="D74" s="47">
        <v>9549708</v>
      </c>
      <c r="E74" s="47">
        <v>1835239</v>
      </c>
      <c r="F74" s="47">
        <v>372749</v>
      </c>
      <c r="G74" s="47">
        <v>4991927</v>
      </c>
      <c r="H74" s="47">
        <v>0</v>
      </c>
      <c r="I74" s="47">
        <v>0</v>
      </c>
      <c r="J74" s="47">
        <v>0</v>
      </c>
      <c r="K74" s="47">
        <v>33352050</v>
      </c>
      <c r="L74" s="47">
        <v>0</v>
      </c>
      <c r="M74" s="47">
        <v>1641304</v>
      </c>
      <c r="N74" s="47">
        <f>SUM(D74:M74)</f>
        <v>51742977</v>
      </c>
      <c r="O74" s="48">
        <f t="shared" si="12"/>
        <v>127.36983620600529</v>
      </c>
      <c r="P74" s="9"/>
    </row>
    <row r="75" spans="1:16" ht="15">
      <c r="A75" s="12"/>
      <c r="B75" s="25">
        <v>361.2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20063863</v>
      </c>
      <c r="L75" s="47">
        <v>0</v>
      </c>
      <c r="M75" s="47">
        <v>0</v>
      </c>
      <c r="N75" s="47">
        <f aca="true" t="shared" si="14" ref="N75:N85">SUM(D75:M75)</f>
        <v>20063863</v>
      </c>
      <c r="O75" s="48">
        <f t="shared" si="12"/>
        <v>49.388943043801476</v>
      </c>
      <c r="P75" s="9"/>
    </row>
    <row r="76" spans="1:16" ht="15">
      <c r="A76" s="12"/>
      <c r="B76" s="25">
        <v>361.3</v>
      </c>
      <c r="C76" s="20" t="s">
        <v>82</v>
      </c>
      <c r="D76" s="47">
        <v>536707</v>
      </c>
      <c r="E76" s="47">
        <v>50178</v>
      </c>
      <c r="F76" s="47">
        <v>-30170</v>
      </c>
      <c r="G76" s="47">
        <v>349427</v>
      </c>
      <c r="H76" s="47">
        <v>0</v>
      </c>
      <c r="I76" s="47">
        <v>0</v>
      </c>
      <c r="J76" s="47">
        <v>0</v>
      </c>
      <c r="K76" s="47">
        <v>-369584671</v>
      </c>
      <c r="L76" s="47">
        <v>0</v>
      </c>
      <c r="M76" s="47">
        <v>0</v>
      </c>
      <c r="N76" s="47">
        <f t="shared" si="14"/>
        <v>-368678529</v>
      </c>
      <c r="O76" s="48">
        <f t="shared" si="12"/>
        <v>-907.5342505206256</v>
      </c>
      <c r="P76" s="9"/>
    </row>
    <row r="77" spans="1:16" ht="15">
      <c r="A77" s="12"/>
      <c r="B77" s="25">
        <v>361.4</v>
      </c>
      <c r="C77" s="20" t="s">
        <v>83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-254464</v>
      </c>
      <c r="L77" s="47">
        <v>0</v>
      </c>
      <c r="M77" s="47">
        <v>0</v>
      </c>
      <c r="N77" s="47">
        <f t="shared" si="14"/>
        <v>-254464</v>
      </c>
      <c r="O77" s="48">
        <f t="shared" si="12"/>
        <v>-0.6263852580481585</v>
      </c>
      <c r="P77" s="9"/>
    </row>
    <row r="78" spans="1:16" ht="15">
      <c r="A78" s="12"/>
      <c r="B78" s="25">
        <v>362</v>
      </c>
      <c r="C78" s="20" t="s">
        <v>84</v>
      </c>
      <c r="D78" s="47">
        <v>6405604</v>
      </c>
      <c r="E78" s="47">
        <v>2536670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8942274</v>
      </c>
      <c r="O78" s="48">
        <f t="shared" si="12"/>
        <v>22.012184855332535</v>
      </c>
      <c r="P78" s="9"/>
    </row>
    <row r="79" spans="1:16" ht="15">
      <c r="A79" s="12"/>
      <c r="B79" s="25">
        <v>363.24</v>
      </c>
      <c r="C79" s="20" t="s">
        <v>148</v>
      </c>
      <c r="D79" s="47">
        <v>0</v>
      </c>
      <c r="E79" s="47">
        <v>0</v>
      </c>
      <c r="F79" s="47">
        <v>0</v>
      </c>
      <c r="G79" s="47">
        <v>4679000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4679000</v>
      </c>
      <c r="O79" s="48">
        <f t="shared" si="12"/>
        <v>11.517765272916144</v>
      </c>
      <c r="P79" s="9"/>
    </row>
    <row r="80" spans="1:16" ht="15">
      <c r="A80" s="12"/>
      <c r="B80" s="25">
        <v>364</v>
      </c>
      <c r="C80" s="20" t="s">
        <v>85</v>
      </c>
      <c r="D80" s="47">
        <v>513456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513456</v>
      </c>
      <c r="O80" s="48">
        <f t="shared" si="12"/>
        <v>1.2639165817419173</v>
      </c>
      <c r="P80" s="9"/>
    </row>
    <row r="81" spans="1:16" ht="15">
      <c r="A81" s="12"/>
      <c r="B81" s="25">
        <v>365</v>
      </c>
      <c r="C81" s="20" t="s">
        <v>86</v>
      </c>
      <c r="D81" s="47">
        <v>182121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182121</v>
      </c>
      <c r="O81" s="48">
        <f t="shared" si="12"/>
        <v>0.4483066743468179</v>
      </c>
      <c r="P81" s="9"/>
    </row>
    <row r="82" spans="1:16" ht="15">
      <c r="A82" s="12"/>
      <c r="B82" s="25">
        <v>366</v>
      </c>
      <c r="C82" s="20" t="s">
        <v>87</v>
      </c>
      <c r="D82" s="47">
        <v>1882</v>
      </c>
      <c r="E82" s="47">
        <v>189378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191260</v>
      </c>
      <c r="O82" s="48">
        <f t="shared" si="12"/>
        <v>0.47080311735369557</v>
      </c>
      <c r="P82" s="9"/>
    </row>
    <row r="83" spans="1:16" ht="15">
      <c r="A83" s="12"/>
      <c r="B83" s="25">
        <v>368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79374117</v>
      </c>
      <c r="L83" s="47">
        <v>0</v>
      </c>
      <c r="M83" s="47">
        <v>0</v>
      </c>
      <c r="N83" s="47">
        <f t="shared" si="14"/>
        <v>79374117</v>
      </c>
      <c r="O83" s="48">
        <f t="shared" si="12"/>
        <v>195.3862894530846</v>
      </c>
      <c r="P83" s="9"/>
    </row>
    <row r="84" spans="1:16" ht="15">
      <c r="A84" s="12"/>
      <c r="B84" s="25">
        <v>369.3</v>
      </c>
      <c r="C84" s="20" t="s">
        <v>89</v>
      </c>
      <c r="D84" s="47">
        <v>349590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349590</v>
      </c>
      <c r="O84" s="48">
        <f t="shared" si="12"/>
        <v>0.8605461769093299</v>
      </c>
      <c r="P84" s="9"/>
    </row>
    <row r="85" spans="1:16" ht="15">
      <c r="A85" s="12"/>
      <c r="B85" s="25">
        <v>369.9</v>
      </c>
      <c r="C85" s="20" t="s">
        <v>90</v>
      </c>
      <c r="D85" s="47">
        <v>3406794</v>
      </c>
      <c r="E85" s="47">
        <v>1788068</v>
      </c>
      <c r="F85" s="47">
        <v>0</v>
      </c>
      <c r="G85" s="47">
        <v>169248</v>
      </c>
      <c r="H85" s="47">
        <v>0</v>
      </c>
      <c r="I85" s="47">
        <v>0</v>
      </c>
      <c r="J85" s="47">
        <v>0</v>
      </c>
      <c r="K85" s="47">
        <v>2543133</v>
      </c>
      <c r="L85" s="47">
        <v>0</v>
      </c>
      <c r="M85" s="47">
        <v>-834125</v>
      </c>
      <c r="N85" s="47">
        <f t="shared" si="14"/>
        <v>7073118</v>
      </c>
      <c r="O85" s="48">
        <f t="shared" si="12"/>
        <v>17.411094864637334</v>
      </c>
      <c r="P85" s="9"/>
    </row>
    <row r="86" spans="1:16" ht="15.75">
      <c r="A86" s="29" t="s">
        <v>58</v>
      </c>
      <c r="B86" s="30"/>
      <c r="C86" s="31"/>
      <c r="D86" s="32">
        <f aca="true" t="shared" si="15" ref="D86:M86">SUM(D87:D89)</f>
        <v>77232208</v>
      </c>
      <c r="E86" s="32">
        <f t="shared" si="15"/>
        <v>51881966</v>
      </c>
      <c r="F86" s="32">
        <f t="shared" si="15"/>
        <v>31463342</v>
      </c>
      <c r="G86" s="32">
        <f t="shared" si="15"/>
        <v>202704529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>SUM(D86:M86)</f>
        <v>363282045</v>
      </c>
      <c r="O86" s="45">
        <f t="shared" si="12"/>
        <v>894.2503360066167</v>
      </c>
      <c r="P86" s="9"/>
    </row>
    <row r="87" spans="1:16" ht="15">
      <c r="A87" s="12"/>
      <c r="B87" s="25">
        <v>381</v>
      </c>
      <c r="C87" s="20" t="s">
        <v>91</v>
      </c>
      <c r="D87" s="47">
        <v>76817851</v>
      </c>
      <c r="E87" s="47">
        <v>47022064</v>
      </c>
      <c r="F87" s="47">
        <v>30094135</v>
      </c>
      <c r="G87" s="47">
        <v>73628780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227562830</v>
      </c>
      <c r="O87" s="48">
        <f t="shared" si="12"/>
        <v>560.1656894166531</v>
      </c>
      <c r="P87" s="9"/>
    </row>
    <row r="88" spans="1:16" ht="15">
      <c r="A88" s="12"/>
      <c r="B88" s="25">
        <v>384</v>
      </c>
      <c r="C88" s="20" t="s">
        <v>92</v>
      </c>
      <c r="D88" s="47">
        <v>0</v>
      </c>
      <c r="E88" s="47">
        <v>3998930</v>
      </c>
      <c r="F88" s="47">
        <v>1369207</v>
      </c>
      <c r="G88" s="47">
        <v>129075749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134443886</v>
      </c>
      <c r="O88" s="48">
        <f t="shared" si="12"/>
        <v>330.9453133846328</v>
      </c>
      <c r="P88" s="9"/>
    </row>
    <row r="89" spans="1:16" ht="15.75" thickBot="1">
      <c r="A89" s="12"/>
      <c r="B89" s="25">
        <v>389.9</v>
      </c>
      <c r="C89" s="20" t="s">
        <v>93</v>
      </c>
      <c r="D89" s="47">
        <v>414357</v>
      </c>
      <c r="E89" s="47">
        <v>860972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1275329</v>
      </c>
      <c r="O89" s="48">
        <f t="shared" si="12"/>
        <v>3.1393332053308125</v>
      </c>
      <c r="P89" s="9"/>
    </row>
    <row r="90" spans="1:119" ht="16.5" thickBot="1">
      <c r="A90" s="14" t="s">
        <v>75</v>
      </c>
      <c r="B90" s="23"/>
      <c r="C90" s="22"/>
      <c r="D90" s="15">
        <f aca="true" t="shared" si="16" ref="D90:M90">SUM(D5,D18,D23,D49,D68,D73,D86)</f>
        <v>549251751</v>
      </c>
      <c r="E90" s="15">
        <f t="shared" si="16"/>
        <v>227895964</v>
      </c>
      <c r="F90" s="15">
        <f t="shared" si="16"/>
        <v>53433774</v>
      </c>
      <c r="G90" s="15">
        <f t="shared" si="16"/>
        <v>240009616</v>
      </c>
      <c r="H90" s="15">
        <f t="shared" si="16"/>
        <v>0</v>
      </c>
      <c r="I90" s="15">
        <f t="shared" si="16"/>
        <v>0</v>
      </c>
      <c r="J90" s="15">
        <f t="shared" si="16"/>
        <v>0</v>
      </c>
      <c r="K90" s="15">
        <f t="shared" si="16"/>
        <v>-234505972</v>
      </c>
      <c r="L90" s="15">
        <f t="shared" si="16"/>
        <v>0</v>
      </c>
      <c r="M90" s="15">
        <f t="shared" si="16"/>
        <v>28311667</v>
      </c>
      <c r="N90" s="15">
        <f>SUM(D90:M90)</f>
        <v>864396800</v>
      </c>
      <c r="O90" s="38">
        <f t="shared" si="12"/>
        <v>2127.787870284215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5" ht="15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5" ht="15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2" t="s">
        <v>149</v>
      </c>
      <c r="M92" s="52"/>
      <c r="N92" s="52"/>
      <c r="O92" s="43">
        <v>406242</v>
      </c>
    </row>
    <row r="93" spans="1:15" ht="1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1:15" ht="15.75" customHeight="1" thickBot="1">
      <c r="A94" s="56" t="s">
        <v>112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8"/>
    </row>
  </sheetData>
  <sheetProtection/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502776036</v>
      </c>
      <c r="E5" s="27">
        <f t="shared" si="0"/>
        <v>59141819</v>
      </c>
      <c r="F5" s="27">
        <f t="shared" si="0"/>
        <v>23849213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9427283</v>
      </c>
      <c r="N5" s="28">
        <f>SUM(D5:M5)</f>
        <v>595194351</v>
      </c>
      <c r="O5" s="33">
        <f>(N5/O$73)</f>
        <v>1195.351802684747</v>
      </c>
      <c r="P5" s="6"/>
    </row>
    <row r="6" spans="1:16" ht="15">
      <c r="A6" s="12"/>
      <c r="B6" s="25">
        <v>311</v>
      </c>
      <c r="C6" s="20" t="s">
        <v>3</v>
      </c>
      <c r="D6" s="47">
        <v>389606919</v>
      </c>
      <c r="E6" s="47">
        <v>58421088</v>
      </c>
      <c r="F6" s="47">
        <v>23849213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9427283</v>
      </c>
      <c r="N6" s="47">
        <f>SUM(D6:M6)</f>
        <v>481304503</v>
      </c>
      <c r="O6" s="48">
        <f>(N6/O$73)</f>
        <v>966.6224222973788</v>
      </c>
      <c r="P6" s="9"/>
    </row>
    <row r="7" spans="1:16" ht="15">
      <c r="A7" s="12"/>
      <c r="B7" s="25">
        <v>312.41</v>
      </c>
      <c r="C7" s="20" t="s">
        <v>11</v>
      </c>
      <c r="D7" s="47">
        <v>6776591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1" ref="N7:N14">SUM(D7:M7)</f>
        <v>6776591</v>
      </c>
      <c r="O7" s="48">
        <f>(N7/O$73)</f>
        <v>13.6096894305155</v>
      </c>
      <c r="P7" s="9"/>
    </row>
    <row r="8" spans="1:16" ht="15">
      <c r="A8" s="12"/>
      <c r="B8" s="25">
        <v>314.1</v>
      </c>
      <c r="C8" s="20" t="s">
        <v>12</v>
      </c>
      <c r="D8" s="47">
        <v>37343138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37343138</v>
      </c>
      <c r="O8" s="48">
        <f>(N8/O$73)</f>
        <v>74.99766631052128</v>
      </c>
      <c r="P8" s="9"/>
    </row>
    <row r="9" spans="1:16" ht="15">
      <c r="A9" s="12"/>
      <c r="B9" s="25">
        <v>314.3</v>
      </c>
      <c r="C9" s="20" t="s">
        <v>13</v>
      </c>
      <c r="D9" s="47">
        <v>6580013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6580013</v>
      </c>
      <c r="O9" s="48">
        <f>(N9/O$73)</f>
        <v>13.214894240888167</v>
      </c>
      <c r="P9" s="9"/>
    </row>
    <row r="10" spans="1:16" ht="15">
      <c r="A10" s="12"/>
      <c r="B10" s="25">
        <v>314.4</v>
      </c>
      <c r="C10" s="20" t="s">
        <v>14</v>
      </c>
      <c r="D10" s="47">
        <v>675469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675469</v>
      </c>
      <c r="O10" s="48">
        <f>(N10/O$73)</f>
        <v>1.356570480635599</v>
      </c>
      <c r="P10" s="9"/>
    </row>
    <row r="11" spans="1:16" ht="15">
      <c r="A11" s="12"/>
      <c r="B11" s="25">
        <v>314.7</v>
      </c>
      <c r="C11" s="20" t="s">
        <v>16</v>
      </c>
      <c r="D11" s="47">
        <v>14784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14784</v>
      </c>
      <c r="O11" s="48">
        <f>(N11/O$73)</f>
        <v>0.029691278187032558</v>
      </c>
      <c r="P11" s="9"/>
    </row>
    <row r="12" spans="1:16" ht="15">
      <c r="A12" s="12"/>
      <c r="B12" s="25">
        <v>315</v>
      </c>
      <c r="C12" s="20" t="s">
        <v>126</v>
      </c>
      <c r="D12" s="47">
        <v>20032982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20032982</v>
      </c>
      <c r="O12" s="48">
        <f>(N12/O$73)</f>
        <v>40.23301146359685</v>
      </c>
      <c r="P12" s="9"/>
    </row>
    <row r="13" spans="1:16" ht="15">
      <c r="A13" s="12"/>
      <c r="B13" s="25">
        <v>316</v>
      </c>
      <c r="C13" s="20" t="s">
        <v>127</v>
      </c>
      <c r="D13" s="47">
        <v>8014186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8014186</v>
      </c>
      <c r="O13" s="48">
        <f>(N13/O$73)</f>
        <v>16.09519926735807</v>
      </c>
      <c r="P13" s="9"/>
    </row>
    <row r="14" spans="1:16" ht="15">
      <c r="A14" s="12"/>
      <c r="B14" s="25">
        <v>319</v>
      </c>
      <c r="C14" s="20" t="s">
        <v>19</v>
      </c>
      <c r="D14" s="47">
        <v>33731954</v>
      </c>
      <c r="E14" s="47">
        <v>720731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34452685</v>
      </c>
      <c r="O14" s="48">
        <f>(N14/O$73)</f>
        <v>69.19265791566585</v>
      </c>
      <c r="P14" s="9"/>
    </row>
    <row r="15" spans="1:16" ht="15.75">
      <c r="A15" s="29" t="s">
        <v>20</v>
      </c>
      <c r="B15" s="30"/>
      <c r="C15" s="31"/>
      <c r="D15" s="32">
        <f aca="true" t="shared" si="2" ref="D15:M15">SUM(D16:D25)</f>
        <v>97125514</v>
      </c>
      <c r="E15" s="32">
        <f t="shared" si="2"/>
        <v>7407603</v>
      </c>
      <c r="F15" s="32">
        <f t="shared" si="2"/>
        <v>0</v>
      </c>
      <c r="G15" s="32">
        <f t="shared" si="2"/>
        <v>24681453</v>
      </c>
      <c r="H15" s="32">
        <f t="shared" si="2"/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44">
        <f>SUM(D15:M15)</f>
        <v>129214570</v>
      </c>
      <c r="O15" s="45">
        <f>(N15/O$73)</f>
        <v>259.5066114507435</v>
      </c>
      <c r="P15" s="10"/>
    </row>
    <row r="16" spans="1:16" ht="15">
      <c r="A16" s="12"/>
      <c r="B16" s="25">
        <v>322</v>
      </c>
      <c r="C16" s="20" t="s">
        <v>0</v>
      </c>
      <c r="D16" s="47">
        <v>26744089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26744089</v>
      </c>
      <c r="O16" s="48">
        <f>(N16/O$73)</f>
        <v>53.711186847792035</v>
      </c>
      <c r="P16" s="9"/>
    </row>
    <row r="17" spans="1:16" ht="15">
      <c r="A17" s="12"/>
      <c r="B17" s="25">
        <v>323.1</v>
      </c>
      <c r="C17" s="20" t="s">
        <v>21</v>
      </c>
      <c r="D17" s="47">
        <v>27749848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aca="true" t="shared" si="3" ref="N17:N23">SUM(D17:M17)</f>
        <v>27749848</v>
      </c>
      <c r="O17" s="48">
        <f>(N17/O$73)</f>
        <v>55.73109149187426</v>
      </c>
      <c r="P17" s="9"/>
    </row>
    <row r="18" spans="1:16" ht="15">
      <c r="A18" s="12"/>
      <c r="B18" s="25">
        <v>323.4</v>
      </c>
      <c r="C18" s="20" t="s">
        <v>22</v>
      </c>
      <c r="D18" s="47">
        <v>379892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3"/>
        <v>379892</v>
      </c>
      <c r="O18" s="48">
        <f>(N18/O$73)</f>
        <v>0.7629517757730095</v>
      </c>
      <c r="P18" s="9"/>
    </row>
    <row r="19" spans="1:16" ht="15">
      <c r="A19" s="12"/>
      <c r="B19" s="25">
        <v>323.9</v>
      </c>
      <c r="C19" s="20" t="s">
        <v>151</v>
      </c>
      <c r="D19" s="47">
        <v>16845658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16845658</v>
      </c>
      <c r="O19" s="48">
        <f>(N19/O$73)</f>
        <v>33.831785573702014</v>
      </c>
      <c r="P19" s="9"/>
    </row>
    <row r="20" spans="1:16" ht="15">
      <c r="A20" s="12"/>
      <c r="B20" s="25">
        <v>324.11</v>
      </c>
      <c r="C20" s="20" t="s">
        <v>115</v>
      </c>
      <c r="D20" s="47">
        <v>0</v>
      </c>
      <c r="E20" s="47">
        <v>0</v>
      </c>
      <c r="F20" s="47">
        <v>0</v>
      </c>
      <c r="G20" s="47">
        <v>2463629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3"/>
        <v>2463629</v>
      </c>
      <c r="O20" s="48">
        <f>(N20/O$73)</f>
        <v>4.94780127087668</v>
      </c>
      <c r="P20" s="9"/>
    </row>
    <row r="21" spans="1:16" ht="15">
      <c r="A21" s="12"/>
      <c r="B21" s="25">
        <v>324.12</v>
      </c>
      <c r="C21" s="20" t="s">
        <v>116</v>
      </c>
      <c r="D21" s="47">
        <v>0</v>
      </c>
      <c r="E21" s="47">
        <v>0</v>
      </c>
      <c r="F21" s="47">
        <v>0</v>
      </c>
      <c r="G21" s="47">
        <v>1387072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3"/>
        <v>1387072</v>
      </c>
      <c r="O21" s="48">
        <f>(N21/O$73)</f>
        <v>2.785710269037042</v>
      </c>
      <c r="P21" s="9"/>
    </row>
    <row r="22" spans="1:16" ht="15">
      <c r="A22" s="12"/>
      <c r="B22" s="25">
        <v>324.61</v>
      </c>
      <c r="C22" s="20" t="s">
        <v>117</v>
      </c>
      <c r="D22" s="47">
        <v>0</v>
      </c>
      <c r="E22" s="47">
        <v>0</v>
      </c>
      <c r="F22" s="47">
        <v>0</v>
      </c>
      <c r="G22" s="47">
        <v>19459229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3"/>
        <v>19459229</v>
      </c>
      <c r="O22" s="48">
        <f>(N22/O$73)</f>
        <v>39.08072115423237</v>
      </c>
      <c r="P22" s="9"/>
    </row>
    <row r="23" spans="1:16" ht="15">
      <c r="A23" s="12"/>
      <c r="B23" s="25">
        <v>324.91</v>
      </c>
      <c r="C23" s="20" t="s">
        <v>118</v>
      </c>
      <c r="D23" s="47">
        <v>0</v>
      </c>
      <c r="E23" s="47">
        <v>0</v>
      </c>
      <c r="F23" s="47">
        <v>0</v>
      </c>
      <c r="G23" s="47">
        <v>1150637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1150637</v>
      </c>
      <c r="O23" s="48">
        <f>(N23/O$73)</f>
        <v>2.3108687269543142</v>
      </c>
      <c r="P23" s="9"/>
    </row>
    <row r="24" spans="1:16" ht="15">
      <c r="A24" s="12"/>
      <c r="B24" s="25">
        <v>324.92</v>
      </c>
      <c r="C24" s="20" t="s">
        <v>23</v>
      </c>
      <c r="D24" s="47">
        <v>0</v>
      </c>
      <c r="E24" s="47">
        <v>0</v>
      </c>
      <c r="F24" s="47">
        <v>0</v>
      </c>
      <c r="G24" s="47">
        <v>220096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220096</v>
      </c>
      <c r="O24" s="48">
        <f>(N24/O$73)</f>
        <v>0.4420272973385497</v>
      </c>
      <c r="P24" s="9"/>
    </row>
    <row r="25" spans="1:16" ht="15">
      <c r="A25" s="12"/>
      <c r="B25" s="25">
        <v>329</v>
      </c>
      <c r="C25" s="20" t="s">
        <v>24</v>
      </c>
      <c r="D25" s="47">
        <v>25406027</v>
      </c>
      <c r="E25" s="47">
        <v>7407603</v>
      </c>
      <c r="F25" s="47">
        <v>0</v>
      </c>
      <c r="G25" s="47">
        <v>790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4" ref="N25:N34">SUM(D25:M25)</f>
        <v>32814420</v>
      </c>
      <c r="O25" s="48">
        <f>(N25/O$73)</f>
        <v>65.90246704316321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SUM(D27:D33)</f>
        <v>63867764</v>
      </c>
      <c r="E26" s="32">
        <f t="shared" si="5"/>
        <v>93641706</v>
      </c>
      <c r="F26" s="32">
        <f t="shared" si="5"/>
        <v>4083334</v>
      </c>
      <c r="G26" s="32">
        <f t="shared" si="5"/>
        <v>7128248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4682863</v>
      </c>
      <c r="N26" s="44">
        <f t="shared" si="4"/>
        <v>173403915</v>
      </c>
      <c r="O26" s="45">
        <f>(N26/O$73)</f>
        <v>348.2537796932865</v>
      </c>
      <c r="P26" s="10"/>
    </row>
    <row r="27" spans="1:16" ht="15">
      <c r="A27" s="12"/>
      <c r="B27" s="25">
        <v>331.1</v>
      </c>
      <c r="C27" s="20" t="s">
        <v>25</v>
      </c>
      <c r="D27" s="47">
        <v>0</v>
      </c>
      <c r="E27" s="47">
        <v>63677155</v>
      </c>
      <c r="F27" s="47">
        <v>0</v>
      </c>
      <c r="G27" s="47">
        <v>791073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64468228</v>
      </c>
      <c r="O27" s="48">
        <f>(N27/O$73)</f>
        <v>129.47403218161807</v>
      </c>
      <c r="P27" s="9"/>
    </row>
    <row r="28" spans="1:16" ht="15">
      <c r="A28" s="12"/>
      <c r="B28" s="25">
        <v>334.1</v>
      </c>
      <c r="C28" s="20" t="s">
        <v>29</v>
      </c>
      <c r="D28" s="47">
        <v>158</v>
      </c>
      <c r="E28" s="47">
        <v>2845336</v>
      </c>
      <c r="F28" s="47">
        <v>0</v>
      </c>
      <c r="G28" s="47">
        <v>4786822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7632316</v>
      </c>
      <c r="O28" s="48">
        <f>(N28/O$73)</f>
        <v>15.328274997790828</v>
      </c>
      <c r="P28" s="9"/>
    </row>
    <row r="29" spans="1:16" ht="15">
      <c r="A29" s="12"/>
      <c r="B29" s="25">
        <v>335.12</v>
      </c>
      <c r="C29" s="20" t="s">
        <v>128</v>
      </c>
      <c r="D29" s="47">
        <v>48975253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48975253</v>
      </c>
      <c r="O29" s="48">
        <f>(N29/O$73)</f>
        <v>98.35889212008259</v>
      </c>
      <c r="P29" s="9"/>
    </row>
    <row r="30" spans="1:16" ht="15">
      <c r="A30" s="12"/>
      <c r="B30" s="25">
        <v>335.9</v>
      </c>
      <c r="C30" s="20" t="s">
        <v>41</v>
      </c>
      <c r="D30" s="47">
        <v>9617032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9617032</v>
      </c>
      <c r="O30" s="48">
        <f>(N30/O$73)</f>
        <v>19.31425679420956</v>
      </c>
      <c r="P30" s="9"/>
    </row>
    <row r="31" spans="1:16" ht="15">
      <c r="A31" s="12"/>
      <c r="B31" s="25">
        <v>337.1</v>
      </c>
      <c r="C31" s="20" t="s">
        <v>42</v>
      </c>
      <c r="D31" s="47">
        <v>0</v>
      </c>
      <c r="E31" s="47">
        <v>24058012</v>
      </c>
      <c r="F31" s="47">
        <v>4083334</v>
      </c>
      <c r="G31" s="47">
        <v>1550353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29691699</v>
      </c>
      <c r="O31" s="48">
        <f>(N31/O$73)</f>
        <v>59.63098585326275</v>
      </c>
      <c r="P31" s="9"/>
    </row>
    <row r="32" spans="1:16" ht="15">
      <c r="A32" s="12"/>
      <c r="B32" s="25">
        <v>338</v>
      </c>
      <c r="C32" s="20" t="s">
        <v>50</v>
      </c>
      <c r="D32" s="47">
        <v>5275321</v>
      </c>
      <c r="E32" s="47">
        <v>2359403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3729816</v>
      </c>
      <c r="N32" s="47">
        <f t="shared" si="4"/>
        <v>11364540</v>
      </c>
      <c r="O32" s="48">
        <f>(N32/O$73)</f>
        <v>22.82384460279079</v>
      </c>
      <c r="P32" s="9"/>
    </row>
    <row r="33" spans="1:16" ht="15">
      <c r="A33" s="12"/>
      <c r="B33" s="25">
        <v>339</v>
      </c>
      <c r="C33" s="20" t="s">
        <v>51</v>
      </c>
      <c r="D33" s="47">
        <v>0</v>
      </c>
      <c r="E33" s="47">
        <v>701800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953047</v>
      </c>
      <c r="N33" s="47">
        <f t="shared" si="4"/>
        <v>1654847</v>
      </c>
      <c r="O33" s="48">
        <f>(N33/O$73)</f>
        <v>3.3234931435319446</v>
      </c>
      <c r="P33" s="9"/>
    </row>
    <row r="34" spans="1:16" ht="15.75">
      <c r="A34" s="29" t="s">
        <v>56</v>
      </c>
      <c r="B34" s="30"/>
      <c r="C34" s="31"/>
      <c r="D34" s="32">
        <f aca="true" t="shared" si="6" ref="D34:M34">SUM(D35:D50)</f>
        <v>68114918</v>
      </c>
      <c r="E34" s="32">
        <f t="shared" si="6"/>
        <v>3248537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43645370</v>
      </c>
      <c r="N34" s="32">
        <f t="shared" si="4"/>
        <v>115008825</v>
      </c>
      <c r="O34" s="45">
        <f>(N34/O$73)</f>
        <v>230.97666511355146</v>
      </c>
      <c r="P34" s="10"/>
    </row>
    <row r="35" spans="1:16" ht="15">
      <c r="A35" s="12"/>
      <c r="B35" s="25">
        <v>341.2</v>
      </c>
      <c r="C35" s="20" t="s">
        <v>129</v>
      </c>
      <c r="D35" s="47">
        <v>1287817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aca="true" t="shared" si="7" ref="N35:N50">SUM(D35:M35)</f>
        <v>1287817</v>
      </c>
      <c r="O35" s="48">
        <f>(N35/O$73)</f>
        <v>2.5863726191145635</v>
      </c>
      <c r="P35" s="9"/>
    </row>
    <row r="36" spans="1:16" ht="15">
      <c r="A36" s="12"/>
      <c r="B36" s="25">
        <v>341.9</v>
      </c>
      <c r="C36" s="20" t="s">
        <v>130</v>
      </c>
      <c r="D36" s="47">
        <v>4551114</v>
      </c>
      <c r="E36" s="47">
        <v>410438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5414273</v>
      </c>
      <c r="N36" s="47">
        <f t="shared" si="7"/>
        <v>10375825</v>
      </c>
      <c r="O36" s="48">
        <f>(N36/O$73)</f>
        <v>20.838170082181218</v>
      </c>
      <c r="P36" s="9"/>
    </row>
    <row r="37" spans="1:16" ht="15">
      <c r="A37" s="12"/>
      <c r="B37" s="25">
        <v>342.4</v>
      </c>
      <c r="C37" s="20" t="s">
        <v>63</v>
      </c>
      <c r="D37" s="47">
        <v>13803090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13803090</v>
      </c>
      <c r="O37" s="48">
        <f aca="true" t="shared" si="8" ref="O37:O68">(N37/O$73)</f>
        <v>27.72127874936737</v>
      </c>
      <c r="P37" s="9"/>
    </row>
    <row r="38" spans="1:16" ht="15">
      <c r="A38" s="12"/>
      <c r="B38" s="25">
        <v>342.5</v>
      </c>
      <c r="C38" s="20" t="s">
        <v>64</v>
      </c>
      <c r="D38" s="47">
        <v>465984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465984</v>
      </c>
      <c r="O38" s="48">
        <f t="shared" si="8"/>
        <v>0.9358536644146497</v>
      </c>
      <c r="P38" s="9"/>
    </row>
    <row r="39" spans="1:16" ht="15">
      <c r="A39" s="12"/>
      <c r="B39" s="25">
        <v>342.6</v>
      </c>
      <c r="C39" s="20" t="s">
        <v>119</v>
      </c>
      <c r="D39" s="47">
        <v>697681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697681</v>
      </c>
      <c r="O39" s="48">
        <f t="shared" si="8"/>
        <v>1.4011796981065383</v>
      </c>
      <c r="P39" s="9"/>
    </row>
    <row r="40" spans="1:16" ht="15">
      <c r="A40" s="12"/>
      <c r="B40" s="25">
        <v>342.9</v>
      </c>
      <c r="C40" s="20" t="s">
        <v>65</v>
      </c>
      <c r="D40" s="47">
        <v>25631824</v>
      </c>
      <c r="E40" s="47">
        <v>997848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26629672</v>
      </c>
      <c r="O40" s="48">
        <f t="shared" si="8"/>
        <v>53.48139876768342</v>
      </c>
      <c r="P40" s="9"/>
    </row>
    <row r="41" spans="1:16" ht="15">
      <c r="A41" s="12"/>
      <c r="B41" s="25">
        <v>343.3</v>
      </c>
      <c r="C41" s="20" t="s">
        <v>152</v>
      </c>
      <c r="D41" s="47">
        <v>7078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7078</v>
      </c>
      <c r="O41" s="48">
        <f t="shared" si="8"/>
        <v>0.01421502076622135</v>
      </c>
      <c r="P41" s="9"/>
    </row>
    <row r="42" spans="1:16" ht="15">
      <c r="A42" s="12"/>
      <c r="B42" s="25">
        <v>343.8</v>
      </c>
      <c r="C42" s="20" t="s">
        <v>67</v>
      </c>
      <c r="D42" s="47">
        <v>564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564</v>
      </c>
      <c r="O42" s="48">
        <f t="shared" si="8"/>
        <v>0.0011327029827845213</v>
      </c>
      <c r="P42" s="9"/>
    </row>
    <row r="43" spans="1:16" ht="15">
      <c r="A43" s="12"/>
      <c r="B43" s="25">
        <v>343.9</v>
      </c>
      <c r="C43" s="20" t="s">
        <v>68</v>
      </c>
      <c r="D43" s="47">
        <v>87500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87500</v>
      </c>
      <c r="O43" s="48">
        <f t="shared" si="8"/>
        <v>0.17572962942135747</v>
      </c>
      <c r="P43" s="9"/>
    </row>
    <row r="44" spans="1:16" ht="15">
      <c r="A44" s="12"/>
      <c r="B44" s="25">
        <v>344.5</v>
      </c>
      <c r="C44" s="20" t="s">
        <v>131</v>
      </c>
      <c r="D44" s="47">
        <v>2357526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38231097</v>
      </c>
      <c r="N44" s="47">
        <f t="shared" si="7"/>
        <v>40588623</v>
      </c>
      <c r="O44" s="48">
        <f t="shared" si="8"/>
        <v>81.51569918300785</v>
      </c>
      <c r="P44" s="9"/>
    </row>
    <row r="45" spans="1:16" ht="15">
      <c r="A45" s="12"/>
      <c r="B45" s="25">
        <v>344.6</v>
      </c>
      <c r="C45" s="20" t="s">
        <v>132</v>
      </c>
      <c r="D45" s="47">
        <v>445731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445731</v>
      </c>
      <c r="O45" s="48">
        <f t="shared" si="8"/>
        <v>0.8951787823041267</v>
      </c>
      <c r="P45" s="9"/>
    </row>
    <row r="46" spans="1:16" ht="15">
      <c r="A46" s="12"/>
      <c r="B46" s="25">
        <v>344.9</v>
      </c>
      <c r="C46" s="20" t="s">
        <v>133</v>
      </c>
      <c r="D46" s="47">
        <v>653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653</v>
      </c>
      <c r="O46" s="48">
        <f t="shared" si="8"/>
        <v>0.0013114451201388163</v>
      </c>
      <c r="P46" s="9"/>
    </row>
    <row r="47" spans="1:16" ht="15">
      <c r="A47" s="12"/>
      <c r="B47" s="25">
        <v>347.2</v>
      </c>
      <c r="C47" s="20" t="s">
        <v>147</v>
      </c>
      <c r="D47" s="47">
        <v>0</v>
      </c>
      <c r="E47" s="47">
        <v>4398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4398</v>
      </c>
      <c r="O47" s="48">
        <f t="shared" si="8"/>
        <v>0.008832673259372916</v>
      </c>
      <c r="P47" s="9"/>
    </row>
    <row r="48" spans="1:16" ht="15">
      <c r="A48" s="12"/>
      <c r="B48" s="25">
        <v>347.5</v>
      </c>
      <c r="C48" s="20" t="s">
        <v>73</v>
      </c>
      <c r="D48" s="47">
        <v>1171497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1171497</v>
      </c>
      <c r="O48" s="48">
        <f t="shared" si="8"/>
        <v>2.352762670608366</v>
      </c>
      <c r="P48" s="9"/>
    </row>
    <row r="49" spans="1:16" ht="15">
      <c r="A49" s="12"/>
      <c r="B49" s="25">
        <v>347.9</v>
      </c>
      <c r="C49" s="20" t="s">
        <v>74</v>
      </c>
      <c r="D49" s="47">
        <v>10507602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10507602</v>
      </c>
      <c r="O49" s="48">
        <f t="shared" si="8"/>
        <v>21.102822920767025</v>
      </c>
      <c r="P49" s="9"/>
    </row>
    <row r="50" spans="1:16" ht="15">
      <c r="A50" s="12"/>
      <c r="B50" s="25">
        <v>349</v>
      </c>
      <c r="C50" s="20" t="s">
        <v>1</v>
      </c>
      <c r="D50" s="47">
        <v>7099257</v>
      </c>
      <c r="E50" s="47">
        <v>1835853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8935110</v>
      </c>
      <c r="O50" s="48">
        <f t="shared" si="8"/>
        <v>17.94472650444646</v>
      </c>
      <c r="P50" s="9"/>
    </row>
    <row r="51" spans="1:16" ht="15.75">
      <c r="A51" s="29" t="s">
        <v>57</v>
      </c>
      <c r="B51" s="30"/>
      <c r="C51" s="31"/>
      <c r="D51" s="32">
        <f aca="true" t="shared" si="9" ref="D51:M51">SUM(D52:D54)</f>
        <v>7487994</v>
      </c>
      <c r="E51" s="32">
        <f t="shared" si="9"/>
        <v>1533946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aca="true" t="shared" si="10" ref="N51:N56">SUM(D51:M51)</f>
        <v>9021940</v>
      </c>
      <c r="O51" s="45">
        <f t="shared" si="8"/>
        <v>18.119110546991106</v>
      </c>
      <c r="P51" s="10"/>
    </row>
    <row r="52" spans="1:16" ht="15">
      <c r="A52" s="13"/>
      <c r="B52" s="39">
        <v>351.5</v>
      </c>
      <c r="C52" s="21" t="s">
        <v>120</v>
      </c>
      <c r="D52" s="47">
        <v>147740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147740</v>
      </c>
      <c r="O52" s="48">
        <f t="shared" si="8"/>
        <v>0.2967119480081298</v>
      </c>
      <c r="P52" s="9"/>
    </row>
    <row r="53" spans="1:16" ht="15">
      <c r="A53" s="13"/>
      <c r="B53" s="39">
        <v>351.9</v>
      </c>
      <c r="C53" s="21" t="s">
        <v>134</v>
      </c>
      <c r="D53" s="47">
        <v>6810682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6810682</v>
      </c>
      <c r="O53" s="48">
        <f t="shared" si="8"/>
        <v>13.678155702476683</v>
      </c>
      <c r="P53" s="9"/>
    </row>
    <row r="54" spans="1:16" ht="15">
      <c r="A54" s="13"/>
      <c r="B54" s="39">
        <v>359</v>
      </c>
      <c r="C54" s="21" t="s">
        <v>79</v>
      </c>
      <c r="D54" s="47">
        <v>529572</v>
      </c>
      <c r="E54" s="47">
        <v>1533946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2063518</v>
      </c>
      <c r="O54" s="48">
        <f t="shared" si="8"/>
        <v>4.144242896506294</v>
      </c>
      <c r="P54" s="9"/>
    </row>
    <row r="55" spans="1:16" ht="15.75">
      <c r="A55" s="29" t="s">
        <v>4</v>
      </c>
      <c r="B55" s="30"/>
      <c r="C55" s="31"/>
      <c r="D55" s="32">
        <f aca="true" t="shared" si="11" ref="D55:M55">SUM(D56:D65)</f>
        <v>24680471</v>
      </c>
      <c r="E55" s="32">
        <f t="shared" si="11"/>
        <v>20572957</v>
      </c>
      <c r="F55" s="32">
        <f t="shared" si="11"/>
        <v>36234</v>
      </c>
      <c r="G55" s="32">
        <f t="shared" si="11"/>
        <v>1355747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300301016</v>
      </c>
      <c r="L55" s="32">
        <f t="shared" si="11"/>
        <v>0</v>
      </c>
      <c r="M55" s="32">
        <f t="shared" si="11"/>
        <v>516977</v>
      </c>
      <c r="N55" s="32">
        <f t="shared" si="10"/>
        <v>347463402</v>
      </c>
      <c r="O55" s="45">
        <f t="shared" si="8"/>
        <v>697.8241699536476</v>
      </c>
      <c r="P55" s="10"/>
    </row>
    <row r="56" spans="1:16" ht="15">
      <c r="A56" s="12"/>
      <c r="B56" s="25">
        <v>361.1</v>
      </c>
      <c r="C56" s="20" t="s">
        <v>80</v>
      </c>
      <c r="D56" s="47">
        <v>9231431</v>
      </c>
      <c r="E56" s="47">
        <v>529465</v>
      </c>
      <c r="F56" s="47">
        <v>25838</v>
      </c>
      <c r="G56" s="47">
        <v>944302</v>
      </c>
      <c r="H56" s="47">
        <v>0</v>
      </c>
      <c r="I56" s="47">
        <v>0</v>
      </c>
      <c r="J56" s="47">
        <v>0</v>
      </c>
      <c r="K56" s="47">
        <v>22354090</v>
      </c>
      <c r="L56" s="47">
        <v>0</v>
      </c>
      <c r="M56" s="47">
        <v>516977</v>
      </c>
      <c r="N56" s="47">
        <f t="shared" si="10"/>
        <v>33602103</v>
      </c>
      <c r="O56" s="48">
        <f t="shared" si="8"/>
        <v>67.48440123392325</v>
      </c>
      <c r="P56" s="9"/>
    </row>
    <row r="57" spans="1:16" ht="15">
      <c r="A57" s="12"/>
      <c r="B57" s="25">
        <v>361.2</v>
      </c>
      <c r="C57" s="20" t="s">
        <v>81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15630394</v>
      </c>
      <c r="L57" s="47">
        <v>0</v>
      </c>
      <c r="M57" s="47">
        <v>0</v>
      </c>
      <c r="N57" s="47">
        <f aca="true" t="shared" si="12" ref="N57:N65">SUM(D57:M57)</f>
        <v>15630394</v>
      </c>
      <c r="O57" s="48">
        <f t="shared" si="8"/>
        <v>31.391123946626394</v>
      </c>
      <c r="P57" s="9"/>
    </row>
    <row r="58" spans="1:16" ht="15">
      <c r="A58" s="12"/>
      <c r="B58" s="25">
        <v>361.3</v>
      </c>
      <c r="C58" s="20" t="s">
        <v>82</v>
      </c>
      <c r="D58" s="47">
        <v>1452888</v>
      </c>
      <c r="E58" s="47">
        <v>-28523</v>
      </c>
      <c r="F58" s="47">
        <v>0</v>
      </c>
      <c r="G58" s="47">
        <v>-93795</v>
      </c>
      <c r="H58" s="47">
        <v>0</v>
      </c>
      <c r="I58" s="47">
        <v>0</v>
      </c>
      <c r="J58" s="47">
        <v>0</v>
      </c>
      <c r="K58" s="47">
        <v>110270048</v>
      </c>
      <c r="L58" s="47">
        <v>0</v>
      </c>
      <c r="M58" s="47">
        <v>0</v>
      </c>
      <c r="N58" s="47">
        <f t="shared" si="12"/>
        <v>111600618</v>
      </c>
      <c r="O58" s="48">
        <f t="shared" si="8"/>
        <v>224.13183136382258</v>
      </c>
      <c r="P58" s="9"/>
    </row>
    <row r="59" spans="1:16" ht="15">
      <c r="A59" s="12"/>
      <c r="B59" s="25">
        <v>361.4</v>
      </c>
      <c r="C59" s="20" t="s">
        <v>135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297027</v>
      </c>
      <c r="L59" s="47">
        <v>0</v>
      </c>
      <c r="M59" s="47">
        <v>0</v>
      </c>
      <c r="N59" s="47">
        <f t="shared" si="12"/>
        <v>297027</v>
      </c>
      <c r="O59" s="48">
        <f t="shared" si="8"/>
        <v>0.5965307958644291</v>
      </c>
      <c r="P59" s="9"/>
    </row>
    <row r="60" spans="1:16" ht="15">
      <c r="A60" s="12"/>
      <c r="B60" s="25">
        <v>362</v>
      </c>
      <c r="C60" s="20" t="s">
        <v>84</v>
      </c>
      <c r="D60" s="47">
        <v>11069796</v>
      </c>
      <c r="E60" s="47">
        <v>0</v>
      </c>
      <c r="F60" s="47">
        <v>0</v>
      </c>
      <c r="G60" s="47">
        <v>293789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11363585</v>
      </c>
      <c r="O60" s="48">
        <f t="shared" si="8"/>
        <v>22.82192663940682</v>
      </c>
      <c r="P60" s="9"/>
    </row>
    <row r="61" spans="1:16" ht="15">
      <c r="A61" s="12"/>
      <c r="B61" s="25">
        <v>364</v>
      </c>
      <c r="C61" s="20" t="s">
        <v>136</v>
      </c>
      <c r="D61" s="47">
        <v>897255</v>
      </c>
      <c r="E61" s="47">
        <v>13551817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14449072</v>
      </c>
      <c r="O61" s="48">
        <f t="shared" si="8"/>
        <v>29.018629349057285</v>
      </c>
      <c r="P61" s="9"/>
    </row>
    <row r="62" spans="1:16" ht="15">
      <c r="A62" s="12"/>
      <c r="B62" s="25">
        <v>366</v>
      </c>
      <c r="C62" s="20" t="s">
        <v>87</v>
      </c>
      <c r="D62" s="47">
        <v>0</v>
      </c>
      <c r="E62" s="47">
        <v>4999</v>
      </c>
      <c r="F62" s="47">
        <v>0</v>
      </c>
      <c r="G62" s="47">
        <v>208990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213989</v>
      </c>
      <c r="O62" s="48">
        <f t="shared" si="8"/>
        <v>0.4297623733742499</v>
      </c>
      <c r="P62" s="9"/>
    </row>
    <row r="63" spans="1:16" ht="15">
      <c r="A63" s="12"/>
      <c r="B63" s="25">
        <v>368</v>
      </c>
      <c r="C63" s="20" t="s">
        <v>88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149019163</v>
      </c>
      <c r="L63" s="47">
        <v>0</v>
      </c>
      <c r="M63" s="47">
        <v>0</v>
      </c>
      <c r="N63" s="47">
        <f t="shared" si="12"/>
        <v>149019163</v>
      </c>
      <c r="O63" s="48">
        <f t="shared" si="8"/>
        <v>299.2809404648099</v>
      </c>
      <c r="P63" s="9"/>
    </row>
    <row r="64" spans="1:16" ht="15">
      <c r="A64" s="12"/>
      <c r="B64" s="25">
        <v>369.3</v>
      </c>
      <c r="C64" s="20" t="s">
        <v>89</v>
      </c>
      <c r="D64" s="47">
        <v>1047380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1047380</v>
      </c>
      <c r="O64" s="48">
        <f t="shared" si="8"/>
        <v>2.1034937058667587</v>
      </c>
      <c r="P64" s="9"/>
    </row>
    <row r="65" spans="1:16" ht="15">
      <c r="A65" s="12"/>
      <c r="B65" s="25">
        <v>369.9</v>
      </c>
      <c r="C65" s="20" t="s">
        <v>90</v>
      </c>
      <c r="D65" s="47">
        <v>981721</v>
      </c>
      <c r="E65" s="47">
        <v>6515199</v>
      </c>
      <c r="F65" s="47">
        <v>10396</v>
      </c>
      <c r="G65" s="47">
        <v>2461</v>
      </c>
      <c r="H65" s="47">
        <v>0</v>
      </c>
      <c r="I65" s="47">
        <v>0</v>
      </c>
      <c r="J65" s="47">
        <v>0</v>
      </c>
      <c r="K65" s="47">
        <v>2730294</v>
      </c>
      <c r="L65" s="47">
        <v>0</v>
      </c>
      <c r="M65" s="47">
        <v>0</v>
      </c>
      <c r="N65" s="47">
        <f t="shared" si="12"/>
        <v>10240071</v>
      </c>
      <c r="O65" s="48">
        <f t="shared" si="8"/>
        <v>20.56553008089588</v>
      </c>
      <c r="P65" s="9"/>
    </row>
    <row r="66" spans="1:16" ht="15.75">
      <c r="A66" s="29" t="s">
        <v>58</v>
      </c>
      <c r="B66" s="30"/>
      <c r="C66" s="31"/>
      <c r="D66" s="32">
        <f aca="true" t="shared" si="13" ref="D66:M66">SUM(D67:D70)</f>
        <v>7219390</v>
      </c>
      <c r="E66" s="32">
        <f t="shared" si="13"/>
        <v>21691434</v>
      </c>
      <c r="F66" s="32">
        <f t="shared" si="13"/>
        <v>155617914</v>
      </c>
      <c r="G66" s="32">
        <f t="shared" si="13"/>
        <v>36550942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aca="true" t="shared" si="14" ref="N66:N71">SUM(D66:M66)</f>
        <v>221079680</v>
      </c>
      <c r="O66" s="45">
        <f t="shared" si="8"/>
        <v>444.00285987419767</v>
      </c>
      <c r="P66" s="9"/>
    </row>
    <row r="67" spans="1:16" ht="15">
      <c r="A67" s="12"/>
      <c r="B67" s="25">
        <v>381</v>
      </c>
      <c r="C67" s="20" t="s">
        <v>91</v>
      </c>
      <c r="D67" s="47">
        <v>5291193</v>
      </c>
      <c r="E67" s="47">
        <v>17111023</v>
      </c>
      <c r="F67" s="47">
        <v>51977659</v>
      </c>
      <c r="G67" s="47">
        <v>27061879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101441754</v>
      </c>
      <c r="O67" s="48">
        <f t="shared" si="8"/>
        <v>203.7293924374001</v>
      </c>
      <c r="P67" s="9"/>
    </row>
    <row r="68" spans="1:16" ht="15">
      <c r="A68" s="12"/>
      <c r="B68" s="25">
        <v>384</v>
      </c>
      <c r="C68" s="20" t="s">
        <v>92</v>
      </c>
      <c r="D68" s="47">
        <v>0</v>
      </c>
      <c r="E68" s="47">
        <v>0</v>
      </c>
      <c r="F68" s="47">
        <v>65250</v>
      </c>
      <c r="G68" s="47">
        <v>9191029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4"/>
        <v>9256279</v>
      </c>
      <c r="O68" s="48">
        <f t="shared" si="8"/>
        <v>18.589742611322208</v>
      </c>
      <c r="P68" s="9"/>
    </row>
    <row r="69" spans="1:16" ht="15">
      <c r="A69" s="12"/>
      <c r="B69" s="25">
        <v>385</v>
      </c>
      <c r="C69" s="20" t="s">
        <v>158</v>
      </c>
      <c r="D69" s="47">
        <v>0</v>
      </c>
      <c r="E69" s="47">
        <v>0</v>
      </c>
      <c r="F69" s="47">
        <v>103575000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4"/>
        <v>103575000</v>
      </c>
      <c r="O69" s="48">
        <f>(N69/O$73)</f>
        <v>208.01367276933829</v>
      </c>
      <c r="P69" s="9"/>
    </row>
    <row r="70" spans="1:16" ht="15.75" thickBot="1">
      <c r="A70" s="12"/>
      <c r="B70" s="25">
        <v>389.9</v>
      </c>
      <c r="C70" s="20" t="s">
        <v>138</v>
      </c>
      <c r="D70" s="47">
        <v>1928197</v>
      </c>
      <c r="E70" s="47">
        <v>4580411</v>
      </c>
      <c r="F70" s="47">
        <v>5</v>
      </c>
      <c r="G70" s="47">
        <v>298034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4"/>
        <v>6806647</v>
      </c>
      <c r="O70" s="48">
        <f>(N70/O$73)</f>
        <v>13.67005205613708</v>
      </c>
      <c r="P70" s="9"/>
    </row>
    <row r="71" spans="1:119" ht="16.5" thickBot="1">
      <c r="A71" s="14" t="s">
        <v>75</v>
      </c>
      <c r="B71" s="23"/>
      <c r="C71" s="22"/>
      <c r="D71" s="15">
        <f aca="true" t="shared" si="15" ref="D71:M71">SUM(D5,D15,D26,D34,D51,D55,D66)</f>
        <v>771272087</v>
      </c>
      <c r="E71" s="15">
        <f t="shared" si="15"/>
        <v>207238002</v>
      </c>
      <c r="F71" s="15">
        <f t="shared" si="15"/>
        <v>183586695</v>
      </c>
      <c r="G71" s="15">
        <f t="shared" si="15"/>
        <v>69716390</v>
      </c>
      <c r="H71" s="15">
        <f t="shared" si="15"/>
        <v>0</v>
      </c>
      <c r="I71" s="15">
        <f t="shared" si="15"/>
        <v>0</v>
      </c>
      <c r="J71" s="15">
        <f t="shared" si="15"/>
        <v>0</v>
      </c>
      <c r="K71" s="15">
        <f t="shared" si="15"/>
        <v>300301016</v>
      </c>
      <c r="L71" s="15">
        <f t="shared" si="15"/>
        <v>0</v>
      </c>
      <c r="M71" s="15">
        <f t="shared" si="15"/>
        <v>58272493</v>
      </c>
      <c r="N71" s="15">
        <f t="shared" si="14"/>
        <v>1590386683</v>
      </c>
      <c r="O71" s="38">
        <f>(N71/O$73)</f>
        <v>3194.034999317165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2" t="s">
        <v>168</v>
      </c>
      <c r="M73" s="52"/>
      <c r="N73" s="52"/>
      <c r="O73" s="43">
        <v>497924</v>
      </c>
    </row>
    <row r="74" spans="1:15" ht="1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5.75" customHeight="1" thickBot="1">
      <c r="A75" s="56" t="s">
        <v>112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480724437</v>
      </c>
      <c r="E5" s="27">
        <f t="shared" si="0"/>
        <v>46200559</v>
      </c>
      <c r="F5" s="27">
        <f t="shared" si="0"/>
        <v>22725247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8775932</v>
      </c>
      <c r="N5" s="28">
        <f>SUM(D5:M5)</f>
        <v>558426175</v>
      </c>
      <c r="O5" s="33">
        <f aca="true" t="shared" si="1" ref="O5:O36">(N5/O$70)</f>
        <v>1137.4469647436486</v>
      </c>
      <c r="P5" s="6"/>
    </row>
    <row r="6" spans="1:16" ht="15">
      <c r="A6" s="12"/>
      <c r="B6" s="25">
        <v>311</v>
      </c>
      <c r="C6" s="20" t="s">
        <v>3</v>
      </c>
      <c r="D6" s="47">
        <v>359518170</v>
      </c>
      <c r="E6" s="47">
        <v>44961132</v>
      </c>
      <c r="F6" s="47">
        <v>22725247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8775932</v>
      </c>
      <c r="N6" s="47">
        <f>SUM(D6:M6)</f>
        <v>435980481</v>
      </c>
      <c r="O6" s="48">
        <f t="shared" si="1"/>
        <v>888.0398108146093</v>
      </c>
      <c r="P6" s="9"/>
    </row>
    <row r="7" spans="1:16" ht="15">
      <c r="A7" s="12"/>
      <c r="B7" s="25">
        <v>312.1</v>
      </c>
      <c r="C7" s="20" t="s">
        <v>106</v>
      </c>
      <c r="D7" s="47">
        <v>7683508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4">SUM(D7:M7)</f>
        <v>7683508</v>
      </c>
      <c r="O7" s="48">
        <f t="shared" si="1"/>
        <v>15.650381813108137</v>
      </c>
      <c r="P7" s="9"/>
    </row>
    <row r="8" spans="1:16" ht="15">
      <c r="A8" s="12"/>
      <c r="B8" s="25">
        <v>314.1</v>
      </c>
      <c r="C8" s="20" t="s">
        <v>12</v>
      </c>
      <c r="D8" s="47">
        <v>37578043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37578043</v>
      </c>
      <c r="O8" s="48">
        <f t="shared" si="1"/>
        <v>76.54195463054057</v>
      </c>
      <c r="P8" s="9"/>
    </row>
    <row r="9" spans="1:16" ht="15">
      <c r="A9" s="12"/>
      <c r="B9" s="25">
        <v>314.3</v>
      </c>
      <c r="C9" s="20" t="s">
        <v>13</v>
      </c>
      <c r="D9" s="47">
        <v>5841572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5841572</v>
      </c>
      <c r="O9" s="48">
        <f t="shared" si="1"/>
        <v>11.89857968375405</v>
      </c>
      <c r="P9" s="9"/>
    </row>
    <row r="10" spans="1:16" ht="15">
      <c r="A10" s="12"/>
      <c r="B10" s="25">
        <v>314.4</v>
      </c>
      <c r="C10" s="20" t="s">
        <v>14</v>
      </c>
      <c r="D10" s="47">
        <v>643310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643310</v>
      </c>
      <c r="O10" s="48">
        <f t="shared" si="1"/>
        <v>1.3103451085351372</v>
      </c>
      <c r="P10" s="9"/>
    </row>
    <row r="11" spans="1:16" ht="15">
      <c r="A11" s="12"/>
      <c r="B11" s="25">
        <v>314.7</v>
      </c>
      <c r="C11" s="20" t="s">
        <v>16</v>
      </c>
      <c r="D11" s="47">
        <v>15604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15604</v>
      </c>
      <c r="O11" s="48">
        <f t="shared" si="1"/>
        <v>0.03178347153562401</v>
      </c>
      <c r="P11" s="9"/>
    </row>
    <row r="12" spans="1:16" ht="15">
      <c r="A12" s="12"/>
      <c r="B12" s="25">
        <v>315</v>
      </c>
      <c r="C12" s="20" t="s">
        <v>126</v>
      </c>
      <c r="D12" s="47">
        <v>20082432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20082432</v>
      </c>
      <c r="O12" s="48">
        <f t="shared" si="1"/>
        <v>40.90549896424665</v>
      </c>
      <c r="P12" s="9"/>
    </row>
    <row r="13" spans="1:16" ht="15">
      <c r="A13" s="12"/>
      <c r="B13" s="25">
        <v>316</v>
      </c>
      <c r="C13" s="20" t="s">
        <v>127</v>
      </c>
      <c r="D13" s="47">
        <v>8815266</v>
      </c>
      <c r="E13" s="47">
        <v>850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8816116</v>
      </c>
      <c r="O13" s="48">
        <f t="shared" si="1"/>
        <v>17.957368106944333</v>
      </c>
      <c r="P13" s="9"/>
    </row>
    <row r="14" spans="1:16" ht="15">
      <c r="A14" s="12"/>
      <c r="B14" s="25">
        <v>319</v>
      </c>
      <c r="C14" s="20" t="s">
        <v>19</v>
      </c>
      <c r="D14" s="47">
        <v>40546532</v>
      </c>
      <c r="E14" s="47">
        <v>1238577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41785109</v>
      </c>
      <c r="O14" s="48">
        <f t="shared" si="1"/>
        <v>85.11124215037468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SUM(D16:D21)</f>
        <v>101245340</v>
      </c>
      <c r="E15" s="32">
        <f t="shared" si="3"/>
        <v>4600552</v>
      </c>
      <c r="F15" s="32">
        <f t="shared" si="3"/>
        <v>0</v>
      </c>
      <c r="G15" s="32">
        <f t="shared" si="3"/>
        <v>17372737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123218629</v>
      </c>
      <c r="O15" s="45">
        <f t="shared" si="1"/>
        <v>250.98152957447545</v>
      </c>
      <c r="P15" s="10"/>
    </row>
    <row r="16" spans="1:16" ht="15">
      <c r="A16" s="12"/>
      <c r="B16" s="25">
        <v>322</v>
      </c>
      <c r="C16" s="20" t="s">
        <v>0</v>
      </c>
      <c r="D16" s="47">
        <v>30771602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30771602</v>
      </c>
      <c r="O16" s="48">
        <f t="shared" si="1"/>
        <v>62.6780528244393</v>
      </c>
      <c r="P16" s="9"/>
    </row>
    <row r="17" spans="1:16" ht="15">
      <c r="A17" s="12"/>
      <c r="B17" s="25">
        <v>323.1</v>
      </c>
      <c r="C17" s="20" t="s">
        <v>21</v>
      </c>
      <c r="D17" s="47">
        <v>29347623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29347623</v>
      </c>
      <c r="O17" s="48">
        <f t="shared" si="1"/>
        <v>59.777578842522715</v>
      </c>
      <c r="P17" s="9"/>
    </row>
    <row r="18" spans="1:16" ht="15">
      <c r="A18" s="12"/>
      <c r="B18" s="25">
        <v>323.4</v>
      </c>
      <c r="C18" s="20" t="s">
        <v>22</v>
      </c>
      <c r="D18" s="47">
        <v>332455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332455</v>
      </c>
      <c r="O18" s="48">
        <f t="shared" si="1"/>
        <v>0.6771708555098616</v>
      </c>
      <c r="P18" s="9"/>
    </row>
    <row r="19" spans="1:16" ht="15">
      <c r="A19" s="12"/>
      <c r="B19" s="25">
        <v>323.9</v>
      </c>
      <c r="C19" s="20" t="s">
        <v>151</v>
      </c>
      <c r="D19" s="47">
        <v>16419368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16419368</v>
      </c>
      <c r="O19" s="48">
        <f t="shared" si="1"/>
        <v>33.4442780992653</v>
      </c>
      <c r="P19" s="9"/>
    </row>
    <row r="20" spans="1:16" ht="15">
      <c r="A20" s="12"/>
      <c r="B20" s="25">
        <v>324.72</v>
      </c>
      <c r="C20" s="20" t="s">
        <v>23</v>
      </c>
      <c r="D20" s="47">
        <v>0</v>
      </c>
      <c r="E20" s="47">
        <v>0</v>
      </c>
      <c r="F20" s="47">
        <v>0</v>
      </c>
      <c r="G20" s="47">
        <v>17360958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17360958</v>
      </c>
      <c r="O20" s="48">
        <f t="shared" si="1"/>
        <v>35.36218369803665</v>
      </c>
      <c r="P20" s="9"/>
    </row>
    <row r="21" spans="1:16" ht="15">
      <c r="A21" s="12"/>
      <c r="B21" s="25">
        <v>329</v>
      </c>
      <c r="C21" s="20" t="s">
        <v>24</v>
      </c>
      <c r="D21" s="47">
        <v>24374292</v>
      </c>
      <c r="E21" s="47">
        <v>4600552</v>
      </c>
      <c r="F21" s="47">
        <v>0</v>
      </c>
      <c r="G21" s="47">
        <v>11779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28986623</v>
      </c>
      <c r="O21" s="48">
        <f t="shared" si="1"/>
        <v>59.042265254701626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SUM(D23:D29)</f>
        <v>80635979</v>
      </c>
      <c r="E22" s="32">
        <f t="shared" si="5"/>
        <v>71558686</v>
      </c>
      <c r="F22" s="32">
        <f t="shared" si="5"/>
        <v>4000000</v>
      </c>
      <c r="G22" s="32">
        <f t="shared" si="5"/>
        <v>2816007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799630</v>
      </c>
      <c r="N22" s="44">
        <f t="shared" si="4"/>
        <v>159810302</v>
      </c>
      <c r="O22" s="45">
        <f t="shared" si="1"/>
        <v>325.51436713127896</v>
      </c>
      <c r="P22" s="10"/>
    </row>
    <row r="23" spans="1:16" ht="15">
      <c r="A23" s="12"/>
      <c r="B23" s="25">
        <v>331.1</v>
      </c>
      <c r="C23" s="20" t="s">
        <v>25</v>
      </c>
      <c r="D23" s="47">
        <v>0</v>
      </c>
      <c r="E23" s="47">
        <v>41802573</v>
      </c>
      <c r="F23" s="47">
        <v>0</v>
      </c>
      <c r="G23" s="47">
        <v>127448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41930021</v>
      </c>
      <c r="O23" s="48">
        <f t="shared" si="1"/>
        <v>85.40641046793239</v>
      </c>
      <c r="P23" s="9"/>
    </row>
    <row r="24" spans="1:16" ht="15">
      <c r="A24" s="12"/>
      <c r="B24" s="25">
        <v>334.1</v>
      </c>
      <c r="C24" s="20" t="s">
        <v>29</v>
      </c>
      <c r="D24" s="47">
        <v>0</v>
      </c>
      <c r="E24" s="47">
        <v>1617016</v>
      </c>
      <c r="F24" s="47">
        <v>0</v>
      </c>
      <c r="G24" s="47">
        <v>1219629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2836645</v>
      </c>
      <c r="O24" s="48">
        <f t="shared" si="1"/>
        <v>5.777904743281861</v>
      </c>
      <c r="P24" s="9"/>
    </row>
    <row r="25" spans="1:16" ht="15">
      <c r="A25" s="12"/>
      <c r="B25" s="25">
        <v>335.12</v>
      </c>
      <c r="C25" s="20" t="s">
        <v>128</v>
      </c>
      <c r="D25" s="47">
        <v>54276953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54276953</v>
      </c>
      <c r="O25" s="48">
        <f t="shared" si="1"/>
        <v>110.5556261673867</v>
      </c>
      <c r="P25" s="9"/>
    </row>
    <row r="26" spans="1:16" ht="15">
      <c r="A26" s="12"/>
      <c r="B26" s="25">
        <v>335.9</v>
      </c>
      <c r="C26" s="20" t="s">
        <v>41</v>
      </c>
      <c r="D26" s="47">
        <v>8896562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8896562</v>
      </c>
      <c r="O26" s="48">
        <f t="shared" si="1"/>
        <v>18.12122693488299</v>
      </c>
      <c r="P26" s="9"/>
    </row>
    <row r="27" spans="1:16" ht="15">
      <c r="A27" s="12"/>
      <c r="B27" s="25">
        <v>337.1</v>
      </c>
      <c r="C27" s="20" t="s">
        <v>42</v>
      </c>
      <c r="D27" s="47">
        <v>0</v>
      </c>
      <c r="E27" s="47">
        <v>25269633</v>
      </c>
      <c r="F27" s="47">
        <v>4000000</v>
      </c>
      <c r="G27" s="47">
        <v>1468930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30738563</v>
      </c>
      <c r="O27" s="48">
        <f t="shared" si="1"/>
        <v>62.61075635455558</v>
      </c>
      <c r="P27" s="9"/>
    </row>
    <row r="28" spans="1:16" ht="15">
      <c r="A28" s="12"/>
      <c r="B28" s="25">
        <v>338</v>
      </c>
      <c r="C28" s="20" t="s">
        <v>50</v>
      </c>
      <c r="D28" s="47">
        <v>17430596</v>
      </c>
      <c r="E28" s="47">
        <v>2108409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19539005</v>
      </c>
      <c r="O28" s="48">
        <f t="shared" si="1"/>
        <v>39.798603515247066</v>
      </c>
      <c r="P28" s="9"/>
    </row>
    <row r="29" spans="1:16" ht="15">
      <c r="A29" s="12"/>
      <c r="B29" s="25">
        <v>339</v>
      </c>
      <c r="C29" s="20" t="s">
        <v>51</v>
      </c>
      <c r="D29" s="47">
        <v>31868</v>
      </c>
      <c r="E29" s="47">
        <v>761055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799630</v>
      </c>
      <c r="N29" s="47">
        <f t="shared" si="4"/>
        <v>1592553</v>
      </c>
      <c r="O29" s="48">
        <f t="shared" si="1"/>
        <v>3.2438389479923493</v>
      </c>
      <c r="P29" s="9"/>
    </row>
    <row r="30" spans="1:16" ht="15.75">
      <c r="A30" s="29" t="s">
        <v>56</v>
      </c>
      <c r="B30" s="30"/>
      <c r="C30" s="31"/>
      <c r="D30" s="32">
        <f aca="true" t="shared" si="6" ref="D30:M30">SUM(D31:D46)</f>
        <v>75026788</v>
      </c>
      <c r="E30" s="32">
        <f t="shared" si="6"/>
        <v>10249718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57254480</v>
      </c>
      <c r="N30" s="32">
        <f t="shared" si="4"/>
        <v>142530986</v>
      </c>
      <c r="O30" s="45">
        <f t="shared" si="1"/>
        <v>290.31847836935555</v>
      </c>
      <c r="P30" s="10"/>
    </row>
    <row r="31" spans="1:16" ht="15">
      <c r="A31" s="12"/>
      <c r="B31" s="25">
        <v>341.2</v>
      </c>
      <c r="C31" s="20" t="s">
        <v>129</v>
      </c>
      <c r="D31" s="47">
        <v>1487725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6">SUM(D31:M31)</f>
        <v>1487725</v>
      </c>
      <c r="O31" s="48">
        <f t="shared" si="1"/>
        <v>3.030316918119471</v>
      </c>
      <c r="P31" s="9"/>
    </row>
    <row r="32" spans="1:16" ht="15">
      <c r="A32" s="12"/>
      <c r="B32" s="25">
        <v>341.9</v>
      </c>
      <c r="C32" s="20" t="s">
        <v>130</v>
      </c>
      <c r="D32" s="47">
        <v>5961119</v>
      </c>
      <c r="E32" s="47">
        <v>364383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6325502</v>
      </c>
      <c r="O32" s="48">
        <f t="shared" si="1"/>
        <v>12.884286898585794</v>
      </c>
      <c r="P32" s="9"/>
    </row>
    <row r="33" spans="1:16" ht="15">
      <c r="A33" s="12"/>
      <c r="B33" s="25">
        <v>342.4</v>
      </c>
      <c r="C33" s="20" t="s">
        <v>63</v>
      </c>
      <c r="D33" s="47">
        <v>13808058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5316445</v>
      </c>
      <c r="N33" s="47">
        <f t="shared" si="7"/>
        <v>19124503</v>
      </c>
      <c r="O33" s="48">
        <f t="shared" si="1"/>
        <v>38.954312787327346</v>
      </c>
      <c r="P33" s="9"/>
    </row>
    <row r="34" spans="1:16" ht="15">
      <c r="A34" s="12"/>
      <c r="B34" s="25">
        <v>342.5</v>
      </c>
      <c r="C34" s="20" t="s">
        <v>64</v>
      </c>
      <c r="D34" s="47">
        <v>483560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483560</v>
      </c>
      <c r="O34" s="48">
        <f t="shared" si="1"/>
        <v>0.9849535693262206</v>
      </c>
      <c r="P34" s="9"/>
    </row>
    <row r="35" spans="1:16" ht="15">
      <c r="A35" s="12"/>
      <c r="B35" s="25">
        <v>342.6</v>
      </c>
      <c r="C35" s="20" t="s">
        <v>119</v>
      </c>
      <c r="D35" s="47">
        <v>715654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715654</v>
      </c>
      <c r="O35" s="48">
        <f t="shared" si="1"/>
        <v>1.4577011367825854</v>
      </c>
      <c r="P35" s="9"/>
    </row>
    <row r="36" spans="1:16" ht="15">
      <c r="A36" s="12"/>
      <c r="B36" s="25">
        <v>342.9</v>
      </c>
      <c r="C36" s="20" t="s">
        <v>65</v>
      </c>
      <c r="D36" s="47">
        <v>24940217</v>
      </c>
      <c r="E36" s="47">
        <v>1418375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26358592</v>
      </c>
      <c r="O36" s="48">
        <f t="shared" si="1"/>
        <v>53.68928214247159</v>
      </c>
      <c r="P36" s="9"/>
    </row>
    <row r="37" spans="1:16" ht="15">
      <c r="A37" s="12"/>
      <c r="B37" s="25">
        <v>343.3</v>
      </c>
      <c r="C37" s="20" t="s">
        <v>152</v>
      </c>
      <c r="D37" s="47">
        <v>10094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10094</v>
      </c>
      <c r="O37" s="48">
        <f aca="true" t="shared" si="8" ref="O37:O68">(N37/O$70)</f>
        <v>0.020560264142565288</v>
      </c>
      <c r="P37" s="9"/>
    </row>
    <row r="38" spans="1:16" ht="15">
      <c r="A38" s="12"/>
      <c r="B38" s="25">
        <v>343.8</v>
      </c>
      <c r="C38" s="20" t="s">
        <v>67</v>
      </c>
      <c r="D38" s="47">
        <v>32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32</v>
      </c>
      <c r="O38" s="48">
        <f t="shared" si="8"/>
        <v>6.518015182901617E-05</v>
      </c>
      <c r="P38" s="9"/>
    </row>
    <row r="39" spans="1:16" ht="15">
      <c r="A39" s="12"/>
      <c r="B39" s="25">
        <v>343.9</v>
      </c>
      <c r="C39" s="20" t="s">
        <v>68</v>
      </c>
      <c r="D39" s="47">
        <v>211665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211665</v>
      </c>
      <c r="O39" s="48">
        <f t="shared" si="8"/>
        <v>0.4311361511527721</v>
      </c>
      <c r="P39" s="9"/>
    </row>
    <row r="40" spans="1:16" ht="15">
      <c r="A40" s="12"/>
      <c r="B40" s="25">
        <v>344.3</v>
      </c>
      <c r="C40" s="20" t="s">
        <v>165</v>
      </c>
      <c r="D40" s="47">
        <v>35</v>
      </c>
      <c r="E40" s="47">
        <v>10667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10702</v>
      </c>
      <c r="O40" s="48">
        <f t="shared" si="8"/>
        <v>0.021798687027316594</v>
      </c>
      <c r="P40" s="9"/>
    </row>
    <row r="41" spans="1:16" ht="15">
      <c r="A41" s="12"/>
      <c r="B41" s="25">
        <v>344.5</v>
      </c>
      <c r="C41" s="20" t="s">
        <v>131</v>
      </c>
      <c r="D41" s="47">
        <v>2884110</v>
      </c>
      <c r="E41" s="47">
        <v>4404651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50027904</v>
      </c>
      <c r="N41" s="47">
        <f t="shared" si="7"/>
        <v>57316665</v>
      </c>
      <c r="O41" s="48">
        <f t="shared" si="8"/>
        <v>116.74715396977678</v>
      </c>
      <c r="P41" s="9"/>
    </row>
    <row r="42" spans="1:16" ht="15">
      <c r="A42" s="12"/>
      <c r="B42" s="25">
        <v>344.6</v>
      </c>
      <c r="C42" s="20" t="s">
        <v>132</v>
      </c>
      <c r="D42" s="47">
        <v>1415811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1415811</v>
      </c>
      <c r="O42" s="48">
        <f t="shared" si="8"/>
        <v>2.883836748162225</v>
      </c>
      <c r="P42" s="9"/>
    </row>
    <row r="43" spans="1:16" ht="15">
      <c r="A43" s="12"/>
      <c r="B43" s="25">
        <v>344.9</v>
      </c>
      <c r="C43" s="20" t="s">
        <v>133</v>
      </c>
      <c r="D43" s="47">
        <v>2695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2695</v>
      </c>
      <c r="O43" s="48">
        <f t="shared" si="8"/>
        <v>0.005489390911849955</v>
      </c>
      <c r="P43" s="9"/>
    </row>
    <row r="44" spans="1:16" ht="15">
      <c r="A44" s="12"/>
      <c r="B44" s="25">
        <v>347.5</v>
      </c>
      <c r="C44" s="20" t="s">
        <v>73</v>
      </c>
      <c r="D44" s="47">
        <v>2239810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1910131</v>
      </c>
      <c r="N44" s="47">
        <f t="shared" si="7"/>
        <v>4149941</v>
      </c>
      <c r="O44" s="48">
        <f t="shared" si="8"/>
        <v>8.4529307644206</v>
      </c>
      <c r="P44" s="9"/>
    </row>
    <row r="45" spans="1:16" ht="15">
      <c r="A45" s="12"/>
      <c r="B45" s="25">
        <v>347.9</v>
      </c>
      <c r="C45" s="20" t="s">
        <v>74</v>
      </c>
      <c r="D45" s="47">
        <v>13466507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13466507</v>
      </c>
      <c r="O45" s="48">
        <f t="shared" si="8"/>
        <v>27.429655339578407</v>
      </c>
      <c r="P45" s="9"/>
    </row>
    <row r="46" spans="1:16" ht="15">
      <c r="A46" s="12"/>
      <c r="B46" s="25">
        <v>349</v>
      </c>
      <c r="C46" s="20" t="s">
        <v>1</v>
      </c>
      <c r="D46" s="47">
        <v>7399696</v>
      </c>
      <c r="E46" s="47">
        <v>4051642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11451338</v>
      </c>
      <c r="O46" s="48">
        <f t="shared" si="8"/>
        <v>23.324998421418197</v>
      </c>
      <c r="P46" s="9"/>
    </row>
    <row r="47" spans="1:16" ht="15.75">
      <c r="A47" s="29" t="s">
        <v>57</v>
      </c>
      <c r="B47" s="30"/>
      <c r="C47" s="31"/>
      <c r="D47" s="32">
        <f aca="true" t="shared" si="9" ref="D47:M47">SUM(D48:D50)</f>
        <v>7699136</v>
      </c>
      <c r="E47" s="32">
        <f t="shared" si="9"/>
        <v>1584307</v>
      </c>
      <c r="F47" s="32">
        <f t="shared" si="9"/>
        <v>0</v>
      </c>
      <c r="G47" s="32">
        <f t="shared" si="9"/>
        <v>9781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2">SUM(D47:M47)</f>
        <v>9293224</v>
      </c>
      <c r="O47" s="45">
        <f t="shared" si="8"/>
        <v>18.92917972815803</v>
      </c>
      <c r="P47" s="10"/>
    </row>
    <row r="48" spans="1:16" ht="15">
      <c r="A48" s="13"/>
      <c r="B48" s="39">
        <v>351.5</v>
      </c>
      <c r="C48" s="21" t="s">
        <v>120</v>
      </c>
      <c r="D48" s="47">
        <v>416640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416640</v>
      </c>
      <c r="O48" s="48">
        <f t="shared" si="8"/>
        <v>0.8486455768137905</v>
      </c>
      <c r="P48" s="9"/>
    </row>
    <row r="49" spans="1:16" ht="15">
      <c r="A49" s="13"/>
      <c r="B49" s="39">
        <v>351.9</v>
      </c>
      <c r="C49" s="21" t="s">
        <v>134</v>
      </c>
      <c r="D49" s="47">
        <v>6569376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6569376</v>
      </c>
      <c r="O49" s="48">
        <f t="shared" si="8"/>
        <v>13.381028909434216</v>
      </c>
      <c r="P49" s="9"/>
    </row>
    <row r="50" spans="1:16" ht="15">
      <c r="A50" s="13"/>
      <c r="B50" s="39">
        <v>359</v>
      </c>
      <c r="C50" s="21" t="s">
        <v>79</v>
      </c>
      <c r="D50" s="47">
        <v>713120</v>
      </c>
      <c r="E50" s="47">
        <v>1584307</v>
      </c>
      <c r="F50" s="47">
        <v>0</v>
      </c>
      <c r="G50" s="47">
        <v>9781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2307208</v>
      </c>
      <c r="O50" s="48">
        <f t="shared" si="8"/>
        <v>4.699505241910023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SUM(D52:D62)</f>
        <v>32951096</v>
      </c>
      <c r="E51" s="32">
        <f t="shared" si="11"/>
        <v>14084902</v>
      </c>
      <c r="F51" s="32">
        <f t="shared" si="11"/>
        <v>160173</v>
      </c>
      <c r="G51" s="32">
        <f t="shared" si="11"/>
        <v>3450918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269447013</v>
      </c>
      <c r="L51" s="32">
        <f t="shared" si="11"/>
        <v>0</v>
      </c>
      <c r="M51" s="32">
        <f t="shared" si="11"/>
        <v>14912</v>
      </c>
      <c r="N51" s="32">
        <f t="shared" si="10"/>
        <v>320109014</v>
      </c>
      <c r="O51" s="45">
        <f t="shared" si="8"/>
        <v>652.0235666986457</v>
      </c>
      <c r="P51" s="10"/>
    </row>
    <row r="52" spans="1:16" ht="15">
      <c r="A52" s="12"/>
      <c r="B52" s="25">
        <v>361.1</v>
      </c>
      <c r="C52" s="20" t="s">
        <v>80</v>
      </c>
      <c r="D52" s="47">
        <v>11061074</v>
      </c>
      <c r="E52" s="47">
        <v>1263643</v>
      </c>
      <c r="F52" s="47">
        <v>160173</v>
      </c>
      <c r="G52" s="47">
        <v>2862605</v>
      </c>
      <c r="H52" s="47">
        <v>0</v>
      </c>
      <c r="I52" s="47">
        <v>0</v>
      </c>
      <c r="J52" s="47">
        <v>0</v>
      </c>
      <c r="K52" s="47">
        <v>17435630</v>
      </c>
      <c r="L52" s="47">
        <v>0</v>
      </c>
      <c r="M52" s="47">
        <v>14912</v>
      </c>
      <c r="N52" s="47">
        <f t="shared" si="10"/>
        <v>32798037</v>
      </c>
      <c r="O52" s="48">
        <f t="shared" si="8"/>
        <v>66.8056572298028</v>
      </c>
      <c r="P52" s="9"/>
    </row>
    <row r="53" spans="1:16" ht="15">
      <c r="A53" s="12"/>
      <c r="B53" s="25">
        <v>361.2</v>
      </c>
      <c r="C53" s="20" t="s">
        <v>81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10588369</v>
      </c>
      <c r="L53" s="47">
        <v>0</v>
      </c>
      <c r="M53" s="47">
        <v>0</v>
      </c>
      <c r="N53" s="47">
        <f aca="true" t="shared" si="12" ref="N53:N62">SUM(D53:M53)</f>
        <v>10588369</v>
      </c>
      <c r="O53" s="48">
        <f t="shared" si="8"/>
        <v>21.567234345051503</v>
      </c>
      <c r="P53" s="9"/>
    </row>
    <row r="54" spans="1:16" ht="15">
      <c r="A54" s="12"/>
      <c r="B54" s="25">
        <v>361.3</v>
      </c>
      <c r="C54" s="20" t="s">
        <v>82</v>
      </c>
      <c r="D54" s="47">
        <v>1296551</v>
      </c>
      <c r="E54" s="47">
        <v>114815</v>
      </c>
      <c r="F54" s="47">
        <v>0</v>
      </c>
      <c r="G54" s="47">
        <v>293514</v>
      </c>
      <c r="H54" s="47">
        <v>0</v>
      </c>
      <c r="I54" s="47">
        <v>0</v>
      </c>
      <c r="J54" s="47">
        <v>0</v>
      </c>
      <c r="K54" s="47">
        <v>101481977</v>
      </c>
      <c r="L54" s="47">
        <v>0</v>
      </c>
      <c r="M54" s="47">
        <v>0</v>
      </c>
      <c r="N54" s="47">
        <f t="shared" si="12"/>
        <v>103186857</v>
      </c>
      <c r="O54" s="48">
        <f t="shared" si="8"/>
        <v>210.1792189380931</v>
      </c>
      <c r="P54" s="9"/>
    </row>
    <row r="55" spans="1:16" ht="15">
      <c r="A55" s="12"/>
      <c r="B55" s="25">
        <v>361.4</v>
      </c>
      <c r="C55" s="20" t="s">
        <v>135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604633</v>
      </c>
      <c r="L55" s="47">
        <v>0</v>
      </c>
      <c r="M55" s="47">
        <v>0</v>
      </c>
      <c r="N55" s="47">
        <f t="shared" si="12"/>
        <v>604633</v>
      </c>
      <c r="O55" s="48">
        <f t="shared" si="8"/>
        <v>1.231564710651048</v>
      </c>
      <c r="P55" s="9"/>
    </row>
    <row r="56" spans="1:16" ht="15">
      <c r="A56" s="12"/>
      <c r="B56" s="25">
        <v>362</v>
      </c>
      <c r="C56" s="20" t="s">
        <v>84</v>
      </c>
      <c r="D56" s="47">
        <v>15677652</v>
      </c>
      <c r="E56" s="47">
        <v>1000000</v>
      </c>
      <c r="F56" s="47">
        <v>0</v>
      </c>
      <c r="G56" s="47">
        <v>293789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16971441</v>
      </c>
      <c r="O56" s="48">
        <f t="shared" si="8"/>
        <v>34.568784410537184</v>
      </c>
      <c r="P56" s="9"/>
    </row>
    <row r="57" spans="1:16" ht="15">
      <c r="A57" s="12"/>
      <c r="B57" s="25">
        <v>364</v>
      </c>
      <c r="C57" s="20" t="s">
        <v>136</v>
      </c>
      <c r="D57" s="47">
        <v>195133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195133</v>
      </c>
      <c r="O57" s="48">
        <f t="shared" si="8"/>
        <v>0.3974624552141066</v>
      </c>
      <c r="P57" s="9"/>
    </row>
    <row r="58" spans="1:16" ht="15">
      <c r="A58" s="12"/>
      <c r="B58" s="25">
        <v>365</v>
      </c>
      <c r="C58" s="20" t="s">
        <v>137</v>
      </c>
      <c r="D58" s="47">
        <v>1667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1667</v>
      </c>
      <c r="O58" s="48">
        <f t="shared" si="8"/>
        <v>0.003395478534342811</v>
      </c>
      <c r="P58" s="9"/>
    </row>
    <row r="59" spans="1:16" ht="15">
      <c r="A59" s="12"/>
      <c r="B59" s="25">
        <v>366</v>
      </c>
      <c r="C59" s="20" t="s">
        <v>87</v>
      </c>
      <c r="D59" s="47">
        <v>0</v>
      </c>
      <c r="E59" s="47">
        <v>22860</v>
      </c>
      <c r="F59" s="47">
        <v>0</v>
      </c>
      <c r="G59" s="47">
        <v>1010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23870</v>
      </c>
      <c r="O59" s="48">
        <f t="shared" si="8"/>
        <v>0.048620319504956745</v>
      </c>
      <c r="P59" s="9"/>
    </row>
    <row r="60" spans="1:16" ht="15">
      <c r="A60" s="12"/>
      <c r="B60" s="25">
        <v>368</v>
      </c>
      <c r="C60" s="20" t="s">
        <v>88</v>
      </c>
      <c r="D60" s="47">
        <v>986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136785046</v>
      </c>
      <c r="L60" s="47">
        <v>0</v>
      </c>
      <c r="M60" s="47">
        <v>0</v>
      </c>
      <c r="N60" s="47">
        <f t="shared" si="12"/>
        <v>136786032</v>
      </c>
      <c r="O60" s="48">
        <f t="shared" si="8"/>
        <v>278.61669793277076</v>
      </c>
      <c r="P60" s="9"/>
    </row>
    <row r="61" spans="1:16" ht="15">
      <c r="A61" s="12"/>
      <c r="B61" s="25">
        <v>369.3</v>
      </c>
      <c r="C61" s="20" t="s">
        <v>89</v>
      </c>
      <c r="D61" s="47">
        <v>2899406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2899406</v>
      </c>
      <c r="O61" s="48">
        <f t="shared" si="8"/>
        <v>5.905741352936264</v>
      </c>
      <c r="P61" s="9"/>
    </row>
    <row r="62" spans="1:16" ht="15">
      <c r="A62" s="12"/>
      <c r="B62" s="25">
        <v>369.9</v>
      </c>
      <c r="C62" s="20" t="s">
        <v>90</v>
      </c>
      <c r="D62" s="47">
        <v>1818627</v>
      </c>
      <c r="E62" s="47">
        <v>11683584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2551358</v>
      </c>
      <c r="L62" s="47">
        <v>0</v>
      </c>
      <c r="M62" s="47">
        <v>0</v>
      </c>
      <c r="N62" s="47">
        <f t="shared" si="12"/>
        <v>16053569</v>
      </c>
      <c r="O62" s="48">
        <f t="shared" si="8"/>
        <v>32.6991895255496</v>
      </c>
      <c r="P62" s="9"/>
    </row>
    <row r="63" spans="1:16" ht="15.75">
      <c r="A63" s="29" t="s">
        <v>58</v>
      </c>
      <c r="B63" s="30"/>
      <c r="C63" s="31"/>
      <c r="D63" s="32">
        <f aca="true" t="shared" si="13" ref="D63:M63">SUM(D64:D67)</f>
        <v>9832864</v>
      </c>
      <c r="E63" s="32">
        <f t="shared" si="13"/>
        <v>15881845</v>
      </c>
      <c r="F63" s="32">
        <f t="shared" si="13"/>
        <v>151500950</v>
      </c>
      <c r="G63" s="32">
        <f t="shared" si="13"/>
        <v>41086906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aca="true" t="shared" si="14" ref="N63:N68">SUM(D63:M63)</f>
        <v>218302565</v>
      </c>
      <c r="O63" s="45">
        <f t="shared" si="8"/>
        <v>444.6560728551147</v>
      </c>
      <c r="P63" s="9"/>
    </row>
    <row r="64" spans="1:16" ht="15">
      <c r="A64" s="12"/>
      <c r="B64" s="25">
        <v>381</v>
      </c>
      <c r="C64" s="20" t="s">
        <v>91</v>
      </c>
      <c r="D64" s="47">
        <v>3830006</v>
      </c>
      <c r="E64" s="47">
        <v>15487000</v>
      </c>
      <c r="F64" s="47">
        <v>45860783</v>
      </c>
      <c r="G64" s="47">
        <v>32868500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98046289</v>
      </c>
      <c r="O64" s="48">
        <f t="shared" si="8"/>
        <v>199.70850010286242</v>
      </c>
      <c r="P64" s="9"/>
    </row>
    <row r="65" spans="1:16" ht="15">
      <c r="A65" s="12"/>
      <c r="B65" s="25">
        <v>384</v>
      </c>
      <c r="C65" s="20" t="s">
        <v>92</v>
      </c>
      <c r="D65" s="47">
        <v>0</v>
      </c>
      <c r="E65" s="47">
        <v>0</v>
      </c>
      <c r="F65" s="47">
        <v>0</v>
      </c>
      <c r="G65" s="47">
        <v>877473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877473</v>
      </c>
      <c r="O65" s="48">
        <f t="shared" si="8"/>
        <v>1.787306980183197</v>
      </c>
      <c r="P65" s="9"/>
    </row>
    <row r="66" spans="1:16" ht="15">
      <c r="A66" s="12"/>
      <c r="B66" s="25">
        <v>385</v>
      </c>
      <c r="C66" s="20" t="s">
        <v>158</v>
      </c>
      <c r="D66" s="47">
        <v>0</v>
      </c>
      <c r="E66" s="47">
        <v>0</v>
      </c>
      <c r="F66" s="47">
        <v>105640167</v>
      </c>
      <c r="G66" s="47">
        <v>7315902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112956069</v>
      </c>
      <c r="O66" s="48">
        <f t="shared" si="8"/>
        <v>230.0779289821508</v>
      </c>
      <c r="P66" s="9"/>
    </row>
    <row r="67" spans="1:16" ht="15.75" thickBot="1">
      <c r="A67" s="12"/>
      <c r="B67" s="25">
        <v>389.9</v>
      </c>
      <c r="C67" s="20" t="s">
        <v>138</v>
      </c>
      <c r="D67" s="47">
        <v>6002858</v>
      </c>
      <c r="E67" s="47">
        <v>394845</v>
      </c>
      <c r="F67" s="47">
        <v>0</v>
      </c>
      <c r="G67" s="47">
        <v>25031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6422734</v>
      </c>
      <c r="O67" s="48">
        <f t="shared" si="8"/>
        <v>13.08233678991826</v>
      </c>
      <c r="P67" s="9"/>
    </row>
    <row r="68" spans="1:119" ht="16.5" thickBot="1">
      <c r="A68" s="14" t="s">
        <v>75</v>
      </c>
      <c r="B68" s="23"/>
      <c r="C68" s="22"/>
      <c r="D68" s="15">
        <f aca="true" t="shared" si="15" ref="D68:M68">SUM(D5,D15,D22,D30,D47,D51,D63)</f>
        <v>788115640</v>
      </c>
      <c r="E68" s="15">
        <f t="shared" si="15"/>
        <v>164160569</v>
      </c>
      <c r="F68" s="15">
        <f t="shared" si="15"/>
        <v>178386370</v>
      </c>
      <c r="G68" s="15">
        <f t="shared" si="15"/>
        <v>64736349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269447013</v>
      </c>
      <c r="L68" s="15">
        <f t="shared" si="15"/>
        <v>0</v>
      </c>
      <c r="M68" s="15">
        <f t="shared" si="15"/>
        <v>66844954</v>
      </c>
      <c r="N68" s="15">
        <f t="shared" si="14"/>
        <v>1531690895</v>
      </c>
      <c r="O68" s="38">
        <f t="shared" si="8"/>
        <v>3119.870159100677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166</v>
      </c>
      <c r="M70" s="52"/>
      <c r="N70" s="52"/>
      <c r="O70" s="43">
        <v>490947</v>
      </c>
    </row>
    <row r="71" spans="1:15" ht="1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5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444300872</v>
      </c>
      <c r="E5" s="27">
        <f t="shared" si="0"/>
        <v>45050059</v>
      </c>
      <c r="F5" s="27">
        <f t="shared" si="0"/>
        <v>28017811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8223153</v>
      </c>
      <c r="N5" s="28">
        <f>SUM(D5:M5)</f>
        <v>525591895</v>
      </c>
      <c r="O5" s="33">
        <f aca="true" t="shared" si="1" ref="O5:O36">(N5/O$70)</f>
        <v>1091.9506765586402</v>
      </c>
      <c r="P5" s="6"/>
    </row>
    <row r="6" spans="1:16" ht="15">
      <c r="A6" s="12"/>
      <c r="B6" s="25">
        <v>311</v>
      </c>
      <c r="C6" s="20" t="s">
        <v>3</v>
      </c>
      <c r="D6" s="47">
        <v>325267816</v>
      </c>
      <c r="E6" s="47">
        <v>43962247</v>
      </c>
      <c r="F6" s="47">
        <v>28017811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8223153</v>
      </c>
      <c r="N6" s="47">
        <f>SUM(D6:M6)</f>
        <v>405471027</v>
      </c>
      <c r="O6" s="48">
        <f t="shared" si="1"/>
        <v>842.3919137063115</v>
      </c>
      <c r="P6" s="9"/>
    </row>
    <row r="7" spans="1:16" ht="15">
      <c r="A7" s="12"/>
      <c r="B7" s="25">
        <v>312.1</v>
      </c>
      <c r="C7" s="20" t="s">
        <v>106</v>
      </c>
      <c r="D7" s="47">
        <v>7372857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4">SUM(D7:M7)</f>
        <v>7372857</v>
      </c>
      <c r="O7" s="48">
        <f t="shared" si="1"/>
        <v>15.317580552341102</v>
      </c>
      <c r="P7" s="9"/>
    </row>
    <row r="8" spans="1:16" ht="15">
      <c r="A8" s="12"/>
      <c r="B8" s="25">
        <v>314.1</v>
      </c>
      <c r="C8" s="20" t="s">
        <v>12</v>
      </c>
      <c r="D8" s="47">
        <v>36340755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36340755</v>
      </c>
      <c r="O8" s="48">
        <f t="shared" si="1"/>
        <v>75.5002358034874</v>
      </c>
      <c r="P8" s="9"/>
    </row>
    <row r="9" spans="1:16" ht="15">
      <c r="A9" s="12"/>
      <c r="B9" s="25">
        <v>314.3</v>
      </c>
      <c r="C9" s="20" t="s">
        <v>13</v>
      </c>
      <c r="D9" s="47">
        <v>6027246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6027246</v>
      </c>
      <c r="O9" s="48">
        <f t="shared" si="1"/>
        <v>12.521987896113501</v>
      </c>
      <c r="P9" s="9"/>
    </row>
    <row r="10" spans="1:16" ht="15">
      <c r="A10" s="12"/>
      <c r="B10" s="25">
        <v>314.4</v>
      </c>
      <c r="C10" s="20" t="s">
        <v>14</v>
      </c>
      <c r="D10" s="47">
        <v>763461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763461</v>
      </c>
      <c r="O10" s="48">
        <f t="shared" si="1"/>
        <v>1.5861389100684973</v>
      </c>
      <c r="P10" s="9"/>
    </row>
    <row r="11" spans="1:16" ht="15">
      <c r="A11" s="12"/>
      <c r="B11" s="25">
        <v>314.7</v>
      </c>
      <c r="C11" s="20" t="s">
        <v>16</v>
      </c>
      <c r="D11" s="47">
        <v>13789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13789</v>
      </c>
      <c r="O11" s="48">
        <f t="shared" si="1"/>
        <v>0.02864752676421521</v>
      </c>
      <c r="P11" s="9"/>
    </row>
    <row r="12" spans="1:16" ht="15">
      <c r="A12" s="12"/>
      <c r="B12" s="25">
        <v>315</v>
      </c>
      <c r="C12" s="20" t="s">
        <v>126</v>
      </c>
      <c r="D12" s="47">
        <v>21105738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21105738</v>
      </c>
      <c r="O12" s="48">
        <f t="shared" si="1"/>
        <v>43.848516515593154</v>
      </c>
      <c r="P12" s="9"/>
    </row>
    <row r="13" spans="1:16" ht="15">
      <c r="A13" s="12"/>
      <c r="B13" s="25">
        <v>316</v>
      </c>
      <c r="C13" s="20" t="s">
        <v>127</v>
      </c>
      <c r="D13" s="47">
        <v>8980113</v>
      </c>
      <c r="E13" s="47">
        <v>880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8980993</v>
      </c>
      <c r="O13" s="48">
        <f t="shared" si="1"/>
        <v>18.658585636139637</v>
      </c>
      <c r="P13" s="9"/>
    </row>
    <row r="14" spans="1:16" ht="15">
      <c r="A14" s="12"/>
      <c r="B14" s="25">
        <v>319</v>
      </c>
      <c r="C14" s="20" t="s">
        <v>19</v>
      </c>
      <c r="D14" s="47">
        <v>38429097</v>
      </c>
      <c r="E14" s="47">
        <v>1086932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39516029</v>
      </c>
      <c r="O14" s="48">
        <f t="shared" si="1"/>
        <v>82.09707001182134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SUM(D16:D21)</f>
        <v>99121832</v>
      </c>
      <c r="E15" s="32">
        <f t="shared" si="3"/>
        <v>442287</v>
      </c>
      <c r="F15" s="32">
        <f t="shared" si="3"/>
        <v>0</v>
      </c>
      <c r="G15" s="32">
        <f t="shared" si="3"/>
        <v>20894849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120458968</v>
      </c>
      <c r="O15" s="45">
        <f t="shared" si="1"/>
        <v>250.26118716148696</v>
      </c>
      <c r="P15" s="10"/>
    </row>
    <row r="16" spans="1:16" ht="15">
      <c r="A16" s="12"/>
      <c r="B16" s="25">
        <v>322</v>
      </c>
      <c r="C16" s="20" t="s">
        <v>0</v>
      </c>
      <c r="D16" s="47">
        <v>26759232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26759232</v>
      </c>
      <c r="O16" s="48">
        <f t="shared" si="1"/>
        <v>55.59401079917645</v>
      </c>
      <c r="P16" s="9"/>
    </row>
    <row r="17" spans="1:16" ht="15">
      <c r="A17" s="12"/>
      <c r="B17" s="25">
        <v>323.1</v>
      </c>
      <c r="C17" s="20" t="s">
        <v>21</v>
      </c>
      <c r="D17" s="47">
        <v>28393553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28393553</v>
      </c>
      <c r="O17" s="48">
        <f t="shared" si="1"/>
        <v>58.9894168901779</v>
      </c>
      <c r="P17" s="9"/>
    </row>
    <row r="18" spans="1:16" ht="15">
      <c r="A18" s="12"/>
      <c r="B18" s="25">
        <v>323.4</v>
      </c>
      <c r="C18" s="20" t="s">
        <v>22</v>
      </c>
      <c r="D18" s="47">
        <v>323486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323486</v>
      </c>
      <c r="O18" s="48">
        <f t="shared" si="1"/>
        <v>0.6720627922872523</v>
      </c>
      <c r="P18" s="9"/>
    </row>
    <row r="19" spans="1:16" ht="15">
      <c r="A19" s="12"/>
      <c r="B19" s="25">
        <v>323.9</v>
      </c>
      <c r="C19" s="20" t="s">
        <v>151</v>
      </c>
      <c r="D19" s="47">
        <v>17920124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17920124</v>
      </c>
      <c r="O19" s="48">
        <f t="shared" si="1"/>
        <v>37.23020029792264</v>
      </c>
      <c r="P19" s="9"/>
    </row>
    <row r="20" spans="1:16" ht="15">
      <c r="A20" s="12"/>
      <c r="B20" s="25">
        <v>324.72</v>
      </c>
      <c r="C20" s="20" t="s">
        <v>23</v>
      </c>
      <c r="D20" s="47">
        <v>0</v>
      </c>
      <c r="E20" s="47">
        <v>0</v>
      </c>
      <c r="F20" s="47">
        <v>0</v>
      </c>
      <c r="G20" s="47">
        <v>20861463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20861463</v>
      </c>
      <c r="O20" s="48">
        <f t="shared" si="1"/>
        <v>43.341019626744895</v>
      </c>
      <c r="P20" s="9"/>
    </row>
    <row r="21" spans="1:16" ht="15">
      <c r="A21" s="12"/>
      <c r="B21" s="25">
        <v>329</v>
      </c>
      <c r="C21" s="20" t="s">
        <v>24</v>
      </c>
      <c r="D21" s="47">
        <v>25725437</v>
      </c>
      <c r="E21" s="47">
        <v>442287</v>
      </c>
      <c r="F21" s="47">
        <v>0</v>
      </c>
      <c r="G21" s="47">
        <v>33386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26201110</v>
      </c>
      <c r="O21" s="48">
        <f t="shared" si="1"/>
        <v>54.434476755177805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SUM(D23:D29)</f>
        <v>69954774</v>
      </c>
      <c r="E22" s="32">
        <f t="shared" si="5"/>
        <v>73324763</v>
      </c>
      <c r="F22" s="32">
        <f t="shared" si="5"/>
        <v>4000000</v>
      </c>
      <c r="G22" s="32">
        <f t="shared" si="5"/>
        <v>9069762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1124000</v>
      </c>
      <c r="N22" s="44">
        <f t="shared" si="4"/>
        <v>157473299</v>
      </c>
      <c r="O22" s="45">
        <f t="shared" si="1"/>
        <v>327.16082005596957</v>
      </c>
      <c r="P22" s="10"/>
    </row>
    <row r="23" spans="1:16" ht="15">
      <c r="A23" s="12"/>
      <c r="B23" s="25">
        <v>331.1</v>
      </c>
      <c r="C23" s="20" t="s">
        <v>25</v>
      </c>
      <c r="D23" s="47">
        <v>82224</v>
      </c>
      <c r="E23" s="47">
        <v>45947176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46029400</v>
      </c>
      <c r="O23" s="48">
        <f t="shared" si="1"/>
        <v>95.62901359349972</v>
      </c>
      <c r="P23" s="9"/>
    </row>
    <row r="24" spans="1:16" ht="15">
      <c r="A24" s="12"/>
      <c r="B24" s="25">
        <v>334.1</v>
      </c>
      <c r="C24" s="20" t="s">
        <v>29</v>
      </c>
      <c r="D24" s="47">
        <v>3690</v>
      </c>
      <c r="E24" s="47">
        <v>2693534</v>
      </c>
      <c r="F24" s="47">
        <v>0</v>
      </c>
      <c r="G24" s="47">
        <v>4614805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7312029</v>
      </c>
      <c r="O24" s="48">
        <f t="shared" si="1"/>
        <v>15.191206503605612</v>
      </c>
      <c r="P24" s="9"/>
    </row>
    <row r="25" spans="1:16" ht="15">
      <c r="A25" s="12"/>
      <c r="B25" s="25">
        <v>335.12</v>
      </c>
      <c r="C25" s="20" t="s">
        <v>128</v>
      </c>
      <c r="D25" s="47">
        <v>52167918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52167918</v>
      </c>
      <c r="O25" s="48">
        <f t="shared" si="1"/>
        <v>108.38217616494194</v>
      </c>
      <c r="P25" s="9"/>
    </row>
    <row r="26" spans="1:16" ht="15">
      <c r="A26" s="12"/>
      <c r="B26" s="25">
        <v>335.9</v>
      </c>
      <c r="C26" s="20" t="s">
        <v>41</v>
      </c>
      <c r="D26" s="47">
        <v>9623417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9623417</v>
      </c>
      <c r="O26" s="48">
        <f t="shared" si="1"/>
        <v>19.993262460708074</v>
      </c>
      <c r="P26" s="9"/>
    </row>
    <row r="27" spans="1:16" ht="15">
      <c r="A27" s="12"/>
      <c r="B27" s="25">
        <v>337.1</v>
      </c>
      <c r="C27" s="20" t="s">
        <v>42</v>
      </c>
      <c r="D27" s="47">
        <v>111</v>
      </c>
      <c r="E27" s="47">
        <v>21716711</v>
      </c>
      <c r="F27" s="47">
        <v>4000000</v>
      </c>
      <c r="G27" s="47">
        <v>4454957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30171779</v>
      </c>
      <c r="O27" s="48">
        <f t="shared" si="1"/>
        <v>62.683794794871744</v>
      </c>
      <c r="P27" s="9"/>
    </row>
    <row r="28" spans="1:16" ht="15">
      <c r="A28" s="12"/>
      <c r="B28" s="25">
        <v>338</v>
      </c>
      <c r="C28" s="20" t="s">
        <v>50</v>
      </c>
      <c r="D28" s="47">
        <v>8068768</v>
      </c>
      <c r="E28" s="47">
        <v>2032369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10101137</v>
      </c>
      <c r="O28" s="48">
        <f t="shared" si="1"/>
        <v>20.985756222822868</v>
      </c>
      <c r="P28" s="9"/>
    </row>
    <row r="29" spans="1:16" ht="15">
      <c r="A29" s="12"/>
      <c r="B29" s="25">
        <v>339</v>
      </c>
      <c r="C29" s="20" t="s">
        <v>51</v>
      </c>
      <c r="D29" s="47">
        <v>8646</v>
      </c>
      <c r="E29" s="47">
        <v>934973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1124000</v>
      </c>
      <c r="N29" s="47">
        <f t="shared" si="4"/>
        <v>2067619</v>
      </c>
      <c r="O29" s="48">
        <f t="shared" si="1"/>
        <v>4.2956103155196095</v>
      </c>
      <c r="P29" s="9"/>
    </row>
    <row r="30" spans="1:16" ht="15.75">
      <c r="A30" s="29" t="s">
        <v>56</v>
      </c>
      <c r="B30" s="30"/>
      <c r="C30" s="31"/>
      <c r="D30" s="32">
        <f aca="true" t="shared" si="6" ref="D30:M30">SUM(D31:D46)</f>
        <v>71530485</v>
      </c>
      <c r="E30" s="32">
        <f t="shared" si="6"/>
        <v>14870873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43846163</v>
      </c>
      <c r="N30" s="32">
        <f t="shared" si="4"/>
        <v>130247521</v>
      </c>
      <c r="O30" s="45">
        <f t="shared" si="1"/>
        <v>270.59753019219545</v>
      </c>
      <c r="P30" s="10"/>
    </row>
    <row r="31" spans="1:16" ht="15">
      <c r="A31" s="12"/>
      <c r="B31" s="25">
        <v>341.2</v>
      </c>
      <c r="C31" s="20" t="s">
        <v>129</v>
      </c>
      <c r="D31" s="47">
        <v>1518299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6">SUM(D31:M31)</f>
        <v>1518299</v>
      </c>
      <c r="O31" s="48">
        <f t="shared" si="1"/>
        <v>3.1543629877860027</v>
      </c>
      <c r="P31" s="9"/>
    </row>
    <row r="32" spans="1:16" ht="15">
      <c r="A32" s="12"/>
      <c r="B32" s="25">
        <v>341.9</v>
      </c>
      <c r="C32" s="20" t="s">
        <v>130</v>
      </c>
      <c r="D32" s="47">
        <v>4488104</v>
      </c>
      <c r="E32" s="47">
        <v>316307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4804411</v>
      </c>
      <c r="O32" s="48">
        <f t="shared" si="1"/>
        <v>9.981470208774383</v>
      </c>
      <c r="P32" s="9"/>
    </row>
    <row r="33" spans="1:16" ht="15">
      <c r="A33" s="12"/>
      <c r="B33" s="25">
        <v>342.4</v>
      </c>
      <c r="C33" s="20" t="s">
        <v>63</v>
      </c>
      <c r="D33" s="47">
        <v>11431043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3319719</v>
      </c>
      <c r="N33" s="47">
        <f t="shared" si="7"/>
        <v>14750762</v>
      </c>
      <c r="O33" s="48">
        <f t="shared" si="1"/>
        <v>30.645648646571086</v>
      </c>
      <c r="P33" s="9"/>
    </row>
    <row r="34" spans="1:16" ht="15">
      <c r="A34" s="12"/>
      <c r="B34" s="25">
        <v>342.5</v>
      </c>
      <c r="C34" s="20" t="s">
        <v>64</v>
      </c>
      <c r="D34" s="47">
        <v>461979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461979</v>
      </c>
      <c r="O34" s="48">
        <f t="shared" si="1"/>
        <v>0.9597908308800768</v>
      </c>
      <c r="P34" s="9"/>
    </row>
    <row r="35" spans="1:16" ht="15">
      <c r="A35" s="12"/>
      <c r="B35" s="25">
        <v>342.6</v>
      </c>
      <c r="C35" s="20" t="s">
        <v>119</v>
      </c>
      <c r="D35" s="47">
        <v>708334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708334</v>
      </c>
      <c r="O35" s="48">
        <f t="shared" si="1"/>
        <v>1.4716090523608396</v>
      </c>
      <c r="P35" s="9"/>
    </row>
    <row r="36" spans="1:16" ht="15">
      <c r="A36" s="12"/>
      <c r="B36" s="25">
        <v>342.9</v>
      </c>
      <c r="C36" s="20" t="s">
        <v>65</v>
      </c>
      <c r="D36" s="47">
        <v>645705</v>
      </c>
      <c r="E36" s="47">
        <v>804480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1450185</v>
      </c>
      <c r="O36" s="48">
        <f t="shared" si="1"/>
        <v>3.012851809454162</v>
      </c>
      <c r="P36" s="9"/>
    </row>
    <row r="37" spans="1:16" ht="15">
      <c r="A37" s="12"/>
      <c r="B37" s="25">
        <v>343.3</v>
      </c>
      <c r="C37" s="20" t="s">
        <v>152</v>
      </c>
      <c r="D37" s="47">
        <v>7450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7450</v>
      </c>
      <c r="O37" s="48">
        <f aca="true" t="shared" si="8" ref="O37:O68">(N37/O$70)</f>
        <v>0.01547785005391278</v>
      </c>
      <c r="P37" s="9"/>
    </row>
    <row r="38" spans="1:16" ht="15">
      <c r="A38" s="12"/>
      <c r="B38" s="25">
        <v>343.4</v>
      </c>
      <c r="C38" s="20" t="s">
        <v>66</v>
      </c>
      <c r="D38" s="47">
        <v>25432092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25432092</v>
      </c>
      <c r="O38" s="48">
        <f t="shared" si="8"/>
        <v>52.83679282326373</v>
      </c>
      <c r="P38" s="9"/>
    </row>
    <row r="39" spans="1:16" ht="15">
      <c r="A39" s="12"/>
      <c r="B39" s="25">
        <v>343.8</v>
      </c>
      <c r="C39" s="20" t="s">
        <v>67</v>
      </c>
      <c r="D39" s="47">
        <v>706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706</v>
      </c>
      <c r="O39" s="48">
        <f t="shared" si="8"/>
        <v>0.0014667600185318689</v>
      </c>
      <c r="P39" s="9"/>
    </row>
    <row r="40" spans="1:16" ht="15">
      <c r="A40" s="12"/>
      <c r="B40" s="25">
        <v>343.9</v>
      </c>
      <c r="C40" s="20" t="s">
        <v>68</v>
      </c>
      <c r="D40" s="47">
        <v>211023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211023</v>
      </c>
      <c r="O40" s="48">
        <f t="shared" si="8"/>
        <v>0.4384137385136693</v>
      </c>
      <c r="P40" s="9"/>
    </row>
    <row r="41" spans="1:16" ht="15">
      <c r="A41" s="12"/>
      <c r="B41" s="25">
        <v>344.5</v>
      </c>
      <c r="C41" s="20" t="s">
        <v>131</v>
      </c>
      <c r="D41" s="47">
        <v>3009579</v>
      </c>
      <c r="E41" s="47">
        <v>4163948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34244848</v>
      </c>
      <c r="N41" s="47">
        <f t="shared" si="7"/>
        <v>41418375</v>
      </c>
      <c r="O41" s="48">
        <f t="shared" si="8"/>
        <v>86.04931513110466</v>
      </c>
      <c r="P41" s="9"/>
    </row>
    <row r="42" spans="1:16" ht="15">
      <c r="A42" s="12"/>
      <c r="B42" s="25">
        <v>344.6</v>
      </c>
      <c r="C42" s="20" t="s">
        <v>132</v>
      </c>
      <c r="D42" s="47">
        <v>695104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695104</v>
      </c>
      <c r="O42" s="48">
        <f t="shared" si="8"/>
        <v>1.4441228837416091</v>
      </c>
      <c r="P42" s="9"/>
    </row>
    <row r="43" spans="1:16" ht="15">
      <c r="A43" s="12"/>
      <c r="B43" s="25">
        <v>344.9</v>
      </c>
      <c r="C43" s="20" t="s">
        <v>133</v>
      </c>
      <c r="D43" s="47">
        <v>4390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4390</v>
      </c>
      <c r="O43" s="48">
        <f t="shared" si="8"/>
        <v>0.009120504931097598</v>
      </c>
      <c r="P43" s="9"/>
    </row>
    <row r="44" spans="1:16" ht="15">
      <c r="A44" s="12"/>
      <c r="B44" s="25">
        <v>347.5</v>
      </c>
      <c r="C44" s="20" t="s">
        <v>73</v>
      </c>
      <c r="D44" s="47">
        <v>2606411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6281596</v>
      </c>
      <c r="N44" s="47">
        <f t="shared" si="7"/>
        <v>8888007</v>
      </c>
      <c r="O44" s="48">
        <f t="shared" si="8"/>
        <v>18.46540129182915</v>
      </c>
      <c r="P44" s="9"/>
    </row>
    <row r="45" spans="1:16" ht="15">
      <c r="A45" s="12"/>
      <c r="B45" s="25">
        <v>347.9</v>
      </c>
      <c r="C45" s="20" t="s">
        <v>74</v>
      </c>
      <c r="D45" s="47">
        <v>12420084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12420084</v>
      </c>
      <c r="O45" s="48">
        <f t="shared" si="8"/>
        <v>25.8035164844297</v>
      </c>
      <c r="P45" s="9"/>
    </row>
    <row r="46" spans="1:16" ht="15">
      <c r="A46" s="12"/>
      <c r="B46" s="25">
        <v>349</v>
      </c>
      <c r="C46" s="20" t="s">
        <v>1</v>
      </c>
      <c r="D46" s="47">
        <v>7890182</v>
      </c>
      <c r="E46" s="47">
        <v>9586138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17476320</v>
      </c>
      <c r="O46" s="48">
        <f t="shared" si="8"/>
        <v>36.308169188482815</v>
      </c>
      <c r="P46" s="9"/>
    </row>
    <row r="47" spans="1:16" ht="15.75">
      <c r="A47" s="29" t="s">
        <v>57</v>
      </c>
      <c r="B47" s="30"/>
      <c r="C47" s="31"/>
      <c r="D47" s="32">
        <f aca="true" t="shared" si="9" ref="D47:M47">SUM(D48:D51)</f>
        <v>13887391</v>
      </c>
      <c r="E47" s="32">
        <f t="shared" si="9"/>
        <v>1751137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3">SUM(D47:M47)</f>
        <v>15638528</v>
      </c>
      <c r="O47" s="45">
        <f t="shared" si="8"/>
        <v>32.49003912052571</v>
      </c>
      <c r="P47" s="10"/>
    </row>
    <row r="48" spans="1:16" ht="15">
      <c r="A48" s="13"/>
      <c r="B48" s="39">
        <v>351.5</v>
      </c>
      <c r="C48" s="21" t="s">
        <v>120</v>
      </c>
      <c r="D48" s="47">
        <v>6742311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6742311</v>
      </c>
      <c r="O48" s="48">
        <f t="shared" si="8"/>
        <v>14.007581030180768</v>
      </c>
      <c r="P48" s="9"/>
    </row>
    <row r="49" spans="1:16" ht="15">
      <c r="A49" s="13"/>
      <c r="B49" s="39">
        <v>351.9</v>
      </c>
      <c r="C49" s="21" t="s">
        <v>134</v>
      </c>
      <c r="D49" s="47">
        <v>6283079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6283079</v>
      </c>
      <c r="O49" s="48">
        <f t="shared" si="8"/>
        <v>13.053497266964866</v>
      </c>
      <c r="P49" s="9"/>
    </row>
    <row r="50" spans="1:16" ht="15">
      <c r="A50" s="13"/>
      <c r="B50" s="39">
        <v>354</v>
      </c>
      <c r="C50" s="21" t="s">
        <v>78</v>
      </c>
      <c r="D50" s="47">
        <v>28977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28977</v>
      </c>
      <c r="O50" s="48">
        <f t="shared" si="8"/>
        <v>0.06020156523654102</v>
      </c>
      <c r="P50" s="9"/>
    </row>
    <row r="51" spans="1:16" ht="15">
      <c r="A51" s="13"/>
      <c r="B51" s="39">
        <v>359</v>
      </c>
      <c r="C51" s="21" t="s">
        <v>79</v>
      </c>
      <c r="D51" s="47">
        <v>833024</v>
      </c>
      <c r="E51" s="47">
        <v>1751137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2584161</v>
      </c>
      <c r="O51" s="48">
        <f t="shared" si="8"/>
        <v>5.36875925814353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SUM(D53:D62)</f>
        <v>25421680</v>
      </c>
      <c r="E52" s="32">
        <f t="shared" si="11"/>
        <v>12563232</v>
      </c>
      <c r="F52" s="32">
        <f t="shared" si="11"/>
        <v>166384</v>
      </c>
      <c r="G52" s="32">
        <f t="shared" si="11"/>
        <v>2790378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300266902</v>
      </c>
      <c r="L52" s="32">
        <f t="shared" si="11"/>
        <v>0</v>
      </c>
      <c r="M52" s="32">
        <f t="shared" si="11"/>
        <v>12842</v>
      </c>
      <c r="N52" s="32">
        <f t="shared" si="10"/>
        <v>341221418</v>
      </c>
      <c r="O52" s="45">
        <f t="shared" si="8"/>
        <v>708.9092540922812</v>
      </c>
      <c r="P52" s="10"/>
    </row>
    <row r="53" spans="1:16" ht="15">
      <c r="A53" s="12"/>
      <c r="B53" s="25">
        <v>361.1</v>
      </c>
      <c r="C53" s="20" t="s">
        <v>80</v>
      </c>
      <c r="D53" s="47">
        <v>6084152</v>
      </c>
      <c r="E53" s="47">
        <v>937594</v>
      </c>
      <c r="F53" s="47">
        <v>166384</v>
      </c>
      <c r="G53" s="47">
        <v>2569476</v>
      </c>
      <c r="H53" s="47">
        <v>0</v>
      </c>
      <c r="I53" s="47">
        <v>0</v>
      </c>
      <c r="J53" s="47">
        <v>0</v>
      </c>
      <c r="K53" s="47">
        <v>22598381</v>
      </c>
      <c r="L53" s="47">
        <v>0</v>
      </c>
      <c r="M53" s="47">
        <v>12842</v>
      </c>
      <c r="N53" s="47">
        <f t="shared" si="10"/>
        <v>32368829</v>
      </c>
      <c r="O53" s="48">
        <f t="shared" si="8"/>
        <v>67.24830626614008</v>
      </c>
      <c r="P53" s="9"/>
    </row>
    <row r="54" spans="1:16" ht="15">
      <c r="A54" s="12"/>
      <c r="B54" s="25">
        <v>361.2</v>
      </c>
      <c r="C54" s="20" t="s">
        <v>81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14149756</v>
      </c>
      <c r="L54" s="47">
        <v>0</v>
      </c>
      <c r="M54" s="47">
        <v>0</v>
      </c>
      <c r="N54" s="47">
        <f aca="true" t="shared" si="12" ref="N54:N62">SUM(D54:M54)</f>
        <v>14149756</v>
      </c>
      <c r="O54" s="48">
        <f t="shared" si="8"/>
        <v>29.39702035804734</v>
      </c>
      <c r="P54" s="9"/>
    </row>
    <row r="55" spans="1:16" ht="15">
      <c r="A55" s="12"/>
      <c r="B55" s="25">
        <v>361.3</v>
      </c>
      <c r="C55" s="20" t="s">
        <v>82</v>
      </c>
      <c r="D55" s="47">
        <v>-275774</v>
      </c>
      <c r="E55" s="47">
        <v>246851</v>
      </c>
      <c r="F55" s="47">
        <v>0</v>
      </c>
      <c r="G55" s="47">
        <v>-47341</v>
      </c>
      <c r="H55" s="47">
        <v>0</v>
      </c>
      <c r="I55" s="47">
        <v>0</v>
      </c>
      <c r="J55" s="47">
        <v>0</v>
      </c>
      <c r="K55" s="47">
        <v>135638806</v>
      </c>
      <c r="L55" s="47">
        <v>0</v>
      </c>
      <c r="M55" s="47">
        <v>0</v>
      </c>
      <c r="N55" s="47">
        <f t="shared" si="12"/>
        <v>135562542</v>
      </c>
      <c r="O55" s="48">
        <f t="shared" si="8"/>
        <v>281.63982523533605</v>
      </c>
      <c r="P55" s="9"/>
    </row>
    <row r="56" spans="1:16" ht="15">
      <c r="A56" s="12"/>
      <c r="B56" s="25">
        <v>361.4</v>
      </c>
      <c r="C56" s="20" t="s">
        <v>135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268270</v>
      </c>
      <c r="L56" s="47">
        <v>0</v>
      </c>
      <c r="M56" s="47">
        <v>0</v>
      </c>
      <c r="N56" s="47">
        <f t="shared" si="12"/>
        <v>268270</v>
      </c>
      <c r="O56" s="48">
        <f t="shared" si="8"/>
        <v>0.5573480314044539</v>
      </c>
      <c r="P56" s="9"/>
    </row>
    <row r="57" spans="1:16" ht="15">
      <c r="A57" s="12"/>
      <c r="B57" s="25">
        <v>362</v>
      </c>
      <c r="C57" s="20" t="s">
        <v>84</v>
      </c>
      <c r="D57" s="47">
        <v>15102214</v>
      </c>
      <c r="E57" s="47">
        <v>0</v>
      </c>
      <c r="F57" s="47">
        <v>0</v>
      </c>
      <c r="G57" s="47">
        <v>268243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15370457</v>
      </c>
      <c r="O57" s="48">
        <f t="shared" si="8"/>
        <v>31.93310452431061</v>
      </c>
      <c r="P57" s="9"/>
    </row>
    <row r="58" spans="1:16" ht="15">
      <c r="A58" s="12"/>
      <c r="B58" s="25">
        <v>364</v>
      </c>
      <c r="C58" s="20" t="s">
        <v>136</v>
      </c>
      <c r="D58" s="47">
        <v>277969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277969</v>
      </c>
      <c r="O58" s="48">
        <f t="shared" si="8"/>
        <v>0.5774983223672593</v>
      </c>
      <c r="P58" s="9"/>
    </row>
    <row r="59" spans="1:16" ht="15">
      <c r="A59" s="12"/>
      <c r="B59" s="25">
        <v>366</v>
      </c>
      <c r="C59" s="20" t="s">
        <v>87</v>
      </c>
      <c r="D59" s="47">
        <v>0</v>
      </c>
      <c r="E59" s="47">
        <v>69294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69294</v>
      </c>
      <c r="O59" s="48">
        <f t="shared" si="8"/>
        <v>0.1439627035752795</v>
      </c>
      <c r="P59" s="9"/>
    </row>
    <row r="60" spans="1:16" ht="15">
      <c r="A60" s="12"/>
      <c r="B60" s="25">
        <v>368</v>
      </c>
      <c r="C60" s="20" t="s">
        <v>88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124435684</v>
      </c>
      <c r="L60" s="47">
        <v>0</v>
      </c>
      <c r="M60" s="47">
        <v>0</v>
      </c>
      <c r="N60" s="47">
        <f t="shared" si="12"/>
        <v>124435684</v>
      </c>
      <c r="O60" s="48">
        <f t="shared" si="8"/>
        <v>258.52306822927164</v>
      </c>
      <c r="P60" s="9"/>
    </row>
    <row r="61" spans="1:16" ht="15">
      <c r="A61" s="12"/>
      <c r="B61" s="25">
        <v>369.3</v>
      </c>
      <c r="C61" s="20" t="s">
        <v>89</v>
      </c>
      <c r="D61" s="47">
        <v>1055523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1055523</v>
      </c>
      <c r="O61" s="48">
        <f t="shared" si="8"/>
        <v>2.192916338584722</v>
      </c>
      <c r="P61" s="9"/>
    </row>
    <row r="62" spans="1:16" ht="15">
      <c r="A62" s="12"/>
      <c r="B62" s="25">
        <v>369.9</v>
      </c>
      <c r="C62" s="20" t="s">
        <v>90</v>
      </c>
      <c r="D62" s="47">
        <v>3177596</v>
      </c>
      <c r="E62" s="47">
        <v>11309493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3176005</v>
      </c>
      <c r="L62" s="47">
        <v>0</v>
      </c>
      <c r="M62" s="47">
        <v>0</v>
      </c>
      <c r="N62" s="47">
        <f t="shared" si="12"/>
        <v>17663094</v>
      </c>
      <c r="O62" s="48">
        <f t="shared" si="8"/>
        <v>36.69620408324383</v>
      </c>
      <c r="P62" s="9"/>
    </row>
    <row r="63" spans="1:16" ht="15.75">
      <c r="A63" s="29" t="s">
        <v>58</v>
      </c>
      <c r="B63" s="30"/>
      <c r="C63" s="31"/>
      <c r="D63" s="32">
        <f aca="true" t="shared" si="13" ref="D63:M63">SUM(D64:D67)</f>
        <v>20987560</v>
      </c>
      <c r="E63" s="32">
        <f t="shared" si="13"/>
        <v>17326354</v>
      </c>
      <c r="F63" s="32">
        <f t="shared" si="13"/>
        <v>134834661</v>
      </c>
      <c r="G63" s="32">
        <f t="shared" si="13"/>
        <v>93158651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aca="true" t="shared" si="14" ref="N63:N68">SUM(D63:M63)</f>
        <v>266307226</v>
      </c>
      <c r="O63" s="45">
        <f t="shared" si="8"/>
        <v>553.2702432619413</v>
      </c>
      <c r="P63" s="9"/>
    </row>
    <row r="64" spans="1:16" ht="15">
      <c r="A64" s="12"/>
      <c r="B64" s="25">
        <v>381</v>
      </c>
      <c r="C64" s="20" t="s">
        <v>91</v>
      </c>
      <c r="D64" s="47">
        <v>6163609</v>
      </c>
      <c r="E64" s="47">
        <v>17157280</v>
      </c>
      <c r="F64" s="47">
        <v>49019661</v>
      </c>
      <c r="G64" s="47">
        <v>46416976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118757526</v>
      </c>
      <c r="O64" s="48">
        <f t="shared" si="8"/>
        <v>246.72633291297294</v>
      </c>
      <c r="P64" s="9"/>
    </row>
    <row r="65" spans="1:16" ht="15">
      <c r="A65" s="12"/>
      <c r="B65" s="25">
        <v>384</v>
      </c>
      <c r="C65" s="20" t="s">
        <v>92</v>
      </c>
      <c r="D65" s="47">
        <v>0</v>
      </c>
      <c r="E65" s="47">
        <v>0</v>
      </c>
      <c r="F65" s="47">
        <v>2770000</v>
      </c>
      <c r="G65" s="47">
        <v>46741675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49511675</v>
      </c>
      <c r="O65" s="48">
        <f t="shared" si="8"/>
        <v>102.86366195544457</v>
      </c>
      <c r="P65" s="9"/>
    </row>
    <row r="66" spans="1:16" ht="15">
      <c r="A66" s="12"/>
      <c r="B66" s="25">
        <v>385</v>
      </c>
      <c r="C66" s="20" t="s">
        <v>158</v>
      </c>
      <c r="D66" s="47">
        <v>0</v>
      </c>
      <c r="E66" s="47">
        <v>0</v>
      </c>
      <c r="F66" s="47">
        <v>83045000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83045000</v>
      </c>
      <c r="O66" s="48">
        <f t="shared" si="8"/>
        <v>172.53128291640093</v>
      </c>
      <c r="P66" s="9"/>
    </row>
    <row r="67" spans="1:16" ht="15.75" thickBot="1">
      <c r="A67" s="12"/>
      <c r="B67" s="25">
        <v>389.9</v>
      </c>
      <c r="C67" s="20" t="s">
        <v>138</v>
      </c>
      <c r="D67" s="47">
        <v>14823951</v>
      </c>
      <c r="E67" s="47">
        <v>169074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14993025</v>
      </c>
      <c r="O67" s="48">
        <f t="shared" si="8"/>
        <v>31.148965477122907</v>
      </c>
      <c r="P67" s="9"/>
    </row>
    <row r="68" spans="1:119" ht="16.5" thickBot="1">
      <c r="A68" s="14" t="s">
        <v>75</v>
      </c>
      <c r="B68" s="23"/>
      <c r="C68" s="22"/>
      <c r="D68" s="15">
        <f aca="true" t="shared" si="15" ref="D68:M68">SUM(D5,D15,D22,D30,D47,D52,D63)</f>
        <v>745204594</v>
      </c>
      <c r="E68" s="15">
        <f t="shared" si="15"/>
        <v>165328705</v>
      </c>
      <c r="F68" s="15">
        <f t="shared" si="15"/>
        <v>167018856</v>
      </c>
      <c r="G68" s="15">
        <f t="shared" si="15"/>
        <v>125913640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300266902</v>
      </c>
      <c r="L68" s="15">
        <f t="shared" si="15"/>
        <v>0</v>
      </c>
      <c r="M68" s="15">
        <f t="shared" si="15"/>
        <v>53206158</v>
      </c>
      <c r="N68" s="15">
        <f t="shared" si="14"/>
        <v>1556938855</v>
      </c>
      <c r="O68" s="38">
        <f t="shared" si="8"/>
        <v>3234.6397504430406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163</v>
      </c>
      <c r="M70" s="52"/>
      <c r="N70" s="52"/>
      <c r="O70" s="43">
        <v>481333</v>
      </c>
    </row>
    <row r="71" spans="1:15" ht="1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5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410819859</v>
      </c>
      <c r="E5" s="27">
        <f t="shared" si="0"/>
        <v>42394440</v>
      </c>
      <c r="F5" s="27">
        <f t="shared" si="0"/>
        <v>26964194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7274524</v>
      </c>
      <c r="N5" s="28">
        <f>SUM(D5:M5)</f>
        <v>487453017</v>
      </c>
      <c r="O5" s="33">
        <f aca="true" t="shared" si="1" ref="O5:O36">(N5/O$69)</f>
        <v>1041.8512264038027</v>
      </c>
      <c r="P5" s="6"/>
    </row>
    <row r="6" spans="1:16" ht="15">
      <c r="A6" s="12"/>
      <c r="B6" s="25">
        <v>311</v>
      </c>
      <c r="C6" s="20" t="s">
        <v>3</v>
      </c>
      <c r="D6" s="47">
        <v>294888735</v>
      </c>
      <c r="E6" s="47">
        <v>41586773</v>
      </c>
      <c r="F6" s="47">
        <v>26964194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7274524</v>
      </c>
      <c r="N6" s="47">
        <f>SUM(D6:M6)</f>
        <v>370714226</v>
      </c>
      <c r="O6" s="48">
        <f t="shared" si="1"/>
        <v>792.3411232131865</v>
      </c>
      <c r="P6" s="9"/>
    </row>
    <row r="7" spans="1:16" ht="15">
      <c r="A7" s="12"/>
      <c r="B7" s="25">
        <v>312.1</v>
      </c>
      <c r="C7" s="20" t="s">
        <v>106</v>
      </c>
      <c r="D7" s="47">
        <v>7353444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4">SUM(D7:M7)</f>
        <v>7353444</v>
      </c>
      <c r="O7" s="48">
        <f t="shared" si="1"/>
        <v>15.71678578756583</v>
      </c>
      <c r="P7" s="9"/>
    </row>
    <row r="8" spans="1:16" ht="15">
      <c r="A8" s="12"/>
      <c r="B8" s="25">
        <v>314.1</v>
      </c>
      <c r="C8" s="20" t="s">
        <v>12</v>
      </c>
      <c r="D8" s="47">
        <v>34919488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34919488</v>
      </c>
      <c r="O8" s="48">
        <f t="shared" si="1"/>
        <v>74.63470350865194</v>
      </c>
      <c r="P8" s="9"/>
    </row>
    <row r="9" spans="1:16" ht="15">
      <c r="A9" s="12"/>
      <c r="B9" s="25">
        <v>314.3</v>
      </c>
      <c r="C9" s="20" t="s">
        <v>13</v>
      </c>
      <c r="D9" s="47">
        <v>6117486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6117486</v>
      </c>
      <c r="O9" s="48">
        <f t="shared" si="1"/>
        <v>13.075127385267766</v>
      </c>
      <c r="P9" s="9"/>
    </row>
    <row r="10" spans="1:16" ht="15">
      <c r="A10" s="12"/>
      <c r="B10" s="25">
        <v>314.4</v>
      </c>
      <c r="C10" s="20" t="s">
        <v>14</v>
      </c>
      <c r="D10" s="47">
        <v>681777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681777</v>
      </c>
      <c r="O10" s="48">
        <f t="shared" si="1"/>
        <v>1.4571870084125573</v>
      </c>
      <c r="P10" s="9"/>
    </row>
    <row r="11" spans="1:16" ht="15">
      <c r="A11" s="12"/>
      <c r="B11" s="25">
        <v>314.7</v>
      </c>
      <c r="C11" s="20" t="s">
        <v>16</v>
      </c>
      <c r="D11" s="47">
        <v>9437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9437</v>
      </c>
      <c r="O11" s="48">
        <f t="shared" si="1"/>
        <v>0.020170046508446754</v>
      </c>
      <c r="P11" s="9"/>
    </row>
    <row r="12" spans="1:16" ht="15">
      <c r="A12" s="12"/>
      <c r="B12" s="25">
        <v>315</v>
      </c>
      <c r="C12" s="20" t="s">
        <v>126</v>
      </c>
      <c r="D12" s="47">
        <v>20804752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20804752</v>
      </c>
      <c r="O12" s="48">
        <f t="shared" si="1"/>
        <v>44.46676013952534</v>
      </c>
      <c r="P12" s="9"/>
    </row>
    <row r="13" spans="1:16" ht="15">
      <c r="A13" s="12"/>
      <c r="B13" s="25">
        <v>316</v>
      </c>
      <c r="C13" s="20" t="s">
        <v>127</v>
      </c>
      <c r="D13" s="47">
        <v>8298114</v>
      </c>
      <c r="E13" s="47">
        <v>3800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8301914</v>
      </c>
      <c r="O13" s="48">
        <f t="shared" si="1"/>
        <v>17.743985534505164</v>
      </c>
      <c r="P13" s="9"/>
    </row>
    <row r="14" spans="1:16" ht="15">
      <c r="A14" s="12"/>
      <c r="B14" s="25">
        <v>319</v>
      </c>
      <c r="C14" s="20" t="s">
        <v>19</v>
      </c>
      <c r="D14" s="47">
        <v>37746626</v>
      </c>
      <c r="E14" s="47">
        <v>803867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38550493</v>
      </c>
      <c r="O14" s="48">
        <f t="shared" si="1"/>
        <v>82.39538378017919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SUM(D16:D21)</f>
        <v>98543381</v>
      </c>
      <c r="E15" s="32">
        <f t="shared" si="3"/>
        <v>484978</v>
      </c>
      <c r="F15" s="32">
        <f t="shared" si="3"/>
        <v>0</v>
      </c>
      <c r="G15" s="32">
        <f t="shared" si="3"/>
        <v>25350980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124379339</v>
      </c>
      <c r="O15" s="45">
        <f t="shared" si="1"/>
        <v>265.84052689624514</v>
      </c>
      <c r="P15" s="10"/>
    </row>
    <row r="16" spans="1:16" ht="15">
      <c r="A16" s="12"/>
      <c r="B16" s="25">
        <v>322</v>
      </c>
      <c r="C16" s="20" t="s">
        <v>0</v>
      </c>
      <c r="D16" s="47">
        <v>28472221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28472221</v>
      </c>
      <c r="O16" s="48">
        <f t="shared" si="1"/>
        <v>60.85472308665618</v>
      </c>
      <c r="P16" s="9"/>
    </row>
    <row r="17" spans="1:16" ht="15">
      <c r="A17" s="12"/>
      <c r="B17" s="25">
        <v>323.1</v>
      </c>
      <c r="C17" s="20" t="s">
        <v>21</v>
      </c>
      <c r="D17" s="47">
        <v>28160663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28160663</v>
      </c>
      <c r="O17" s="48">
        <f t="shared" si="1"/>
        <v>60.188818736748516</v>
      </c>
      <c r="P17" s="9"/>
    </row>
    <row r="18" spans="1:16" ht="15">
      <c r="A18" s="12"/>
      <c r="B18" s="25">
        <v>323.4</v>
      </c>
      <c r="C18" s="20" t="s">
        <v>22</v>
      </c>
      <c r="D18" s="47">
        <v>272735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272735</v>
      </c>
      <c r="O18" s="48">
        <f t="shared" si="1"/>
        <v>0.5829265269133438</v>
      </c>
      <c r="P18" s="9"/>
    </row>
    <row r="19" spans="1:16" ht="15">
      <c r="A19" s="12"/>
      <c r="B19" s="25">
        <v>323.9</v>
      </c>
      <c r="C19" s="20" t="s">
        <v>151</v>
      </c>
      <c r="D19" s="47">
        <v>15778906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15778906</v>
      </c>
      <c r="O19" s="48">
        <f t="shared" si="1"/>
        <v>33.72483499760618</v>
      </c>
      <c r="P19" s="9"/>
    </row>
    <row r="20" spans="1:16" ht="15">
      <c r="A20" s="12"/>
      <c r="B20" s="25">
        <v>324.72</v>
      </c>
      <c r="C20" s="20" t="s">
        <v>23</v>
      </c>
      <c r="D20" s="47">
        <v>0</v>
      </c>
      <c r="E20" s="47">
        <v>0</v>
      </c>
      <c r="F20" s="47">
        <v>0</v>
      </c>
      <c r="G20" s="47">
        <v>25347222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25347222</v>
      </c>
      <c r="O20" s="48">
        <f t="shared" si="1"/>
        <v>54.175548013131795</v>
      </c>
      <c r="P20" s="9"/>
    </row>
    <row r="21" spans="1:16" ht="15">
      <c r="A21" s="12"/>
      <c r="B21" s="25">
        <v>329</v>
      </c>
      <c r="C21" s="20" t="s">
        <v>24</v>
      </c>
      <c r="D21" s="47">
        <v>25858856</v>
      </c>
      <c r="E21" s="47">
        <v>484978</v>
      </c>
      <c r="F21" s="47">
        <v>0</v>
      </c>
      <c r="G21" s="47">
        <v>3758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26347592</v>
      </c>
      <c r="O21" s="48">
        <f t="shared" si="1"/>
        <v>56.31367553518911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SUM(D23:D29)</f>
        <v>66924951</v>
      </c>
      <c r="E22" s="32">
        <f t="shared" si="5"/>
        <v>60709968</v>
      </c>
      <c r="F22" s="32">
        <f t="shared" si="5"/>
        <v>4000002</v>
      </c>
      <c r="G22" s="32">
        <f t="shared" si="5"/>
        <v>348915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1055360</v>
      </c>
      <c r="N22" s="44">
        <f t="shared" si="4"/>
        <v>133039196</v>
      </c>
      <c r="O22" s="45">
        <f t="shared" si="1"/>
        <v>284.3495571438342</v>
      </c>
      <c r="P22" s="10"/>
    </row>
    <row r="23" spans="1:16" ht="15">
      <c r="A23" s="12"/>
      <c r="B23" s="25">
        <v>331.1</v>
      </c>
      <c r="C23" s="20" t="s">
        <v>25</v>
      </c>
      <c r="D23" s="47">
        <v>71357</v>
      </c>
      <c r="E23" s="47">
        <v>33469321</v>
      </c>
      <c r="F23" s="47">
        <v>0</v>
      </c>
      <c r="G23" s="47">
        <v>332819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33873497</v>
      </c>
      <c r="O23" s="48">
        <f t="shared" si="1"/>
        <v>72.39906854866288</v>
      </c>
      <c r="P23" s="9"/>
    </row>
    <row r="24" spans="1:16" ht="15">
      <c r="A24" s="12"/>
      <c r="B24" s="25">
        <v>334.1</v>
      </c>
      <c r="C24" s="20" t="s">
        <v>29</v>
      </c>
      <c r="D24" s="47">
        <v>7430</v>
      </c>
      <c r="E24" s="47">
        <v>2878640</v>
      </c>
      <c r="F24" s="47">
        <v>0</v>
      </c>
      <c r="G24" s="47">
        <v>16096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2902166</v>
      </c>
      <c r="O24" s="48">
        <f t="shared" si="1"/>
        <v>6.202905922987484</v>
      </c>
      <c r="P24" s="9"/>
    </row>
    <row r="25" spans="1:16" ht="15">
      <c r="A25" s="12"/>
      <c r="B25" s="25">
        <v>335.12</v>
      </c>
      <c r="C25" s="20" t="s">
        <v>128</v>
      </c>
      <c r="D25" s="47">
        <v>49208529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49208529</v>
      </c>
      <c r="O25" s="48">
        <f t="shared" si="1"/>
        <v>105.17519535257506</v>
      </c>
      <c r="P25" s="9"/>
    </row>
    <row r="26" spans="1:16" ht="15">
      <c r="A26" s="12"/>
      <c r="B26" s="25">
        <v>335.9</v>
      </c>
      <c r="C26" s="20" t="s">
        <v>41</v>
      </c>
      <c r="D26" s="47">
        <v>9485549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9485549</v>
      </c>
      <c r="O26" s="48">
        <f t="shared" si="1"/>
        <v>20.273812068257985</v>
      </c>
      <c r="P26" s="9"/>
    </row>
    <row r="27" spans="1:16" ht="15">
      <c r="A27" s="12"/>
      <c r="B27" s="25">
        <v>337.1</v>
      </c>
      <c r="C27" s="20" t="s">
        <v>42</v>
      </c>
      <c r="D27" s="47">
        <v>0</v>
      </c>
      <c r="E27" s="47">
        <v>21042328</v>
      </c>
      <c r="F27" s="47">
        <v>4000002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395960</v>
      </c>
      <c r="N27" s="47">
        <f t="shared" si="4"/>
        <v>25438290</v>
      </c>
      <c r="O27" s="48">
        <f t="shared" si="1"/>
        <v>54.37019099240818</v>
      </c>
      <c r="P27" s="9"/>
    </row>
    <row r="28" spans="1:16" ht="15">
      <c r="A28" s="12"/>
      <c r="B28" s="25">
        <v>338</v>
      </c>
      <c r="C28" s="20" t="s">
        <v>50</v>
      </c>
      <c r="D28" s="47">
        <v>8137271</v>
      </c>
      <c r="E28" s="47">
        <v>2622630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10759901</v>
      </c>
      <c r="O28" s="48">
        <f t="shared" si="1"/>
        <v>22.997531376102867</v>
      </c>
      <c r="P28" s="9"/>
    </row>
    <row r="29" spans="1:16" ht="15">
      <c r="A29" s="12"/>
      <c r="B29" s="25">
        <v>339</v>
      </c>
      <c r="C29" s="20" t="s">
        <v>51</v>
      </c>
      <c r="D29" s="47">
        <v>14815</v>
      </c>
      <c r="E29" s="47">
        <v>697049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659400</v>
      </c>
      <c r="N29" s="47">
        <f t="shared" si="4"/>
        <v>1371264</v>
      </c>
      <c r="O29" s="48">
        <f t="shared" si="1"/>
        <v>2.930852882839751</v>
      </c>
      <c r="P29" s="9"/>
    </row>
    <row r="30" spans="1:16" ht="15.75">
      <c r="A30" s="29" t="s">
        <v>56</v>
      </c>
      <c r="B30" s="30"/>
      <c r="C30" s="31"/>
      <c r="D30" s="32">
        <f aca="true" t="shared" si="6" ref="D30:M30">SUM(D31:D45)</f>
        <v>70873352</v>
      </c>
      <c r="E30" s="32">
        <f t="shared" si="6"/>
        <v>14319436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43364316</v>
      </c>
      <c r="N30" s="32">
        <f t="shared" si="4"/>
        <v>128557104</v>
      </c>
      <c r="O30" s="45">
        <f t="shared" si="1"/>
        <v>274.76981738595174</v>
      </c>
      <c r="P30" s="10"/>
    </row>
    <row r="31" spans="1:16" ht="15">
      <c r="A31" s="12"/>
      <c r="B31" s="25">
        <v>341.2</v>
      </c>
      <c r="C31" s="20" t="s">
        <v>129</v>
      </c>
      <c r="D31" s="47">
        <v>1367858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5">SUM(D31:M31)</f>
        <v>1367858</v>
      </c>
      <c r="O31" s="48">
        <f t="shared" si="1"/>
        <v>2.9235731140140895</v>
      </c>
      <c r="P31" s="9"/>
    </row>
    <row r="32" spans="1:16" ht="15">
      <c r="A32" s="12"/>
      <c r="B32" s="25">
        <v>341.9</v>
      </c>
      <c r="C32" s="20" t="s">
        <v>130</v>
      </c>
      <c r="D32" s="47">
        <v>3616679</v>
      </c>
      <c r="E32" s="47">
        <v>317834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3934513</v>
      </c>
      <c r="O32" s="48">
        <f t="shared" si="1"/>
        <v>8.409379060939743</v>
      </c>
      <c r="P32" s="9"/>
    </row>
    <row r="33" spans="1:16" ht="15">
      <c r="A33" s="12"/>
      <c r="B33" s="25">
        <v>342.4</v>
      </c>
      <c r="C33" s="20" t="s">
        <v>63</v>
      </c>
      <c r="D33" s="47">
        <v>9948489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3219415</v>
      </c>
      <c r="N33" s="47">
        <f t="shared" si="7"/>
        <v>13167904</v>
      </c>
      <c r="O33" s="48">
        <f t="shared" si="1"/>
        <v>28.14424457971411</v>
      </c>
      <c r="P33" s="9"/>
    </row>
    <row r="34" spans="1:16" ht="15">
      <c r="A34" s="12"/>
      <c r="B34" s="25">
        <v>342.5</v>
      </c>
      <c r="C34" s="20" t="s">
        <v>64</v>
      </c>
      <c r="D34" s="47">
        <v>469089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469089</v>
      </c>
      <c r="O34" s="48">
        <f t="shared" si="1"/>
        <v>1.0026011387729978</v>
      </c>
      <c r="P34" s="9"/>
    </row>
    <row r="35" spans="1:16" ht="15">
      <c r="A35" s="12"/>
      <c r="B35" s="25">
        <v>342.6</v>
      </c>
      <c r="C35" s="20" t="s">
        <v>119</v>
      </c>
      <c r="D35" s="47">
        <v>762113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762113</v>
      </c>
      <c r="O35" s="48">
        <f t="shared" si="1"/>
        <v>1.628892090144313</v>
      </c>
      <c r="P35" s="9"/>
    </row>
    <row r="36" spans="1:16" ht="15">
      <c r="A36" s="12"/>
      <c r="B36" s="25">
        <v>342.9</v>
      </c>
      <c r="C36" s="20" t="s">
        <v>65</v>
      </c>
      <c r="D36" s="47">
        <v>502358</v>
      </c>
      <c r="E36" s="47">
        <v>1386902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1889260</v>
      </c>
      <c r="O36" s="48">
        <f t="shared" si="1"/>
        <v>4.037984747965256</v>
      </c>
      <c r="P36" s="9"/>
    </row>
    <row r="37" spans="1:16" ht="15">
      <c r="A37" s="12"/>
      <c r="B37" s="25">
        <v>343.3</v>
      </c>
      <c r="C37" s="20" t="s">
        <v>152</v>
      </c>
      <c r="D37" s="47">
        <v>2542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2542</v>
      </c>
      <c r="O37" s="48">
        <f aca="true" t="shared" si="8" ref="O37:O67">(N37/O$69)</f>
        <v>0.005433109910402845</v>
      </c>
      <c r="P37" s="9"/>
    </row>
    <row r="38" spans="1:16" ht="15">
      <c r="A38" s="12"/>
      <c r="B38" s="25">
        <v>343.4</v>
      </c>
      <c r="C38" s="20" t="s">
        <v>66</v>
      </c>
      <c r="D38" s="47">
        <v>24976604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24976604</v>
      </c>
      <c r="O38" s="48">
        <f t="shared" si="8"/>
        <v>53.38341255728062</v>
      </c>
      <c r="P38" s="9"/>
    </row>
    <row r="39" spans="1:16" ht="15">
      <c r="A39" s="12"/>
      <c r="B39" s="25">
        <v>343.8</v>
      </c>
      <c r="C39" s="20" t="s">
        <v>67</v>
      </c>
      <c r="D39" s="47">
        <v>536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536</v>
      </c>
      <c r="O39" s="48">
        <f t="shared" si="8"/>
        <v>0.0011456124752068943</v>
      </c>
      <c r="P39" s="9"/>
    </row>
    <row r="40" spans="1:16" ht="15">
      <c r="A40" s="12"/>
      <c r="B40" s="25">
        <v>343.9</v>
      </c>
      <c r="C40" s="20" t="s">
        <v>68</v>
      </c>
      <c r="D40" s="47">
        <v>246854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246854</v>
      </c>
      <c r="O40" s="48">
        <f t="shared" si="8"/>
        <v>0.5276101155871692</v>
      </c>
      <c r="P40" s="9"/>
    </row>
    <row r="41" spans="1:16" ht="15">
      <c r="A41" s="12"/>
      <c r="B41" s="25">
        <v>344.5</v>
      </c>
      <c r="C41" s="20" t="s">
        <v>131</v>
      </c>
      <c r="D41" s="47">
        <v>2717500</v>
      </c>
      <c r="E41" s="47">
        <v>4243091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32205034</v>
      </c>
      <c r="N41" s="47">
        <f t="shared" si="7"/>
        <v>39165625</v>
      </c>
      <c r="O41" s="48">
        <f t="shared" si="8"/>
        <v>83.71012798372205</v>
      </c>
      <c r="P41" s="9"/>
    </row>
    <row r="42" spans="1:16" ht="15">
      <c r="A42" s="12"/>
      <c r="B42" s="25">
        <v>344.6</v>
      </c>
      <c r="C42" s="20" t="s">
        <v>132</v>
      </c>
      <c r="D42" s="47">
        <v>701214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701214</v>
      </c>
      <c r="O42" s="48">
        <f t="shared" si="8"/>
        <v>1.4987304219957596</v>
      </c>
      <c r="P42" s="9"/>
    </row>
    <row r="43" spans="1:16" ht="15">
      <c r="A43" s="12"/>
      <c r="B43" s="25">
        <v>347.5</v>
      </c>
      <c r="C43" s="20" t="s">
        <v>73</v>
      </c>
      <c r="D43" s="47">
        <v>2349585</v>
      </c>
      <c r="E43" s="47">
        <v>289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7939867</v>
      </c>
      <c r="N43" s="47">
        <f t="shared" si="7"/>
        <v>10289741</v>
      </c>
      <c r="O43" s="48">
        <f t="shared" si="8"/>
        <v>21.99264114971616</v>
      </c>
      <c r="P43" s="9"/>
    </row>
    <row r="44" spans="1:16" ht="15">
      <c r="A44" s="12"/>
      <c r="B44" s="25">
        <v>347.9</v>
      </c>
      <c r="C44" s="20" t="s">
        <v>74</v>
      </c>
      <c r="D44" s="47">
        <v>14704284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14704284</v>
      </c>
      <c r="O44" s="48">
        <f t="shared" si="8"/>
        <v>31.428005950345394</v>
      </c>
      <c r="P44" s="9"/>
    </row>
    <row r="45" spans="1:16" ht="15">
      <c r="A45" s="12"/>
      <c r="B45" s="25">
        <v>349</v>
      </c>
      <c r="C45" s="20" t="s">
        <v>1</v>
      </c>
      <c r="D45" s="47">
        <v>8507647</v>
      </c>
      <c r="E45" s="47">
        <v>8371320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16878967</v>
      </c>
      <c r="O45" s="48">
        <f t="shared" si="8"/>
        <v>36.076035753368444</v>
      </c>
      <c r="P45" s="9"/>
    </row>
    <row r="46" spans="1:16" ht="15.75">
      <c r="A46" s="29" t="s">
        <v>57</v>
      </c>
      <c r="B46" s="30"/>
      <c r="C46" s="31"/>
      <c r="D46" s="32">
        <f aca="true" t="shared" si="9" ref="D46:M46">SUM(D47:D49)</f>
        <v>15861887</v>
      </c>
      <c r="E46" s="32">
        <f t="shared" si="9"/>
        <v>1865843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aca="true" t="shared" si="10" ref="N46:N51">SUM(D46:M46)</f>
        <v>17727730</v>
      </c>
      <c r="O46" s="45">
        <f t="shared" si="8"/>
        <v>37.890128069215514</v>
      </c>
      <c r="P46" s="10"/>
    </row>
    <row r="47" spans="1:16" ht="15">
      <c r="A47" s="13"/>
      <c r="B47" s="39">
        <v>351.5</v>
      </c>
      <c r="C47" s="21" t="s">
        <v>120</v>
      </c>
      <c r="D47" s="47">
        <v>10498610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10498610</v>
      </c>
      <c r="O47" s="48">
        <f t="shared" si="8"/>
        <v>22.43906453046987</v>
      </c>
      <c r="P47" s="9"/>
    </row>
    <row r="48" spans="1:16" ht="15">
      <c r="A48" s="13"/>
      <c r="B48" s="39">
        <v>351.9</v>
      </c>
      <c r="C48" s="21" t="s">
        <v>134</v>
      </c>
      <c r="D48" s="47">
        <v>4793202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4793202</v>
      </c>
      <c r="O48" s="48">
        <f t="shared" si="8"/>
        <v>10.244686580945215</v>
      </c>
      <c r="P48" s="9"/>
    </row>
    <row r="49" spans="1:16" ht="15">
      <c r="A49" s="13"/>
      <c r="B49" s="39">
        <v>359</v>
      </c>
      <c r="C49" s="21" t="s">
        <v>79</v>
      </c>
      <c r="D49" s="47">
        <v>570075</v>
      </c>
      <c r="E49" s="47">
        <v>1865843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2435918</v>
      </c>
      <c r="O49" s="48">
        <f t="shared" si="8"/>
        <v>5.206376957800424</v>
      </c>
      <c r="P49" s="9"/>
    </row>
    <row r="50" spans="1:16" ht="15.75">
      <c r="A50" s="29" t="s">
        <v>4</v>
      </c>
      <c r="B50" s="30"/>
      <c r="C50" s="31"/>
      <c r="D50" s="32">
        <f aca="true" t="shared" si="11" ref="D50:M50">SUM(D51:D61)</f>
        <v>23986708</v>
      </c>
      <c r="E50" s="32">
        <f t="shared" si="11"/>
        <v>2936654</v>
      </c>
      <c r="F50" s="32">
        <f t="shared" si="11"/>
        <v>90135</v>
      </c>
      <c r="G50" s="32">
        <f t="shared" si="11"/>
        <v>1502901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353099749</v>
      </c>
      <c r="L50" s="32">
        <f t="shared" si="11"/>
        <v>0</v>
      </c>
      <c r="M50" s="32">
        <f t="shared" si="11"/>
        <v>8524</v>
      </c>
      <c r="N50" s="32">
        <f t="shared" si="10"/>
        <v>381624671</v>
      </c>
      <c r="O50" s="45">
        <f t="shared" si="8"/>
        <v>815.6604178065796</v>
      </c>
      <c r="P50" s="10"/>
    </row>
    <row r="51" spans="1:16" ht="15">
      <c r="A51" s="12"/>
      <c r="B51" s="25">
        <v>361.1</v>
      </c>
      <c r="C51" s="20" t="s">
        <v>80</v>
      </c>
      <c r="D51" s="47">
        <v>3266696</v>
      </c>
      <c r="E51" s="47">
        <v>679906</v>
      </c>
      <c r="F51" s="47">
        <v>90135</v>
      </c>
      <c r="G51" s="47">
        <v>927320</v>
      </c>
      <c r="H51" s="47">
        <v>0</v>
      </c>
      <c r="I51" s="47">
        <v>0</v>
      </c>
      <c r="J51" s="47">
        <v>0</v>
      </c>
      <c r="K51" s="47">
        <v>22580819</v>
      </c>
      <c r="L51" s="47">
        <v>0</v>
      </c>
      <c r="M51" s="47">
        <v>8524</v>
      </c>
      <c r="N51" s="47">
        <f t="shared" si="10"/>
        <v>27553400</v>
      </c>
      <c r="O51" s="48">
        <f t="shared" si="8"/>
        <v>58.890893235756785</v>
      </c>
      <c r="P51" s="9"/>
    </row>
    <row r="52" spans="1:16" ht="15">
      <c r="A52" s="12"/>
      <c r="B52" s="25">
        <v>361.2</v>
      </c>
      <c r="C52" s="20" t="s">
        <v>81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14891694</v>
      </c>
      <c r="L52" s="47">
        <v>0</v>
      </c>
      <c r="M52" s="47">
        <v>0</v>
      </c>
      <c r="N52" s="47">
        <f aca="true" t="shared" si="12" ref="N52:N61">SUM(D52:M52)</f>
        <v>14891694</v>
      </c>
      <c r="O52" s="48">
        <f t="shared" si="8"/>
        <v>31.828564222693387</v>
      </c>
      <c r="P52" s="9"/>
    </row>
    <row r="53" spans="1:16" ht="15">
      <c r="A53" s="12"/>
      <c r="B53" s="25">
        <v>361.3</v>
      </c>
      <c r="C53" s="20" t="s">
        <v>82</v>
      </c>
      <c r="D53" s="47">
        <v>-280308</v>
      </c>
      <c r="E53" s="47">
        <v>-43163</v>
      </c>
      <c r="F53" s="47">
        <v>0</v>
      </c>
      <c r="G53" s="47">
        <v>-95982</v>
      </c>
      <c r="H53" s="47">
        <v>0</v>
      </c>
      <c r="I53" s="47">
        <v>0</v>
      </c>
      <c r="J53" s="47">
        <v>0</v>
      </c>
      <c r="K53" s="47">
        <v>198606049</v>
      </c>
      <c r="L53" s="47">
        <v>0</v>
      </c>
      <c r="M53" s="47">
        <v>0</v>
      </c>
      <c r="N53" s="47">
        <f t="shared" si="12"/>
        <v>198186596</v>
      </c>
      <c r="O53" s="48">
        <f t="shared" si="8"/>
        <v>423.5914865604268</v>
      </c>
      <c r="P53" s="9"/>
    </row>
    <row r="54" spans="1:16" ht="15">
      <c r="A54" s="12"/>
      <c r="B54" s="25">
        <v>361.4</v>
      </c>
      <c r="C54" s="20" t="s">
        <v>135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823739</v>
      </c>
      <c r="L54" s="47">
        <v>0</v>
      </c>
      <c r="M54" s="47">
        <v>0</v>
      </c>
      <c r="N54" s="47">
        <f t="shared" si="12"/>
        <v>823739</v>
      </c>
      <c r="O54" s="48">
        <f t="shared" si="8"/>
        <v>1.7606076020792012</v>
      </c>
      <c r="P54" s="9"/>
    </row>
    <row r="55" spans="1:16" ht="15">
      <c r="A55" s="12"/>
      <c r="B55" s="25">
        <v>362</v>
      </c>
      <c r="C55" s="20" t="s">
        <v>84</v>
      </c>
      <c r="D55" s="47">
        <v>14889383</v>
      </c>
      <c r="E55" s="47">
        <v>0</v>
      </c>
      <c r="F55" s="47">
        <v>0</v>
      </c>
      <c r="G55" s="47">
        <v>344943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15234326</v>
      </c>
      <c r="O55" s="48">
        <f t="shared" si="8"/>
        <v>32.560884173449146</v>
      </c>
      <c r="P55" s="9"/>
    </row>
    <row r="56" spans="1:16" ht="15">
      <c r="A56" s="12"/>
      <c r="B56" s="25">
        <v>364</v>
      </c>
      <c r="C56" s="20" t="s">
        <v>136</v>
      </c>
      <c r="D56" s="47">
        <v>787221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787221</v>
      </c>
      <c r="O56" s="48">
        <f t="shared" si="8"/>
        <v>1.682556340195609</v>
      </c>
      <c r="P56" s="9"/>
    </row>
    <row r="57" spans="1:16" ht="15">
      <c r="A57" s="12"/>
      <c r="B57" s="25">
        <v>365</v>
      </c>
      <c r="C57" s="20" t="s">
        <v>137</v>
      </c>
      <c r="D57" s="47">
        <v>143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143</v>
      </c>
      <c r="O57" s="48">
        <f t="shared" si="8"/>
        <v>0.0003056391491690035</v>
      </c>
      <c r="P57" s="9"/>
    </row>
    <row r="58" spans="1:16" ht="15">
      <c r="A58" s="12"/>
      <c r="B58" s="25">
        <v>366</v>
      </c>
      <c r="C58" s="20" t="s">
        <v>87</v>
      </c>
      <c r="D58" s="47">
        <v>500</v>
      </c>
      <c r="E58" s="47">
        <v>47122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47622</v>
      </c>
      <c r="O58" s="48">
        <f t="shared" si="8"/>
        <v>0.1017842486834006</v>
      </c>
      <c r="P58" s="9"/>
    </row>
    <row r="59" spans="1:16" ht="15">
      <c r="A59" s="12"/>
      <c r="B59" s="25">
        <v>368</v>
      </c>
      <c r="C59" s="20" t="s">
        <v>88</v>
      </c>
      <c r="D59" s="47">
        <v>91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113307013</v>
      </c>
      <c r="L59" s="47">
        <v>0</v>
      </c>
      <c r="M59" s="47">
        <v>0</v>
      </c>
      <c r="N59" s="47">
        <f t="shared" si="12"/>
        <v>113307104</v>
      </c>
      <c r="O59" s="48">
        <f t="shared" si="8"/>
        <v>242.1754325969496</v>
      </c>
      <c r="P59" s="9"/>
    </row>
    <row r="60" spans="1:16" ht="15">
      <c r="A60" s="12"/>
      <c r="B60" s="25">
        <v>369.3</v>
      </c>
      <c r="C60" s="20" t="s">
        <v>89</v>
      </c>
      <c r="D60" s="47">
        <v>3155304</v>
      </c>
      <c r="E60" s="47">
        <v>0</v>
      </c>
      <c r="F60" s="47">
        <v>0</v>
      </c>
      <c r="G60" s="47">
        <v>53067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3208371</v>
      </c>
      <c r="O60" s="48">
        <f t="shared" si="8"/>
        <v>6.857369109500034</v>
      </c>
      <c r="P60" s="9"/>
    </row>
    <row r="61" spans="1:16" ht="15">
      <c r="A61" s="12"/>
      <c r="B61" s="25">
        <v>369.9</v>
      </c>
      <c r="C61" s="20" t="s">
        <v>90</v>
      </c>
      <c r="D61" s="47">
        <v>2167678</v>
      </c>
      <c r="E61" s="47">
        <v>2252789</v>
      </c>
      <c r="F61" s="47">
        <v>0</v>
      </c>
      <c r="G61" s="47">
        <v>273553</v>
      </c>
      <c r="H61" s="47">
        <v>0</v>
      </c>
      <c r="I61" s="47">
        <v>0</v>
      </c>
      <c r="J61" s="47">
        <v>0</v>
      </c>
      <c r="K61" s="47">
        <v>2890435</v>
      </c>
      <c r="L61" s="47">
        <v>0</v>
      </c>
      <c r="M61" s="47">
        <v>0</v>
      </c>
      <c r="N61" s="47">
        <f t="shared" si="12"/>
        <v>7584455</v>
      </c>
      <c r="O61" s="48">
        <f t="shared" si="8"/>
        <v>16.210534077696465</v>
      </c>
      <c r="P61" s="9"/>
    </row>
    <row r="62" spans="1:16" ht="15.75">
      <c r="A62" s="29" t="s">
        <v>58</v>
      </c>
      <c r="B62" s="30"/>
      <c r="C62" s="31"/>
      <c r="D62" s="32">
        <f aca="true" t="shared" si="13" ref="D62:M62">SUM(D63:D66)</f>
        <v>19813654</v>
      </c>
      <c r="E62" s="32">
        <f t="shared" si="13"/>
        <v>23706749</v>
      </c>
      <c r="F62" s="32">
        <f t="shared" si="13"/>
        <v>157019725</v>
      </c>
      <c r="G62" s="32">
        <f t="shared" si="13"/>
        <v>86812135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aca="true" t="shared" si="14" ref="N62:N67">SUM(D62:M62)</f>
        <v>287352263</v>
      </c>
      <c r="O62" s="45">
        <f t="shared" si="8"/>
        <v>614.168539686068</v>
      </c>
      <c r="P62" s="9"/>
    </row>
    <row r="63" spans="1:16" ht="15">
      <c r="A63" s="12"/>
      <c r="B63" s="25">
        <v>381</v>
      </c>
      <c r="C63" s="20" t="s">
        <v>91</v>
      </c>
      <c r="D63" s="47">
        <v>12073226</v>
      </c>
      <c r="E63" s="47">
        <v>23706749</v>
      </c>
      <c r="F63" s="47">
        <v>42510625</v>
      </c>
      <c r="G63" s="47">
        <v>37694213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4"/>
        <v>115984813</v>
      </c>
      <c r="O63" s="48">
        <f t="shared" si="8"/>
        <v>247.89859833458723</v>
      </c>
      <c r="P63" s="9"/>
    </row>
    <row r="64" spans="1:16" ht="15">
      <c r="A64" s="12"/>
      <c r="B64" s="25">
        <v>384</v>
      </c>
      <c r="C64" s="20" t="s">
        <v>92</v>
      </c>
      <c r="D64" s="47">
        <v>0</v>
      </c>
      <c r="E64" s="47">
        <v>0</v>
      </c>
      <c r="F64" s="47">
        <v>129100</v>
      </c>
      <c r="G64" s="47">
        <v>49117922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49247022</v>
      </c>
      <c r="O64" s="48">
        <f t="shared" si="8"/>
        <v>105.25746785445592</v>
      </c>
      <c r="P64" s="9"/>
    </row>
    <row r="65" spans="1:16" ht="15">
      <c r="A65" s="12"/>
      <c r="B65" s="25">
        <v>385</v>
      </c>
      <c r="C65" s="20" t="s">
        <v>158</v>
      </c>
      <c r="D65" s="47">
        <v>0</v>
      </c>
      <c r="E65" s="47">
        <v>0</v>
      </c>
      <c r="F65" s="47">
        <v>114380000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114380000</v>
      </c>
      <c r="O65" s="48">
        <f t="shared" si="8"/>
        <v>244.46857260105327</v>
      </c>
      <c r="P65" s="9"/>
    </row>
    <row r="66" spans="1:16" ht="15.75" thickBot="1">
      <c r="A66" s="12"/>
      <c r="B66" s="25">
        <v>389.9</v>
      </c>
      <c r="C66" s="20" t="s">
        <v>138</v>
      </c>
      <c r="D66" s="47">
        <v>7740428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7740428</v>
      </c>
      <c r="O66" s="48">
        <f t="shared" si="8"/>
        <v>16.543900895971547</v>
      </c>
      <c r="P66" s="9"/>
    </row>
    <row r="67" spans="1:119" ht="16.5" thickBot="1">
      <c r="A67" s="14" t="s">
        <v>75</v>
      </c>
      <c r="B67" s="23"/>
      <c r="C67" s="22"/>
      <c r="D67" s="15">
        <f aca="true" t="shared" si="15" ref="D67:M67">SUM(D5,D15,D22,D30,D46,D50,D62)</f>
        <v>706823792</v>
      </c>
      <c r="E67" s="15">
        <f t="shared" si="15"/>
        <v>146418068</v>
      </c>
      <c r="F67" s="15">
        <f t="shared" si="15"/>
        <v>188074056</v>
      </c>
      <c r="G67" s="15">
        <f t="shared" si="15"/>
        <v>114014931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353099749</v>
      </c>
      <c r="L67" s="15">
        <f t="shared" si="15"/>
        <v>0</v>
      </c>
      <c r="M67" s="15">
        <f t="shared" si="15"/>
        <v>51702724</v>
      </c>
      <c r="N67" s="15">
        <f t="shared" si="14"/>
        <v>1560133320</v>
      </c>
      <c r="O67" s="38">
        <f t="shared" si="8"/>
        <v>3334.530213391697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2" t="s">
        <v>161</v>
      </c>
      <c r="M69" s="52"/>
      <c r="N69" s="52"/>
      <c r="O69" s="43">
        <v>467872</v>
      </c>
    </row>
    <row r="70" spans="1:15" ht="1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1:15" ht="15.75" customHeight="1" thickBot="1">
      <c r="A71" s="56" t="s">
        <v>112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373742631</v>
      </c>
      <c r="E5" s="27">
        <f t="shared" si="0"/>
        <v>36908272</v>
      </c>
      <c r="F5" s="27">
        <f t="shared" si="0"/>
        <v>25661731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6612767</v>
      </c>
      <c r="N5" s="28">
        <f>SUM(D5:M5)</f>
        <v>442925401</v>
      </c>
      <c r="O5" s="33">
        <f aca="true" t="shared" si="1" ref="O5:O36">(N5/O$70)</f>
        <v>971.1380914689896</v>
      </c>
      <c r="P5" s="6"/>
    </row>
    <row r="6" spans="1:16" ht="15">
      <c r="A6" s="12"/>
      <c r="B6" s="25">
        <v>311</v>
      </c>
      <c r="C6" s="20" t="s">
        <v>3</v>
      </c>
      <c r="D6" s="47">
        <v>262607953</v>
      </c>
      <c r="E6" s="47">
        <v>36111503</v>
      </c>
      <c r="F6" s="47">
        <v>25661731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6612767</v>
      </c>
      <c r="N6" s="47">
        <f>SUM(D6:M6)</f>
        <v>330993954</v>
      </c>
      <c r="O6" s="48">
        <f t="shared" si="1"/>
        <v>725.7222910440726</v>
      </c>
      <c r="P6" s="9"/>
    </row>
    <row r="7" spans="1:16" ht="15">
      <c r="A7" s="12"/>
      <c r="B7" s="25">
        <v>312.1</v>
      </c>
      <c r="C7" s="20" t="s">
        <v>106</v>
      </c>
      <c r="D7" s="47">
        <v>7084039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4">SUM(D7:M7)</f>
        <v>7084039</v>
      </c>
      <c r="O7" s="48">
        <f t="shared" si="1"/>
        <v>15.532141753035043</v>
      </c>
      <c r="P7" s="9"/>
    </row>
    <row r="8" spans="1:16" ht="15">
      <c r="A8" s="12"/>
      <c r="B8" s="25">
        <v>314.1</v>
      </c>
      <c r="C8" s="20" t="s">
        <v>12</v>
      </c>
      <c r="D8" s="47">
        <v>33425247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33425247</v>
      </c>
      <c r="O8" s="48">
        <f t="shared" si="1"/>
        <v>73.28667650392796</v>
      </c>
      <c r="P8" s="9"/>
    </row>
    <row r="9" spans="1:16" ht="15">
      <c r="A9" s="12"/>
      <c r="B9" s="25">
        <v>314.3</v>
      </c>
      <c r="C9" s="20" t="s">
        <v>13</v>
      </c>
      <c r="D9" s="47">
        <v>5664476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5664476</v>
      </c>
      <c r="O9" s="48">
        <f t="shared" si="1"/>
        <v>12.419672476205301</v>
      </c>
      <c r="P9" s="9"/>
    </row>
    <row r="10" spans="1:16" ht="15">
      <c r="A10" s="12"/>
      <c r="B10" s="25">
        <v>314.4</v>
      </c>
      <c r="C10" s="20" t="s">
        <v>14</v>
      </c>
      <c r="D10" s="47">
        <v>699394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699394</v>
      </c>
      <c r="O10" s="48">
        <f t="shared" si="1"/>
        <v>1.5334594783035767</v>
      </c>
      <c r="P10" s="9"/>
    </row>
    <row r="11" spans="1:16" ht="15">
      <c r="A11" s="12"/>
      <c r="B11" s="25">
        <v>314.7</v>
      </c>
      <c r="C11" s="20" t="s">
        <v>16</v>
      </c>
      <c r="D11" s="47">
        <v>10948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10948</v>
      </c>
      <c r="O11" s="48">
        <f t="shared" si="1"/>
        <v>0.024004086921631522</v>
      </c>
      <c r="P11" s="9"/>
    </row>
    <row r="12" spans="1:16" ht="15">
      <c r="A12" s="12"/>
      <c r="B12" s="25">
        <v>315</v>
      </c>
      <c r="C12" s="20" t="s">
        <v>126</v>
      </c>
      <c r="D12" s="47">
        <v>20220319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20220319</v>
      </c>
      <c r="O12" s="48">
        <f t="shared" si="1"/>
        <v>44.33415188702205</v>
      </c>
      <c r="P12" s="9"/>
    </row>
    <row r="13" spans="1:16" ht="15">
      <c r="A13" s="12"/>
      <c r="B13" s="25">
        <v>316</v>
      </c>
      <c r="C13" s="20" t="s">
        <v>127</v>
      </c>
      <c r="D13" s="47">
        <v>8022746</v>
      </c>
      <c r="E13" s="47">
        <v>141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8022887</v>
      </c>
      <c r="O13" s="48">
        <f t="shared" si="1"/>
        <v>17.590617182172778</v>
      </c>
      <c r="P13" s="9"/>
    </row>
    <row r="14" spans="1:16" ht="15">
      <c r="A14" s="12"/>
      <c r="B14" s="25">
        <v>319</v>
      </c>
      <c r="C14" s="20" t="s">
        <v>19</v>
      </c>
      <c r="D14" s="47">
        <v>36007509</v>
      </c>
      <c r="E14" s="47">
        <v>796628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36804137</v>
      </c>
      <c r="O14" s="48">
        <f t="shared" si="1"/>
        <v>80.69507705732872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SUM(D16:D21)</f>
        <v>95332898</v>
      </c>
      <c r="E15" s="32">
        <f t="shared" si="3"/>
        <v>1239659</v>
      </c>
      <c r="F15" s="32">
        <f t="shared" si="3"/>
        <v>0</v>
      </c>
      <c r="G15" s="32">
        <f t="shared" si="3"/>
        <v>25578584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122151141</v>
      </c>
      <c r="O15" s="45">
        <f t="shared" si="1"/>
        <v>267.82303673186595</v>
      </c>
      <c r="P15" s="10"/>
    </row>
    <row r="16" spans="1:16" ht="15">
      <c r="A16" s="12"/>
      <c r="B16" s="25">
        <v>322</v>
      </c>
      <c r="C16" s="20" t="s">
        <v>0</v>
      </c>
      <c r="D16" s="47">
        <v>28725834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28725834</v>
      </c>
      <c r="O16" s="48">
        <f t="shared" si="1"/>
        <v>62.982957273690005</v>
      </c>
      <c r="P16" s="9"/>
    </row>
    <row r="17" spans="1:16" ht="15">
      <c r="A17" s="12"/>
      <c r="B17" s="25">
        <v>323.1</v>
      </c>
      <c r="C17" s="20" t="s">
        <v>21</v>
      </c>
      <c r="D17" s="47">
        <v>27245268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27245268</v>
      </c>
      <c r="O17" s="48">
        <f t="shared" si="1"/>
        <v>59.736735593272364</v>
      </c>
      <c r="P17" s="9"/>
    </row>
    <row r="18" spans="1:16" ht="15">
      <c r="A18" s="12"/>
      <c r="B18" s="25">
        <v>323.4</v>
      </c>
      <c r="C18" s="20" t="s">
        <v>22</v>
      </c>
      <c r="D18" s="47">
        <v>334481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334481</v>
      </c>
      <c r="O18" s="48">
        <f t="shared" si="1"/>
        <v>0.7333678295245007</v>
      </c>
      <c r="P18" s="9"/>
    </row>
    <row r="19" spans="1:16" ht="15">
      <c r="A19" s="12"/>
      <c r="B19" s="25">
        <v>323.9</v>
      </c>
      <c r="C19" s="20" t="s">
        <v>151</v>
      </c>
      <c r="D19" s="47">
        <v>14327494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14327494</v>
      </c>
      <c r="O19" s="48">
        <f t="shared" si="1"/>
        <v>31.413811777964387</v>
      </c>
      <c r="P19" s="9"/>
    </row>
    <row r="20" spans="1:16" ht="15">
      <c r="A20" s="12"/>
      <c r="B20" s="25">
        <v>324.72</v>
      </c>
      <c r="C20" s="20" t="s">
        <v>23</v>
      </c>
      <c r="D20" s="47">
        <v>0</v>
      </c>
      <c r="E20" s="47">
        <v>0</v>
      </c>
      <c r="F20" s="47">
        <v>0</v>
      </c>
      <c r="G20" s="47">
        <v>25491632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25491632</v>
      </c>
      <c r="O20" s="48">
        <f t="shared" si="1"/>
        <v>55.89179304916365</v>
      </c>
      <c r="P20" s="9"/>
    </row>
    <row r="21" spans="1:16" ht="15">
      <c r="A21" s="12"/>
      <c r="B21" s="25">
        <v>329</v>
      </c>
      <c r="C21" s="20" t="s">
        <v>24</v>
      </c>
      <c r="D21" s="47">
        <v>24699821</v>
      </c>
      <c r="E21" s="47">
        <v>1239659</v>
      </c>
      <c r="F21" s="47">
        <v>0</v>
      </c>
      <c r="G21" s="47">
        <v>86952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26026432</v>
      </c>
      <c r="O21" s="48">
        <f t="shared" si="1"/>
        <v>57.06437120825102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SUM(D23:D29)</f>
        <v>65515561</v>
      </c>
      <c r="E22" s="32">
        <f t="shared" si="5"/>
        <v>63550466</v>
      </c>
      <c r="F22" s="32">
        <f t="shared" si="5"/>
        <v>4083335</v>
      </c>
      <c r="G22" s="32">
        <f t="shared" si="5"/>
        <v>11315519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677500</v>
      </c>
      <c r="N22" s="44">
        <f t="shared" si="4"/>
        <v>145142381</v>
      </c>
      <c r="O22" s="45">
        <f t="shared" si="1"/>
        <v>318.2325839912824</v>
      </c>
      <c r="P22" s="10"/>
    </row>
    <row r="23" spans="1:16" ht="15">
      <c r="A23" s="12"/>
      <c r="B23" s="25">
        <v>331.1</v>
      </c>
      <c r="C23" s="20" t="s">
        <v>25</v>
      </c>
      <c r="D23" s="47">
        <v>97161</v>
      </c>
      <c r="E23" s="47">
        <v>37776228</v>
      </c>
      <c r="F23" s="47">
        <v>0</v>
      </c>
      <c r="G23" s="47">
        <v>248247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38121636</v>
      </c>
      <c r="O23" s="48">
        <f t="shared" si="1"/>
        <v>83.58376544928731</v>
      </c>
      <c r="P23" s="9"/>
    </row>
    <row r="24" spans="1:16" ht="15">
      <c r="A24" s="12"/>
      <c r="B24" s="25">
        <v>334.1</v>
      </c>
      <c r="C24" s="20" t="s">
        <v>29</v>
      </c>
      <c r="D24" s="47">
        <v>1203</v>
      </c>
      <c r="E24" s="47">
        <v>2565742</v>
      </c>
      <c r="F24" s="47">
        <v>0</v>
      </c>
      <c r="G24" s="47">
        <v>1782565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4349510</v>
      </c>
      <c r="O24" s="48">
        <f t="shared" si="1"/>
        <v>9.53653782485436</v>
      </c>
      <c r="P24" s="9"/>
    </row>
    <row r="25" spans="1:16" ht="15">
      <c r="A25" s="12"/>
      <c r="B25" s="25">
        <v>335.12</v>
      </c>
      <c r="C25" s="20" t="s">
        <v>128</v>
      </c>
      <c r="D25" s="47">
        <v>47536120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47536120</v>
      </c>
      <c r="O25" s="48">
        <f t="shared" si="1"/>
        <v>104.22553492848984</v>
      </c>
      <c r="P25" s="9"/>
    </row>
    <row r="26" spans="1:16" ht="15">
      <c r="A26" s="12"/>
      <c r="B26" s="25">
        <v>335.9</v>
      </c>
      <c r="C26" s="20" t="s">
        <v>41</v>
      </c>
      <c r="D26" s="47">
        <v>9608380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9608380</v>
      </c>
      <c r="O26" s="48">
        <f t="shared" si="1"/>
        <v>21.06689703106192</v>
      </c>
      <c r="P26" s="9"/>
    </row>
    <row r="27" spans="1:16" ht="15">
      <c r="A27" s="12"/>
      <c r="B27" s="25">
        <v>337.1</v>
      </c>
      <c r="C27" s="20" t="s">
        <v>42</v>
      </c>
      <c r="D27" s="47">
        <v>0</v>
      </c>
      <c r="E27" s="47">
        <v>21369231</v>
      </c>
      <c r="F27" s="47">
        <v>4083335</v>
      </c>
      <c r="G27" s="47">
        <v>9284707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34737273</v>
      </c>
      <c r="O27" s="48">
        <f t="shared" si="1"/>
        <v>76.16336504498025</v>
      </c>
      <c r="P27" s="9"/>
    </row>
    <row r="28" spans="1:16" ht="15">
      <c r="A28" s="12"/>
      <c r="B28" s="25">
        <v>338</v>
      </c>
      <c r="C28" s="20" t="s">
        <v>50</v>
      </c>
      <c r="D28" s="47">
        <v>8237271</v>
      </c>
      <c r="E28" s="47">
        <v>1425576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9662847</v>
      </c>
      <c r="O28" s="48">
        <f t="shared" si="1"/>
        <v>21.186318898285204</v>
      </c>
      <c r="P28" s="9"/>
    </row>
    <row r="29" spans="1:16" ht="15">
      <c r="A29" s="12"/>
      <c r="B29" s="25">
        <v>339</v>
      </c>
      <c r="C29" s="20" t="s">
        <v>51</v>
      </c>
      <c r="D29" s="47">
        <v>35426</v>
      </c>
      <c r="E29" s="47">
        <v>413689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677500</v>
      </c>
      <c r="N29" s="47">
        <f t="shared" si="4"/>
        <v>1126615</v>
      </c>
      <c r="O29" s="48">
        <f t="shared" si="1"/>
        <v>2.47016481432352</v>
      </c>
      <c r="P29" s="9"/>
    </row>
    <row r="30" spans="1:16" ht="15.75">
      <c r="A30" s="29" t="s">
        <v>56</v>
      </c>
      <c r="B30" s="30"/>
      <c r="C30" s="31"/>
      <c r="D30" s="32">
        <f aca="true" t="shared" si="6" ref="D30:M30">SUM(D31:D46)</f>
        <v>64893055</v>
      </c>
      <c r="E30" s="32">
        <f t="shared" si="6"/>
        <v>19314130</v>
      </c>
      <c r="F30" s="32">
        <f t="shared" si="6"/>
        <v>0</v>
      </c>
      <c r="G30" s="32">
        <f t="shared" si="6"/>
        <v>480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54021298</v>
      </c>
      <c r="N30" s="32">
        <f t="shared" si="4"/>
        <v>138228963</v>
      </c>
      <c r="O30" s="45">
        <f t="shared" si="1"/>
        <v>303.0745380835758</v>
      </c>
      <c r="P30" s="10"/>
    </row>
    <row r="31" spans="1:16" ht="15">
      <c r="A31" s="12"/>
      <c r="B31" s="25">
        <v>341.2</v>
      </c>
      <c r="C31" s="20" t="s">
        <v>129</v>
      </c>
      <c r="D31" s="47">
        <v>1311187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6">SUM(D31:M31)</f>
        <v>1311187</v>
      </c>
      <c r="O31" s="48">
        <f t="shared" si="1"/>
        <v>2.874848987807204</v>
      </c>
      <c r="P31" s="9"/>
    </row>
    <row r="32" spans="1:16" ht="15">
      <c r="A32" s="12"/>
      <c r="B32" s="25">
        <v>341.9</v>
      </c>
      <c r="C32" s="20" t="s">
        <v>130</v>
      </c>
      <c r="D32" s="47">
        <v>3392971</v>
      </c>
      <c r="E32" s="47">
        <v>325173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3718144</v>
      </c>
      <c r="O32" s="48">
        <f t="shared" si="1"/>
        <v>8.15223344566521</v>
      </c>
      <c r="P32" s="9"/>
    </row>
    <row r="33" spans="1:16" ht="15">
      <c r="A33" s="12"/>
      <c r="B33" s="25">
        <v>342.4</v>
      </c>
      <c r="C33" s="20" t="s">
        <v>63</v>
      </c>
      <c r="D33" s="47">
        <v>10530161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5108034</v>
      </c>
      <c r="N33" s="47">
        <f t="shared" si="7"/>
        <v>15638195</v>
      </c>
      <c r="O33" s="48">
        <f t="shared" si="1"/>
        <v>34.28759518427324</v>
      </c>
      <c r="P33" s="9"/>
    </row>
    <row r="34" spans="1:16" ht="15">
      <c r="A34" s="12"/>
      <c r="B34" s="25">
        <v>342.5</v>
      </c>
      <c r="C34" s="20" t="s">
        <v>64</v>
      </c>
      <c r="D34" s="47">
        <v>540175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540175</v>
      </c>
      <c r="O34" s="48">
        <f t="shared" si="1"/>
        <v>1.1843631396503753</v>
      </c>
      <c r="P34" s="9"/>
    </row>
    <row r="35" spans="1:16" ht="15">
      <c r="A35" s="12"/>
      <c r="B35" s="25">
        <v>342.6</v>
      </c>
      <c r="C35" s="20" t="s">
        <v>119</v>
      </c>
      <c r="D35" s="47">
        <v>707178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707178</v>
      </c>
      <c r="O35" s="48">
        <f t="shared" si="1"/>
        <v>1.5505263227133301</v>
      </c>
      <c r="P35" s="9"/>
    </row>
    <row r="36" spans="1:16" ht="15">
      <c r="A36" s="12"/>
      <c r="B36" s="25">
        <v>342.9</v>
      </c>
      <c r="C36" s="20" t="s">
        <v>65</v>
      </c>
      <c r="D36" s="47">
        <v>606934</v>
      </c>
      <c r="E36" s="47">
        <v>1158126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1765060</v>
      </c>
      <c r="O36" s="48">
        <f t="shared" si="1"/>
        <v>3.8699902869834615</v>
      </c>
      <c r="P36" s="9"/>
    </row>
    <row r="37" spans="1:16" ht="15">
      <c r="A37" s="12"/>
      <c r="B37" s="25">
        <v>343.3</v>
      </c>
      <c r="C37" s="20" t="s">
        <v>152</v>
      </c>
      <c r="D37" s="47">
        <v>2746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2746</v>
      </c>
      <c r="O37" s="48">
        <f aca="true" t="shared" si="8" ref="O37:O68">(N37/O$70)</f>
        <v>0.006020754721118028</v>
      </c>
      <c r="P37" s="9"/>
    </row>
    <row r="38" spans="1:16" ht="15">
      <c r="A38" s="12"/>
      <c r="B38" s="25">
        <v>343.4</v>
      </c>
      <c r="C38" s="20" t="s">
        <v>66</v>
      </c>
      <c r="D38" s="47">
        <v>25224421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25224421</v>
      </c>
      <c r="O38" s="48">
        <f t="shared" si="8"/>
        <v>55.305918362424876</v>
      </c>
      <c r="P38" s="9"/>
    </row>
    <row r="39" spans="1:16" ht="15">
      <c r="A39" s="12"/>
      <c r="B39" s="25">
        <v>343.8</v>
      </c>
      <c r="C39" s="20" t="s">
        <v>67</v>
      </c>
      <c r="D39" s="47">
        <v>1103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1103</v>
      </c>
      <c r="O39" s="48">
        <f t="shared" si="8"/>
        <v>0.002418387639254619</v>
      </c>
      <c r="P39" s="9"/>
    </row>
    <row r="40" spans="1:16" ht="15">
      <c r="A40" s="12"/>
      <c r="B40" s="25">
        <v>343.9</v>
      </c>
      <c r="C40" s="20" t="s">
        <v>68</v>
      </c>
      <c r="D40" s="47">
        <v>124153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124153</v>
      </c>
      <c r="O40" s="48">
        <f t="shared" si="8"/>
        <v>0.27221222173742404</v>
      </c>
      <c r="P40" s="9"/>
    </row>
    <row r="41" spans="1:16" ht="15">
      <c r="A41" s="12"/>
      <c r="B41" s="25">
        <v>344.5</v>
      </c>
      <c r="C41" s="20" t="s">
        <v>131</v>
      </c>
      <c r="D41" s="47">
        <v>0</v>
      </c>
      <c r="E41" s="47">
        <v>6861097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43040599</v>
      </c>
      <c r="N41" s="47">
        <f t="shared" si="7"/>
        <v>49901696</v>
      </c>
      <c r="O41" s="48">
        <f t="shared" si="8"/>
        <v>109.41218928761711</v>
      </c>
      <c r="P41" s="9"/>
    </row>
    <row r="42" spans="1:16" ht="15">
      <c r="A42" s="12"/>
      <c r="B42" s="25">
        <v>344.6</v>
      </c>
      <c r="C42" s="20" t="s">
        <v>132</v>
      </c>
      <c r="D42" s="47">
        <v>358491</v>
      </c>
      <c r="E42" s="47">
        <v>866707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1225198</v>
      </c>
      <c r="O42" s="48">
        <f t="shared" si="8"/>
        <v>2.6863134168988947</v>
      </c>
      <c r="P42" s="9"/>
    </row>
    <row r="43" spans="1:16" ht="15">
      <c r="A43" s="12"/>
      <c r="B43" s="25">
        <v>344.9</v>
      </c>
      <c r="C43" s="20" t="s">
        <v>133</v>
      </c>
      <c r="D43" s="47">
        <v>355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355</v>
      </c>
      <c r="O43" s="48">
        <f t="shared" si="8"/>
        <v>0.0007783568557891114</v>
      </c>
      <c r="P43" s="9"/>
    </row>
    <row r="44" spans="1:16" ht="15">
      <c r="A44" s="12"/>
      <c r="B44" s="25">
        <v>347.5</v>
      </c>
      <c r="C44" s="20" t="s">
        <v>73</v>
      </c>
      <c r="D44" s="47">
        <v>1202664</v>
      </c>
      <c r="E44" s="47">
        <v>909580</v>
      </c>
      <c r="F44" s="47">
        <v>0</v>
      </c>
      <c r="G44" s="47">
        <v>480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5872665</v>
      </c>
      <c r="N44" s="47">
        <f t="shared" si="7"/>
        <v>7985389</v>
      </c>
      <c r="O44" s="48">
        <f t="shared" si="8"/>
        <v>17.508400772656213</v>
      </c>
      <c r="P44" s="9"/>
    </row>
    <row r="45" spans="1:16" ht="15">
      <c r="A45" s="12"/>
      <c r="B45" s="25">
        <v>347.9</v>
      </c>
      <c r="C45" s="20" t="s">
        <v>74</v>
      </c>
      <c r="D45" s="47">
        <v>14008037</v>
      </c>
      <c r="E45" s="47">
        <v>81092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14089129</v>
      </c>
      <c r="O45" s="48">
        <f t="shared" si="8"/>
        <v>30.89118351900616</v>
      </c>
      <c r="P45" s="9"/>
    </row>
    <row r="46" spans="1:16" ht="15">
      <c r="A46" s="12"/>
      <c r="B46" s="25">
        <v>349</v>
      </c>
      <c r="C46" s="20" t="s">
        <v>1</v>
      </c>
      <c r="D46" s="47">
        <v>6882479</v>
      </c>
      <c r="E46" s="47">
        <v>9112355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15994834</v>
      </c>
      <c r="O46" s="48">
        <f t="shared" si="8"/>
        <v>35.06954563692613</v>
      </c>
      <c r="P46" s="9"/>
    </row>
    <row r="47" spans="1:16" ht="15.75">
      <c r="A47" s="29" t="s">
        <v>57</v>
      </c>
      <c r="B47" s="30"/>
      <c r="C47" s="31"/>
      <c r="D47" s="32">
        <f aca="true" t="shared" si="9" ref="D47:M47">SUM(D48:D50)</f>
        <v>15074723</v>
      </c>
      <c r="E47" s="32">
        <f t="shared" si="9"/>
        <v>1947433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2">SUM(D47:M47)</f>
        <v>17022156</v>
      </c>
      <c r="O47" s="45">
        <f t="shared" si="8"/>
        <v>37.322005134962694</v>
      </c>
      <c r="P47" s="10"/>
    </row>
    <row r="48" spans="1:16" ht="15">
      <c r="A48" s="13"/>
      <c r="B48" s="39">
        <v>351.5</v>
      </c>
      <c r="C48" s="21" t="s">
        <v>120</v>
      </c>
      <c r="D48" s="47">
        <v>10305062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10305062</v>
      </c>
      <c r="O48" s="48">
        <f t="shared" si="8"/>
        <v>22.594410301498172</v>
      </c>
      <c r="P48" s="9"/>
    </row>
    <row r="49" spans="1:16" ht="15">
      <c r="A49" s="13"/>
      <c r="B49" s="39">
        <v>351.9</v>
      </c>
      <c r="C49" s="21" t="s">
        <v>134</v>
      </c>
      <c r="D49" s="47">
        <v>4617637</v>
      </c>
      <c r="E49" s="47">
        <v>39848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4657485</v>
      </c>
      <c r="O49" s="48">
        <f t="shared" si="8"/>
        <v>10.211789804182956</v>
      </c>
      <c r="P49" s="9"/>
    </row>
    <row r="50" spans="1:16" ht="15">
      <c r="A50" s="13"/>
      <c r="B50" s="39">
        <v>359</v>
      </c>
      <c r="C50" s="21" t="s">
        <v>79</v>
      </c>
      <c r="D50" s="47">
        <v>152024</v>
      </c>
      <c r="E50" s="47">
        <v>1907585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2059609</v>
      </c>
      <c r="O50" s="48">
        <f t="shared" si="8"/>
        <v>4.515805029281566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SUM(D52:D62)</f>
        <v>19873703</v>
      </c>
      <c r="E51" s="32">
        <f t="shared" si="11"/>
        <v>5631572</v>
      </c>
      <c r="F51" s="32">
        <f t="shared" si="11"/>
        <v>26232</v>
      </c>
      <c r="G51" s="32">
        <f t="shared" si="11"/>
        <v>3471629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309001091</v>
      </c>
      <c r="L51" s="32">
        <f t="shared" si="11"/>
        <v>0</v>
      </c>
      <c r="M51" s="32">
        <f t="shared" si="11"/>
        <v>7247</v>
      </c>
      <c r="N51" s="32">
        <f t="shared" si="10"/>
        <v>338011474</v>
      </c>
      <c r="O51" s="45">
        <f t="shared" si="8"/>
        <v>741.1085862627689</v>
      </c>
      <c r="P51" s="10"/>
    </row>
    <row r="52" spans="1:16" ht="15">
      <c r="A52" s="12"/>
      <c r="B52" s="25">
        <v>361.1</v>
      </c>
      <c r="C52" s="20" t="s">
        <v>80</v>
      </c>
      <c r="D52" s="47">
        <v>2504524</v>
      </c>
      <c r="E52" s="47">
        <v>334474</v>
      </c>
      <c r="F52" s="47">
        <v>26232</v>
      </c>
      <c r="G52" s="47">
        <v>441704</v>
      </c>
      <c r="H52" s="47">
        <v>0</v>
      </c>
      <c r="I52" s="47">
        <v>0</v>
      </c>
      <c r="J52" s="47">
        <v>0</v>
      </c>
      <c r="K52" s="47">
        <v>18935569</v>
      </c>
      <c r="L52" s="47">
        <v>0</v>
      </c>
      <c r="M52" s="47">
        <v>7247</v>
      </c>
      <c r="N52" s="47">
        <f t="shared" si="10"/>
        <v>22249750</v>
      </c>
      <c r="O52" s="48">
        <f t="shared" si="8"/>
        <v>48.78379000589797</v>
      </c>
      <c r="P52" s="9"/>
    </row>
    <row r="53" spans="1:16" ht="15">
      <c r="A53" s="12"/>
      <c r="B53" s="25">
        <v>361.2</v>
      </c>
      <c r="C53" s="20" t="s">
        <v>81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18196332</v>
      </c>
      <c r="L53" s="47">
        <v>0</v>
      </c>
      <c r="M53" s="47">
        <v>0</v>
      </c>
      <c r="N53" s="47">
        <f aca="true" t="shared" si="12" ref="N53:N62">SUM(D53:M53)</f>
        <v>18196332</v>
      </c>
      <c r="O53" s="48">
        <f t="shared" si="8"/>
        <v>39.896450034971245</v>
      </c>
      <c r="P53" s="9"/>
    </row>
    <row r="54" spans="1:16" ht="15">
      <c r="A54" s="12"/>
      <c r="B54" s="25">
        <v>361.3</v>
      </c>
      <c r="C54" s="20" t="s">
        <v>82</v>
      </c>
      <c r="D54" s="47">
        <v>158265</v>
      </c>
      <c r="E54" s="47">
        <v>17727</v>
      </c>
      <c r="F54" s="47">
        <v>0</v>
      </c>
      <c r="G54" s="47">
        <v>17232</v>
      </c>
      <c r="H54" s="47">
        <v>0</v>
      </c>
      <c r="I54" s="47">
        <v>0</v>
      </c>
      <c r="J54" s="47">
        <v>0</v>
      </c>
      <c r="K54" s="47">
        <v>163523467</v>
      </c>
      <c r="L54" s="47">
        <v>0</v>
      </c>
      <c r="M54" s="47">
        <v>0</v>
      </c>
      <c r="N54" s="47">
        <f t="shared" si="12"/>
        <v>163716691</v>
      </c>
      <c r="O54" s="48">
        <f t="shared" si="8"/>
        <v>358.9577713998803</v>
      </c>
      <c r="P54" s="9"/>
    </row>
    <row r="55" spans="1:16" ht="15">
      <c r="A55" s="12"/>
      <c r="B55" s="25">
        <v>361.4</v>
      </c>
      <c r="C55" s="20" t="s">
        <v>135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372468</v>
      </c>
      <c r="L55" s="47">
        <v>0</v>
      </c>
      <c r="M55" s="47">
        <v>0</v>
      </c>
      <c r="N55" s="47">
        <f t="shared" si="12"/>
        <v>372468</v>
      </c>
      <c r="O55" s="48">
        <f t="shared" si="8"/>
        <v>0.8166563982029823</v>
      </c>
      <c r="P55" s="9"/>
    </row>
    <row r="56" spans="1:16" ht="15">
      <c r="A56" s="12"/>
      <c r="B56" s="25">
        <v>362</v>
      </c>
      <c r="C56" s="20" t="s">
        <v>84</v>
      </c>
      <c r="D56" s="47">
        <v>13263827</v>
      </c>
      <c r="E56" s="47">
        <v>1443448</v>
      </c>
      <c r="F56" s="47">
        <v>0</v>
      </c>
      <c r="G56" s="47">
        <v>368372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15075647</v>
      </c>
      <c r="O56" s="48">
        <f t="shared" si="8"/>
        <v>33.05417802227197</v>
      </c>
      <c r="P56" s="9"/>
    </row>
    <row r="57" spans="1:16" ht="15">
      <c r="A57" s="12"/>
      <c r="B57" s="25">
        <v>364</v>
      </c>
      <c r="C57" s="20" t="s">
        <v>136</v>
      </c>
      <c r="D57" s="47">
        <v>441720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441720</v>
      </c>
      <c r="O57" s="48">
        <f t="shared" si="8"/>
        <v>0.9684951840539895</v>
      </c>
      <c r="P57" s="9"/>
    </row>
    <row r="58" spans="1:16" ht="15">
      <c r="A58" s="12"/>
      <c r="B58" s="25">
        <v>365</v>
      </c>
      <c r="C58" s="20" t="s">
        <v>137</v>
      </c>
      <c r="D58" s="47">
        <v>1189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1189</v>
      </c>
      <c r="O58" s="48">
        <f t="shared" si="8"/>
        <v>0.0026069473282626858</v>
      </c>
      <c r="P58" s="9"/>
    </row>
    <row r="59" spans="1:16" ht="15">
      <c r="A59" s="12"/>
      <c r="B59" s="25">
        <v>366</v>
      </c>
      <c r="C59" s="20" t="s">
        <v>87</v>
      </c>
      <c r="D59" s="47">
        <v>0</v>
      </c>
      <c r="E59" s="47">
        <v>156925</v>
      </c>
      <c r="F59" s="47">
        <v>0</v>
      </c>
      <c r="G59" s="47">
        <v>2336336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2493261</v>
      </c>
      <c r="O59" s="48">
        <f t="shared" si="8"/>
        <v>5.4666106834411705</v>
      </c>
      <c r="P59" s="9"/>
    </row>
    <row r="60" spans="1:16" ht="15">
      <c r="A60" s="12"/>
      <c r="B60" s="25">
        <v>368</v>
      </c>
      <c r="C60" s="20" t="s">
        <v>88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104670739</v>
      </c>
      <c r="L60" s="47">
        <v>0</v>
      </c>
      <c r="M60" s="47">
        <v>0</v>
      </c>
      <c r="N60" s="47">
        <f t="shared" si="12"/>
        <v>104670739</v>
      </c>
      <c r="O60" s="48">
        <f t="shared" si="8"/>
        <v>229.49630225679638</v>
      </c>
      <c r="P60" s="9"/>
    </row>
    <row r="61" spans="1:16" ht="15">
      <c r="A61" s="12"/>
      <c r="B61" s="25">
        <v>369.3</v>
      </c>
      <c r="C61" s="20" t="s">
        <v>89</v>
      </c>
      <c r="D61" s="47">
        <v>1247660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1247660</v>
      </c>
      <c r="O61" s="48">
        <f t="shared" si="8"/>
        <v>2.7355625766023737</v>
      </c>
      <c r="P61" s="9"/>
    </row>
    <row r="62" spans="1:16" ht="15">
      <c r="A62" s="12"/>
      <c r="B62" s="25">
        <v>369.9</v>
      </c>
      <c r="C62" s="20" t="s">
        <v>90</v>
      </c>
      <c r="D62" s="47">
        <v>2256518</v>
      </c>
      <c r="E62" s="47">
        <v>3678998</v>
      </c>
      <c r="F62" s="47">
        <v>0</v>
      </c>
      <c r="G62" s="47">
        <v>307985</v>
      </c>
      <c r="H62" s="47">
        <v>0</v>
      </c>
      <c r="I62" s="47">
        <v>0</v>
      </c>
      <c r="J62" s="47">
        <v>0</v>
      </c>
      <c r="K62" s="47">
        <v>3302516</v>
      </c>
      <c r="L62" s="47">
        <v>0</v>
      </c>
      <c r="M62" s="47">
        <v>0</v>
      </c>
      <c r="N62" s="47">
        <f t="shared" si="12"/>
        <v>9546017</v>
      </c>
      <c r="O62" s="48">
        <f t="shared" si="8"/>
        <v>20.930162753322268</v>
      </c>
      <c r="P62" s="9"/>
    </row>
    <row r="63" spans="1:16" ht="15.75">
      <c r="A63" s="29" t="s">
        <v>58</v>
      </c>
      <c r="B63" s="30"/>
      <c r="C63" s="31"/>
      <c r="D63" s="32">
        <f aca="true" t="shared" si="13" ref="D63:M63">SUM(D64:D67)</f>
        <v>9109154</v>
      </c>
      <c r="E63" s="32">
        <f t="shared" si="13"/>
        <v>14964517</v>
      </c>
      <c r="F63" s="32">
        <f t="shared" si="13"/>
        <v>100462650</v>
      </c>
      <c r="G63" s="32">
        <f t="shared" si="13"/>
        <v>82643646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aca="true" t="shared" si="14" ref="N63:N68">SUM(D63:M63)</f>
        <v>207179967</v>
      </c>
      <c r="O63" s="45">
        <f t="shared" si="8"/>
        <v>454.25337379327283</v>
      </c>
      <c r="P63" s="9"/>
    </row>
    <row r="64" spans="1:16" ht="15">
      <c r="A64" s="12"/>
      <c r="B64" s="25">
        <v>381</v>
      </c>
      <c r="C64" s="20" t="s">
        <v>91</v>
      </c>
      <c r="D64" s="47">
        <v>4205760</v>
      </c>
      <c r="E64" s="47">
        <v>14964517</v>
      </c>
      <c r="F64" s="47">
        <v>43222650</v>
      </c>
      <c r="G64" s="47">
        <v>71999018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134391945</v>
      </c>
      <c r="O64" s="48">
        <f t="shared" si="8"/>
        <v>294.6616669115019</v>
      </c>
      <c r="P64" s="9"/>
    </row>
    <row r="65" spans="1:16" ht="15">
      <c r="A65" s="12"/>
      <c r="B65" s="25">
        <v>384</v>
      </c>
      <c r="C65" s="20" t="s">
        <v>92</v>
      </c>
      <c r="D65" s="47">
        <v>0</v>
      </c>
      <c r="E65" s="47">
        <v>0</v>
      </c>
      <c r="F65" s="47">
        <v>0</v>
      </c>
      <c r="G65" s="47">
        <v>10644628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10644628</v>
      </c>
      <c r="O65" s="48">
        <f t="shared" si="8"/>
        <v>23.338927270773905</v>
      </c>
      <c r="P65" s="9"/>
    </row>
    <row r="66" spans="1:16" ht="15">
      <c r="A66" s="12"/>
      <c r="B66" s="25">
        <v>385</v>
      </c>
      <c r="C66" s="20" t="s">
        <v>158</v>
      </c>
      <c r="D66" s="47">
        <v>0</v>
      </c>
      <c r="E66" s="47">
        <v>0</v>
      </c>
      <c r="F66" s="47">
        <v>57240000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57240000</v>
      </c>
      <c r="O66" s="48">
        <f t="shared" si="8"/>
        <v>125.50182091653164</v>
      </c>
      <c r="P66" s="9"/>
    </row>
    <row r="67" spans="1:16" ht="15.75" thickBot="1">
      <c r="A67" s="12"/>
      <c r="B67" s="25">
        <v>389.9</v>
      </c>
      <c r="C67" s="20" t="s">
        <v>138</v>
      </c>
      <c r="D67" s="47">
        <v>4903394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4903394</v>
      </c>
      <c r="O67" s="48">
        <f t="shared" si="8"/>
        <v>10.750958694465334</v>
      </c>
      <c r="P67" s="9"/>
    </row>
    <row r="68" spans="1:119" ht="16.5" thickBot="1">
      <c r="A68" s="14" t="s">
        <v>75</v>
      </c>
      <c r="B68" s="23"/>
      <c r="C68" s="22"/>
      <c r="D68" s="15">
        <f aca="true" t="shared" si="15" ref="D68:M68">SUM(D5,D15,D22,D30,D47,D51,D63)</f>
        <v>643541725</v>
      </c>
      <c r="E68" s="15">
        <f t="shared" si="15"/>
        <v>143556049</v>
      </c>
      <c r="F68" s="15">
        <f t="shared" si="15"/>
        <v>130233948</v>
      </c>
      <c r="G68" s="15">
        <f t="shared" si="15"/>
        <v>123009858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309001091</v>
      </c>
      <c r="L68" s="15">
        <f t="shared" si="15"/>
        <v>0</v>
      </c>
      <c r="M68" s="15">
        <f t="shared" si="15"/>
        <v>61318812</v>
      </c>
      <c r="N68" s="15">
        <f t="shared" si="14"/>
        <v>1410661483</v>
      </c>
      <c r="O68" s="38">
        <f t="shared" si="8"/>
        <v>3092.952215466718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159</v>
      </c>
      <c r="M70" s="52"/>
      <c r="N70" s="52"/>
      <c r="O70" s="43">
        <v>456089</v>
      </c>
    </row>
    <row r="71" spans="1:15" ht="1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5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348538991</v>
      </c>
      <c r="E5" s="27">
        <f t="shared" si="0"/>
        <v>30325519</v>
      </c>
      <c r="F5" s="27">
        <f t="shared" si="0"/>
        <v>24848727</v>
      </c>
      <c r="G5" s="27">
        <f t="shared" si="0"/>
        <v>21850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6119167</v>
      </c>
      <c r="N5" s="28">
        <f>SUM(D5:M5)</f>
        <v>409854254</v>
      </c>
      <c r="O5" s="33">
        <f aca="true" t="shared" si="1" ref="O5:O36">(N5/O$70)</f>
        <v>932.5275568873448</v>
      </c>
      <c r="P5" s="6"/>
    </row>
    <row r="6" spans="1:16" ht="15">
      <c r="A6" s="12"/>
      <c r="B6" s="25">
        <v>311</v>
      </c>
      <c r="C6" s="20" t="s">
        <v>3</v>
      </c>
      <c r="D6" s="47">
        <v>239634079</v>
      </c>
      <c r="E6" s="47">
        <v>29669234</v>
      </c>
      <c r="F6" s="47">
        <v>24848727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6119167</v>
      </c>
      <c r="N6" s="47">
        <f>SUM(D6:M6)</f>
        <v>300271207</v>
      </c>
      <c r="O6" s="48">
        <f t="shared" si="1"/>
        <v>683.1969470477283</v>
      </c>
      <c r="P6" s="9"/>
    </row>
    <row r="7" spans="1:16" ht="15">
      <c r="A7" s="12"/>
      <c r="B7" s="25">
        <v>312.1</v>
      </c>
      <c r="C7" s="20" t="s">
        <v>106</v>
      </c>
      <c r="D7" s="47">
        <v>7146476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4">SUM(D7:M7)</f>
        <v>7146476</v>
      </c>
      <c r="O7" s="48">
        <f t="shared" si="1"/>
        <v>16.260135742385252</v>
      </c>
      <c r="P7" s="9"/>
    </row>
    <row r="8" spans="1:16" ht="15">
      <c r="A8" s="12"/>
      <c r="B8" s="25">
        <v>314.1</v>
      </c>
      <c r="C8" s="20" t="s">
        <v>12</v>
      </c>
      <c r="D8" s="47">
        <v>32502537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32502537</v>
      </c>
      <c r="O8" s="48">
        <f t="shared" si="1"/>
        <v>73.95192589912834</v>
      </c>
      <c r="P8" s="9"/>
    </row>
    <row r="9" spans="1:16" ht="15">
      <c r="A9" s="12"/>
      <c r="B9" s="25">
        <v>314.3</v>
      </c>
      <c r="C9" s="20" t="s">
        <v>13</v>
      </c>
      <c r="D9" s="47">
        <v>5277743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5277743</v>
      </c>
      <c r="O9" s="48">
        <f t="shared" si="1"/>
        <v>12.00827059286613</v>
      </c>
      <c r="P9" s="9"/>
    </row>
    <row r="10" spans="1:16" ht="15">
      <c r="A10" s="12"/>
      <c r="B10" s="25">
        <v>314.4</v>
      </c>
      <c r="C10" s="20" t="s">
        <v>14</v>
      </c>
      <c r="D10" s="47">
        <v>734631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734631</v>
      </c>
      <c r="O10" s="48">
        <f t="shared" si="1"/>
        <v>1.6714811300792476</v>
      </c>
      <c r="P10" s="9"/>
    </row>
    <row r="11" spans="1:16" ht="15">
      <c r="A11" s="12"/>
      <c r="B11" s="25">
        <v>314.7</v>
      </c>
      <c r="C11" s="20" t="s">
        <v>16</v>
      </c>
      <c r="D11" s="47">
        <v>17353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17353</v>
      </c>
      <c r="O11" s="48">
        <f t="shared" si="1"/>
        <v>0.03948269546243649</v>
      </c>
      <c r="P11" s="9"/>
    </row>
    <row r="12" spans="1:16" ht="15">
      <c r="A12" s="12"/>
      <c r="B12" s="25">
        <v>315</v>
      </c>
      <c r="C12" s="20" t="s">
        <v>126</v>
      </c>
      <c r="D12" s="47">
        <v>21043845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21043845</v>
      </c>
      <c r="O12" s="48">
        <f t="shared" si="1"/>
        <v>47.88035057302581</v>
      </c>
      <c r="P12" s="9"/>
    </row>
    <row r="13" spans="1:16" ht="15">
      <c r="A13" s="12"/>
      <c r="B13" s="25">
        <v>316</v>
      </c>
      <c r="C13" s="20" t="s">
        <v>127</v>
      </c>
      <c r="D13" s="47">
        <v>7842226</v>
      </c>
      <c r="E13" s="47">
        <v>500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7842726</v>
      </c>
      <c r="O13" s="48">
        <f t="shared" si="1"/>
        <v>17.844289878022977</v>
      </c>
      <c r="P13" s="9"/>
    </row>
    <row r="14" spans="1:16" ht="15">
      <c r="A14" s="12"/>
      <c r="B14" s="25">
        <v>319</v>
      </c>
      <c r="C14" s="20" t="s">
        <v>19</v>
      </c>
      <c r="D14" s="47">
        <v>34340101</v>
      </c>
      <c r="E14" s="47">
        <v>655785</v>
      </c>
      <c r="F14" s="47">
        <v>0</v>
      </c>
      <c r="G14" s="47">
        <v>21850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35017736</v>
      </c>
      <c r="O14" s="48">
        <f t="shared" si="1"/>
        <v>79.67467332864628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SUM(D16:D21)</f>
        <v>89801702</v>
      </c>
      <c r="E15" s="32">
        <f t="shared" si="3"/>
        <v>134498</v>
      </c>
      <c r="F15" s="32">
        <f t="shared" si="3"/>
        <v>0</v>
      </c>
      <c r="G15" s="32">
        <f t="shared" si="3"/>
        <v>21610360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111546560</v>
      </c>
      <c r="O15" s="45">
        <f t="shared" si="1"/>
        <v>253.79812472554602</v>
      </c>
      <c r="P15" s="10"/>
    </row>
    <row r="16" spans="1:16" ht="15">
      <c r="A16" s="12"/>
      <c r="B16" s="25">
        <v>322</v>
      </c>
      <c r="C16" s="20" t="s">
        <v>0</v>
      </c>
      <c r="D16" s="47">
        <v>23818082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23818082</v>
      </c>
      <c r="O16" s="48">
        <f t="shared" si="1"/>
        <v>54.19247842478766</v>
      </c>
      <c r="P16" s="9"/>
    </row>
    <row r="17" spans="1:16" ht="15">
      <c r="A17" s="12"/>
      <c r="B17" s="25">
        <v>323.1</v>
      </c>
      <c r="C17" s="20" t="s">
        <v>21</v>
      </c>
      <c r="D17" s="47">
        <v>27759575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27759575</v>
      </c>
      <c r="O17" s="48">
        <f t="shared" si="1"/>
        <v>63.160424473674034</v>
      </c>
      <c r="P17" s="9"/>
    </row>
    <row r="18" spans="1:16" ht="15">
      <c r="A18" s="12"/>
      <c r="B18" s="25">
        <v>323.4</v>
      </c>
      <c r="C18" s="20" t="s">
        <v>22</v>
      </c>
      <c r="D18" s="47">
        <v>324621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324621</v>
      </c>
      <c r="O18" s="48">
        <f t="shared" si="1"/>
        <v>0.7385992095725002</v>
      </c>
      <c r="P18" s="9"/>
    </row>
    <row r="19" spans="1:16" ht="15">
      <c r="A19" s="12"/>
      <c r="B19" s="25">
        <v>323.9</v>
      </c>
      <c r="C19" s="20" t="s">
        <v>151</v>
      </c>
      <c r="D19" s="47">
        <v>15607015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15607015</v>
      </c>
      <c r="O19" s="48">
        <f t="shared" si="1"/>
        <v>35.51011469617232</v>
      </c>
      <c r="P19" s="9"/>
    </row>
    <row r="20" spans="1:16" ht="15">
      <c r="A20" s="12"/>
      <c r="B20" s="25">
        <v>324.72</v>
      </c>
      <c r="C20" s="20" t="s">
        <v>23</v>
      </c>
      <c r="D20" s="47">
        <v>0</v>
      </c>
      <c r="E20" s="47">
        <v>0</v>
      </c>
      <c r="F20" s="47">
        <v>0</v>
      </c>
      <c r="G20" s="47">
        <v>20848624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20848624</v>
      </c>
      <c r="O20" s="48">
        <f t="shared" si="1"/>
        <v>47.436170817889966</v>
      </c>
      <c r="P20" s="9"/>
    </row>
    <row r="21" spans="1:16" ht="15">
      <c r="A21" s="12"/>
      <c r="B21" s="25">
        <v>329</v>
      </c>
      <c r="C21" s="20" t="s">
        <v>24</v>
      </c>
      <c r="D21" s="47">
        <v>22292409</v>
      </c>
      <c r="E21" s="47">
        <v>134498</v>
      </c>
      <c r="F21" s="47">
        <v>0</v>
      </c>
      <c r="G21" s="47">
        <v>761736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23188643</v>
      </c>
      <c r="O21" s="48">
        <f t="shared" si="1"/>
        <v>52.76033710344953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SUM(D23:D29)</f>
        <v>62915749</v>
      </c>
      <c r="E22" s="32">
        <f t="shared" si="5"/>
        <v>69053113</v>
      </c>
      <c r="F22" s="32">
        <f t="shared" si="5"/>
        <v>3000000</v>
      </c>
      <c r="G22" s="32">
        <f t="shared" si="5"/>
        <v>9203886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500097</v>
      </c>
      <c r="N22" s="44">
        <f t="shared" si="4"/>
        <v>144672845</v>
      </c>
      <c r="O22" s="45">
        <f t="shared" si="1"/>
        <v>329.16924340570955</v>
      </c>
      <c r="P22" s="10"/>
    </row>
    <row r="23" spans="1:16" ht="15">
      <c r="A23" s="12"/>
      <c r="B23" s="25">
        <v>331.1</v>
      </c>
      <c r="C23" s="20" t="s">
        <v>25</v>
      </c>
      <c r="D23" s="47">
        <v>86832</v>
      </c>
      <c r="E23" s="47">
        <v>44495003</v>
      </c>
      <c r="F23" s="47">
        <v>0</v>
      </c>
      <c r="G23" s="47">
        <v>2092418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46674253</v>
      </c>
      <c r="O23" s="48">
        <f t="shared" si="1"/>
        <v>106.19635320323361</v>
      </c>
      <c r="P23" s="9"/>
    </row>
    <row r="24" spans="1:16" ht="15">
      <c r="A24" s="12"/>
      <c r="B24" s="25">
        <v>334.1</v>
      </c>
      <c r="C24" s="20" t="s">
        <v>29</v>
      </c>
      <c r="D24" s="47">
        <v>1043</v>
      </c>
      <c r="E24" s="47">
        <v>2061067</v>
      </c>
      <c r="F24" s="47">
        <v>0</v>
      </c>
      <c r="G24" s="47">
        <v>2131799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4193909</v>
      </c>
      <c r="O24" s="48">
        <f t="shared" si="1"/>
        <v>9.54225965793647</v>
      </c>
      <c r="P24" s="9"/>
    </row>
    <row r="25" spans="1:16" ht="15">
      <c r="A25" s="12"/>
      <c r="B25" s="25">
        <v>335.12</v>
      </c>
      <c r="C25" s="20" t="s">
        <v>128</v>
      </c>
      <c r="D25" s="47">
        <v>45643729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45643729</v>
      </c>
      <c r="O25" s="48">
        <f t="shared" si="1"/>
        <v>103.85163671278632</v>
      </c>
      <c r="P25" s="9"/>
    </row>
    <row r="26" spans="1:16" ht="15">
      <c r="A26" s="12"/>
      <c r="B26" s="25">
        <v>335.9</v>
      </c>
      <c r="C26" s="20" t="s">
        <v>41</v>
      </c>
      <c r="D26" s="47">
        <v>9444067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9444067</v>
      </c>
      <c r="O26" s="48">
        <f t="shared" si="1"/>
        <v>21.487767030936794</v>
      </c>
      <c r="P26" s="9"/>
    </row>
    <row r="27" spans="1:16" ht="15">
      <c r="A27" s="12"/>
      <c r="B27" s="25">
        <v>337.1</v>
      </c>
      <c r="C27" s="20" t="s">
        <v>42</v>
      </c>
      <c r="D27" s="47">
        <v>0</v>
      </c>
      <c r="E27" s="47">
        <v>21002841</v>
      </c>
      <c r="F27" s="47">
        <v>3000000</v>
      </c>
      <c r="G27" s="47">
        <v>4979669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28982510</v>
      </c>
      <c r="O27" s="48">
        <f t="shared" si="1"/>
        <v>65.94292722105804</v>
      </c>
      <c r="P27" s="9"/>
    </row>
    <row r="28" spans="1:16" ht="15">
      <c r="A28" s="12"/>
      <c r="B28" s="25">
        <v>338</v>
      </c>
      <c r="C28" s="20" t="s">
        <v>50</v>
      </c>
      <c r="D28" s="47">
        <v>7737264</v>
      </c>
      <c r="E28" s="47">
        <v>1295202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9032466</v>
      </c>
      <c r="O28" s="48">
        <f t="shared" si="1"/>
        <v>20.55126516180556</v>
      </c>
      <c r="P28" s="9"/>
    </row>
    <row r="29" spans="1:16" ht="15">
      <c r="A29" s="12"/>
      <c r="B29" s="25">
        <v>339</v>
      </c>
      <c r="C29" s="20" t="s">
        <v>51</v>
      </c>
      <c r="D29" s="47">
        <v>2814</v>
      </c>
      <c r="E29" s="47">
        <v>199000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500097</v>
      </c>
      <c r="N29" s="47">
        <f t="shared" si="4"/>
        <v>701911</v>
      </c>
      <c r="O29" s="48">
        <f t="shared" si="1"/>
        <v>1.597034417952761</v>
      </c>
      <c r="P29" s="9"/>
    </row>
    <row r="30" spans="1:16" ht="15.75">
      <c r="A30" s="29" t="s">
        <v>56</v>
      </c>
      <c r="B30" s="30"/>
      <c r="C30" s="31"/>
      <c r="D30" s="32">
        <f aca="true" t="shared" si="6" ref="D30:M30">SUM(D31:D46)</f>
        <v>61764966</v>
      </c>
      <c r="E30" s="32">
        <f t="shared" si="6"/>
        <v>20146288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39356470</v>
      </c>
      <c r="N30" s="32">
        <f t="shared" si="4"/>
        <v>121267724</v>
      </c>
      <c r="O30" s="45">
        <f t="shared" si="1"/>
        <v>275.91636121217084</v>
      </c>
      <c r="P30" s="10"/>
    </row>
    <row r="31" spans="1:16" ht="15">
      <c r="A31" s="12"/>
      <c r="B31" s="25">
        <v>341.2</v>
      </c>
      <c r="C31" s="20" t="s">
        <v>129</v>
      </c>
      <c r="D31" s="47">
        <v>1537547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6">SUM(D31:M31)</f>
        <v>1537547</v>
      </c>
      <c r="O31" s="48">
        <f t="shared" si="1"/>
        <v>3.498328816929801</v>
      </c>
      <c r="P31" s="9"/>
    </row>
    <row r="32" spans="1:16" ht="15">
      <c r="A32" s="12"/>
      <c r="B32" s="25">
        <v>341.9</v>
      </c>
      <c r="C32" s="20" t="s">
        <v>130</v>
      </c>
      <c r="D32" s="47">
        <v>3604568</v>
      </c>
      <c r="E32" s="47">
        <v>421034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4025602</v>
      </c>
      <c r="O32" s="48">
        <f t="shared" si="1"/>
        <v>9.159316419003934</v>
      </c>
      <c r="P32" s="9"/>
    </row>
    <row r="33" spans="1:16" ht="15">
      <c r="A33" s="12"/>
      <c r="B33" s="25">
        <v>342.4</v>
      </c>
      <c r="C33" s="20" t="s">
        <v>63</v>
      </c>
      <c r="D33" s="47">
        <v>8265520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2140856</v>
      </c>
      <c r="N33" s="47">
        <f t="shared" si="7"/>
        <v>10406376</v>
      </c>
      <c r="O33" s="48">
        <f t="shared" si="1"/>
        <v>23.677276233251195</v>
      </c>
      <c r="P33" s="9"/>
    </row>
    <row r="34" spans="1:16" ht="15">
      <c r="A34" s="12"/>
      <c r="B34" s="25">
        <v>342.5</v>
      </c>
      <c r="C34" s="20" t="s">
        <v>64</v>
      </c>
      <c r="D34" s="47">
        <v>467697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467697</v>
      </c>
      <c r="O34" s="48">
        <f t="shared" si="1"/>
        <v>1.0641352054224145</v>
      </c>
      <c r="P34" s="9"/>
    </row>
    <row r="35" spans="1:16" ht="15">
      <c r="A35" s="12"/>
      <c r="B35" s="25">
        <v>342.6</v>
      </c>
      <c r="C35" s="20" t="s">
        <v>119</v>
      </c>
      <c r="D35" s="47">
        <v>698842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698842</v>
      </c>
      <c r="O35" s="48">
        <f t="shared" si="1"/>
        <v>1.5900516257915083</v>
      </c>
      <c r="P35" s="9"/>
    </row>
    <row r="36" spans="1:16" ht="15">
      <c r="A36" s="12"/>
      <c r="B36" s="25">
        <v>342.9</v>
      </c>
      <c r="C36" s="20" t="s">
        <v>65</v>
      </c>
      <c r="D36" s="47">
        <v>344015</v>
      </c>
      <c r="E36" s="47">
        <v>1063775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1407790</v>
      </c>
      <c r="O36" s="48">
        <f t="shared" si="1"/>
        <v>3.2030970924372424</v>
      </c>
      <c r="P36" s="9"/>
    </row>
    <row r="37" spans="1:16" ht="15">
      <c r="A37" s="12"/>
      <c r="B37" s="25">
        <v>343.3</v>
      </c>
      <c r="C37" s="20" t="s">
        <v>152</v>
      </c>
      <c r="D37" s="47">
        <v>5100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5100</v>
      </c>
      <c r="O37" s="48">
        <f aca="true" t="shared" si="8" ref="O37:O68">(N37/O$70)</f>
        <v>0.011603857941475601</v>
      </c>
      <c r="P37" s="9"/>
    </row>
    <row r="38" spans="1:16" ht="15">
      <c r="A38" s="12"/>
      <c r="B38" s="25">
        <v>343.4</v>
      </c>
      <c r="C38" s="20" t="s">
        <v>66</v>
      </c>
      <c r="D38" s="47">
        <v>24716466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24716466</v>
      </c>
      <c r="O38" s="48">
        <f t="shared" si="8"/>
        <v>56.23654123123759</v>
      </c>
      <c r="P38" s="9"/>
    </row>
    <row r="39" spans="1:16" ht="15">
      <c r="A39" s="12"/>
      <c r="B39" s="25">
        <v>343.8</v>
      </c>
      <c r="C39" s="20" t="s">
        <v>67</v>
      </c>
      <c r="D39" s="47">
        <v>1352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1352</v>
      </c>
      <c r="O39" s="48">
        <f t="shared" si="8"/>
        <v>0.0030761599876225516</v>
      </c>
      <c r="P39" s="9"/>
    </row>
    <row r="40" spans="1:16" ht="15">
      <c r="A40" s="12"/>
      <c r="B40" s="25">
        <v>343.9</v>
      </c>
      <c r="C40" s="20" t="s">
        <v>68</v>
      </c>
      <c r="D40" s="47">
        <v>138015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138015</v>
      </c>
      <c r="O40" s="48">
        <f t="shared" si="8"/>
        <v>0.31402087329269707</v>
      </c>
      <c r="P40" s="9"/>
    </row>
    <row r="41" spans="1:16" ht="15">
      <c r="A41" s="12"/>
      <c r="B41" s="25">
        <v>344.5</v>
      </c>
      <c r="C41" s="20" t="s">
        <v>131</v>
      </c>
      <c r="D41" s="47">
        <v>2000</v>
      </c>
      <c r="E41" s="47">
        <v>6623679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31553320</v>
      </c>
      <c r="N41" s="47">
        <f t="shared" si="7"/>
        <v>38178999</v>
      </c>
      <c r="O41" s="48">
        <f t="shared" si="8"/>
        <v>86.8673883811253</v>
      </c>
      <c r="P41" s="9"/>
    </row>
    <row r="42" spans="1:16" ht="15">
      <c r="A42" s="12"/>
      <c r="B42" s="25">
        <v>344.6</v>
      </c>
      <c r="C42" s="20" t="s">
        <v>132</v>
      </c>
      <c r="D42" s="47">
        <v>302618</v>
      </c>
      <c r="E42" s="47">
        <v>777113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1079731</v>
      </c>
      <c r="O42" s="48">
        <f t="shared" si="8"/>
        <v>2.45667551745243</v>
      </c>
      <c r="P42" s="9"/>
    </row>
    <row r="43" spans="1:16" ht="15">
      <c r="A43" s="12"/>
      <c r="B43" s="25">
        <v>344.9</v>
      </c>
      <c r="C43" s="20" t="s">
        <v>133</v>
      </c>
      <c r="D43" s="47">
        <v>0</v>
      </c>
      <c r="E43" s="47">
        <v>112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112</v>
      </c>
      <c r="O43" s="48">
        <f t="shared" si="8"/>
        <v>0.00025482982145985634</v>
      </c>
      <c r="P43" s="9"/>
    </row>
    <row r="44" spans="1:16" ht="15">
      <c r="A44" s="12"/>
      <c r="B44" s="25">
        <v>347.5</v>
      </c>
      <c r="C44" s="20" t="s">
        <v>73</v>
      </c>
      <c r="D44" s="47">
        <v>1343551</v>
      </c>
      <c r="E44" s="47">
        <v>962570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5662294</v>
      </c>
      <c r="N44" s="47">
        <f t="shared" si="7"/>
        <v>7968415</v>
      </c>
      <c r="O44" s="48">
        <f t="shared" si="8"/>
        <v>18.13026581935751</v>
      </c>
      <c r="P44" s="9"/>
    </row>
    <row r="45" spans="1:16" ht="15">
      <c r="A45" s="12"/>
      <c r="B45" s="25">
        <v>347.9</v>
      </c>
      <c r="C45" s="20" t="s">
        <v>74</v>
      </c>
      <c r="D45" s="47">
        <v>13563628</v>
      </c>
      <c r="E45" s="47">
        <v>325542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13889170</v>
      </c>
      <c r="O45" s="48">
        <f t="shared" si="8"/>
        <v>31.601559922549935</v>
      </c>
      <c r="P45" s="9"/>
    </row>
    <row r="46" spans="1:16" ht="15">
      <c r="A46" s="12"/>
      <c r="B46" s="25">
        <v>349</v>
      </c>
      <c r="C46" s="20" t="s">
        <v>1</v>
      </c>
      <c r="D46" s="47">
        <v>6774047</v>
      </c>
      <c r="E46" s="47">
        <v>9972463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16746510</v>
      </c>
      <c r="O46" s="48">
        <f t="shared" si="8"/>
        <v>38.10276922656874</v>
      </c>
      <c r="P46" s="9"/>
    </row>
    <row r="47" spans="1:16" ht="15.75">
      <c r="A47" s="29" t="s">
        <v>57</v>
      </c>
      <c r="B47" s="30"/>
      <c r="C47" s="31"/>
      <c r="D47" s="32">
        <f aca="true" t="shared" si="9" ref="D47:M47">SUM(D48:D51)</f>
        <v>12629413</v>
      </c>
      <c r="E47" s="32">
        <f t="shared" si="9"/>
        <v>974971</v>
      </c>
      <c r="F47" s="32">
        <f t="shared" si="9"/>
        <v>0</v>
      </c>
      <c r="G47" s="32">
        <f t="shared" si="9"/>
        <v>2163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3">SUM(D47:M47)</f>
        <v>13606547</v>
      </c>
      <c r="O47" s="45">
        <f t="shared" si="8"/>
        <v>30.958517345492357</v>
      </c>
      <c r="P47" s="10"/>
    </row>
    <row r="48" spans="1:16" ht="15">
      <c r="A48" s="13"/>
      <c r="B48" s="39">
        <v>351.5</v>
      </c>
      <c r="C48" s="21" t="s">
        <v>120</v>
      </c>
      <c r="D48" s="47">
        <v>7580903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7580903</v>
      </c>
      <c r="O48" s="48">
        <f t="shared" si="8"/>
        <v>17.248572839236513</v>
      </c>
      <c r="P48" s="9"/>
    </row>
    <row r="49" spans="1:16" ht="15">
      <c r="A49" s="13"/>
      <c r="B49" s="39">
        <v>351.9</v>
      </c>
      <c r="C49" s="21" t="s">
        <v>134</v>
      </c>
      <c r="D49" s="47">
        <v>4119851</v>
      </c>
      <c r="E49" s="47">
        <v>33785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4153636</v>
      </c>
      <c r="O49" s="48">
        <f t="shared" si="8"/>
        <v>9.450627859725284</v>
      </c>
      <c r="P49" s="9"/>
    </row>
    <row r="50" spans="1:16" ht="15">
      <c r="A50" s="13"/>
      <c r="B50" s="39">
        <v>354</v>
      </c>
      <c r="C50" s="21" t="s">
        <v>78</v>
      </c>
      <c r="D50" s="47">
        <v>148806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148806</v>
      </c>
      <c r="O50" s="48">
        <f t="shared" si="8"/>
        <v>0.33857327153710165</v>
      </c>
      <c r="P50" s="9"/>
    </row>
    <row r="51" spans="1:16" ht="15">
      <c r="A51" s="13"/>
      <c r="B51" s="39">
        <v>359</v>
      </c>
      <c r="C51" s="21" t="s">
        <v>79</v>
      </c>
      <c r="D51" s="47">
        <v>779853</v>
      </c>
      <c r="E51" s="47">
        <v>941186</v>
      </c>
      <c r="F51" s="47">
        <v>0</v>
      </c>
      <c r="G51" s="47">
        <v>2163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1723202</v>
      </c>
      <c r="O51" s="48">
        <f t="shared" si="8"/>
        <v>3.920743374993459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SUM(D53:D63)</f>
        <v>22197117</v>
      </c>
      <c r="E52" s="32">
        <f t="shared" si="11"/>
        <v>12004702</v>
      </c>
      <c r="F52" s="32">
        <f t="shared" si="11"/>
        <v>29429</v>
      </c>
      <c r="G52" s="32">
        <f t="shared" si="11"/>
        <v>2090086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145111834</v>
      </c>
      <c r="L52" s="32">
        <f t="shared" si="11"/>
        <v>0</v>
      </c>
      <c r="M52" s="32">
        <f t="shared" si="11"/>
        <v>6514</v>
      </c>
      <c r="N52" s="32">
        <f t="shared" si="10"/>
        <v>181439682</v>
      </c>
      <c r="O52" s="45">
        <f t="shared" si="8"/>
        <v>412.82358723029563</v>
      </c>
      <c r="P52" s="10"/>
    </row>
    <row r="53" spans="1:16" ht="15">
      <c r="A53" s="12"/>
      <c r="B53" s="25">
        <v>361.1</v>
      </c>
      <c r="C53" s="20" t="s">
        <v>80</v>
      </c>
      <c r="D53" s="47">
        <v>1821433</v>
      </c>
      <c r="E53" s="47">
        <v>204015</v>
      </c>
      <c r="F53" s="47">
        <v>29429</v>
      </c>
      <c r="G53" s="47">
        <v>198021</v>
      </c>
      <c r="H53" s="47">
        <v>0</v>
      </c>
      <c r="I53" s="47">
        <v>0</v>
      </c>
      <c r="J53" s="47">
        <v>0</v>
      </c>
      <c r="K53" s="47">
        <v>22308084</v>
      </c>
      <c r="L53" s="47">
        <v>0</v>
      </c>
      <c r="M53" s="47">
        <v>6514</v>
      </c>
      <c r="N53" s="47">
        <f t="shared" si="10"/>
        <v>24567496</v>
      </c>
      <c r="O53" s="48">
        <f t="shared" si="8"/>
        <v>55.89759481603335</v>
      </c>
      <c r="P53" s="9"/>
    </row>
    <row r="54" spans="1:16" ht="15">
      <c r="A54" s="12"/>
      <c r="B54" s="25">
        <v>361.2</v>
      </c>
      <c r="C54" s="20" t="s">
        <v>81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17503898</v>
      </c>
      <c r="L54" s="47">
        <v>0</v>
      </c>
      <c r="M54" s="47">
        <v>0</v>
      </c>
      <c r="N54" s="47">
        <f aca="true" t="shared" si="12" ref="N54:N63">SUM(D54:M54)</f>
        <v>17503898</v>
      </c>
      <c r="O54" s="48">
        <f t="shared" si="8"/>
        <v>39.82602859099586</v>
      </c>
      <c r="P54" s="9"/>
    </row>
    <row r="55" spans="1:16" ht="15">
      <c r="A55" s="12"/>
      <c r="B55" s="25">
        <v>361.3</v>
      </c>
      <c r="C55" s="20" t="s">
        <v>82</v>
      </c>
      <c r="D55" s="47">
        <v>2391176</v>
      </c>
      <c r="E55" s="47">
        <v>53872</v>
      </c>
      <c r="F55" s="47">
        <v>0</v>
      </c>
      <c r="G55" s="47">
        <v>63311</v>
      </c>
      <c r="H55" s="47">
        <v>0</v>
      </c>
      <c r="I55" s="47">
        <v>0</v>
      </c>
      <c r="J55" s="47">
        <v>0</v>
      </c>
      <c r="K55" s="47">
        <v>4289662</v>
      </c>
      <c r="L55" s="47">
        <v>0</v>
      </c>
      <c r="M55" s="47">
        <v>0</v>
      </c>
      <c r="N55" s="47">
        <f t="shared" si="12"/>
        <v>6798021</v>
      </c>
      <c r="O55" s="48">
        <f t="shared" si="8"/>
        <v>15.46730783669959</v>
      </c>
      <c r="P55" s="9"/>
    </row>
    <row r="56" spans="1:16" ht="15">
      <c r="A56" s="12"/>
      <c r="B56" s="25">
        <v>361.4</v>
      </c>
      <c r="C56" s="20" t="s">
        <v>135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526455</v>
      </c>
      <c r="L56" s="47">
        <v>0</v>
      </c>
      <c r="M56" s="47">
        <v>0</v>
      </c>
      <c r="N56" s="47">
        <f t="shared" si="12"/>
        <v>526455</v>
      </c>
      <c r="O56" s="48">
        <f t="shared" si="8"/>
        <v>1.1978253005057917</v>
      </c>
      <c r="P56" s="9"/>
    </row>
    <row r="57" spans="1:16" ht="15">
      <c r="A57" s="12"/>
      <c r="B57" s="25">
        <v>362</v>
      </c>
      <c r="C57" s="20" t="s">
        <v>84</v>
      </c>
      <c r="D57" s="47">
        <v>14866994</v>
      </c>
      <c r="E57" s="47">
        <v>2613065</v>
      </c>
      <c r="F57" s="47">
        <v>0</v>
      </c>
      <c r="G57" s="47">
        <v>393849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17873908</v>
      </c>
      <c r="O57" s="48">
        <f t="shared" si="8"/>
        <v>40.66789986098123</v>
      </c>
      <c r="P57" s="9"/>
    </row>
    <row r="58" spans="1:16" ht="15">
      <c r="A58" s="12"/>
      <c r="B58" s="25">
        <v>364</v>
      </c>
      <c r="C58" s="20" t="s">
        <v>136</v>
      </c>
      <c r="D58" s="47">
        <v>312586</v>
      </c>
      <c r="E58" s="47">
        <v>1625000</v>
      </c>
      <c r="F58" s="47">
        <v>0</v>
      </c>
      <c r="G58" s="47">
        <v>20304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1957890</v>
      </c>
      <c r="O58" s="48">
        <f t="shared" si="8"/>
        <v>4.454721063732483</v>
      </c>
      <c r="P58" s="9"/>
    </row>
    <row r="59" spans="1:16" ht="15">
      <c r="A59" s="12"/>
      <c r="B59" s="25">
        <v>365</v>
      </c>
      <c r="C59" s="20" t="s">
        <v>137</v>
      </c>
      <c r="D59" s="47">
        <v>100220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100220</v>
      </c>
      <c r="O59" s="48">
        <f t="shared" si="8"/>
        <v>0.22802718488131074</v>
      </c>
      <c r="P59" s="9"/>
    </row>
    <row r="60" spans="1:16" ht="15">
      <c r="A60" s="12"/>
      <c r="B60" s="25">
        <v>366</v>
      </c>
      <c r="C60" s="20" t="s">
        <v>87</v>
      </c>
      <c r="D60" s="47">
        <v>0</v>
      </c>
      <c r="E60" s="47">
        <v>707520</v>
      </c>
      <c r="F60" s="47">
        <v>0</v>
      </c>
      <c r="G60" s="47">
        <v>953000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1660520</v>
      </c>
      <c r="O60" s="48">
        <f t="shared" si="8"/>
        <v>3.7781251350939344</v>
      </c>
      <c r="P60" s="9"/>
    </row>
    <row r="61" spans="1:16" ht="15">
      <c r="A61" s="12"/>
      <c r="B61" s="25">
        <v>368</v>
      </c>
      <c r="C61" s="20" t="s">
        <v>88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100483735</v>
      </c>
      <c r="L61" s="47">
        <v>0</v>
      </c>
      <c r="M61" s="47">
        <v>0</v>
      </c>
      <c r="N61" s="47">
        <f t="shared" si="12"/>
        <v>100483735</v>
      </c>
      <c r="O61" s="48">
        <f t="shared" si="8"/>
        <v>228.62725222919212</v>
      </c>
      <c r="P61" s="9"/>
    </row>
    <row r="62" spans="1:16" ht="15">
      <c r="A62" s="12"/>
      <c r="B62" s="25">
        <v>369.3</v>
      </c>
      <c r="C62" s="20" t="s">
        <v>89</v>
      </c>
      <c r="D62" s="47">
        <v>565027</v>
      </c>
      <c r="E62" s="47">
        <v>-389173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175854</v>
      </c>
      <c r="O62" s="48">
        <f t="shared" si="8"/>
        <v>0.40011467341965695</v>
      </c>
      <c r="P62" s="9"/>
    </row>
    <row r="63" spans="1:16" ht="15">
      <c r="A63" s="12"/>
      <c r="B63" s="25">
        <v>369.9</v>
      </c>
      <c r="C63" s="20" t="s">
        <v>90</v>
      </c>
      <c r="D63" s="47">
        <v>2139681</v>
      </c>
      <c r="E63" s="47">
        <v>7190403</v>
      </c>
      <c r="F63" s="47">
        <v>0</v>
      </c>
      <c r="G63" s="47">
        <v>461601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9791685</v>
      </c>
      <c r="O63" s="48">
        <f t="shared" si="8"/>
        <v>22.278690538760298</v>
      </c>
      <c r="P63" s="9"/>
    </row>
    <row r="64" spans="1:16" ht="15.75">
      <c r="A64" s="29" t="s">
        <v>58</v>
      </c>
      <c r="B64" s="30"/>
      <c r="C64" s="31"/>
      <c r="D64" s="32">
        <f aca="true" t="shared" si="13" ref="D64:M64">SUM(D65:D67)</f>
        <v>6791588</v>
      </c>
      <c r="E64" s="32">
        <f t="shared" si="13"/>
        <v>14119719</v>
      </c>
      <c r="F64" s="32">
        <f t="shared" si="13"/>
        <v>43608116</v>
      </c>
      <c r="G64" s="32">
        <f t="shared" si="13"/>
        <v>52202429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676476</v>
      </c>
      <c r="N64" s="32">
        <f>SUM(D64:M64)</f>
        <v>117398328</v>
      </c>
      <c r="O64" s="45">
        <f t="shared" si="8"/>
        <v>267.11245503505046</v>
      </c>
      <c r="P64" s="9"/>
    </row>
    <row r="65" spans="1:16" ht="15">
      <c r="A65" s="12"/>
      <c r="B65" s="25">
        <v>381</v>
      </c>
      <c r="C65" s="20" t="s">
        <v>91</v>
      </c>
      <c r="D65" s="47">
        <v>4845973</v>
      </c>
      <c r="E65" s="47">
        <v>12696938</v>
      </c>
      <c r="F65" s="47">
        <v>43608116</v>
      </c>
      <c r="G65" s="47">
        <v>52202429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113353456</v>
      </c>
      <c r="O65" s="48">
        <f t="shared" si="8"/>
        <v>257.90929423515786</v>
      </c>
      <c r="P65" s="9"/>
    </row>
    <row r="66" spans="1:16" ht="15">
      <c r="A66" s="12"/>
      <c r="B66" s="25">
        <v>389.9</v>
      </c>
      <c r="C66" s="20" t="s">
        <v>138</v>
      </c>
      <c r="D66" s="47">
        <v>1945615</v>
      </c>
      <c r="E66" s="47">
        <v>1422781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3368396</v>
      </c>
      <c r="O66" s="48">
        <f t="shared" si="8"/>
        <v>7.663997779340128</v>
      </c>
      <c r="P66" s="9"/>
    </row>
    <row r="67" spans="1:16" ht="15.75" thickBot="1">
      <c r="A67" s="49"/>
      <c r="B67" s="50">
        <v>393</v>
      </c>
      <c r="C67" s="51" t="s">
        <v>153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676476</v>
      </c>
      <c r="N67" s="47">
        <f>SUM(D67:M67)</f>
        <v>676476</v>
      </c>
      <c r="O67" s="48">
        <f t="shared" si="8"/>
        <v>1.5391630205524802</v>
      </c>
      <c r="P67" s="9"/>
    </row>
    <row r="68" spans="1:119" ht="16.5" thickBot="1">
      <c r="A68" s="14" t="s">
        <v>75</v>
      </c>
      <c r="B68" s="23"/>
      <c r="C68" s="22"/>
      <c r="D68" s="15">
        <f aca="true" t="shared" si="14" ref="D68:M68">SUM(D5,D15,D22,D30,D47,D52,D64)</f>
        <v>604639526</v>
      </c>
      <c r="E68" s="15">
        <f t="shared" si="14"/>
        <v>146758810</v>
      </c>
      <c r="F68" s="15">
        <f t="shared" si="14"/>
        <v>71486272</v>
      </c>
      <c r="G68" s="15">
        <f t="shared" si="14"/>
        <v>85130774</v>
      </c>
      <c r="H68" s="15">
        <f t="shared" si="14"/>
        <v>0</v>
      </c>
      <c r="I68" s="15">
        <f t="shared" si="14"/>
        <v>0</v>
      </c>
      <c r="J68" s="15">
        <f t="shared" si="14"/>
        <v>0</v>
      </c>
      <c r="K68" s="15">
        <f t="shared" si="14"/>
        <v>145111834</v>
      </c>
      <c r="L68" s="15">
        <f t="shared" si="14"/>
        <v>0</v>
      </c>
      <c r="M68" s="15">
        <f t="shared" si="14"/>
        <v>46658724</v>
      </c>
      <c r="N68" s="15">
        <f>SUM(D68:M68)</f>
        <v>1099785940</v>
      </c>
      <c r="O68" s="38">
        <f t="shared" si="8"/>
        <v>2502.3058458416094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156</v>
      </c>
      <c r="M70" s="52"/>
      <c r="N70" s="52"/>
      <c r="O70" s="43">
        <v>439509</v>
      </c>
    </row>
    <row r="71" spans="1:15" ht="1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5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323253988</v>
      </c>
      <c r="E5" s="27">
        <f t="shared" si="0"/>
        <v>25751142</v>
      </c>
      <c r="F5" s="27">
        <f t="shared" si="0"/>
        <v>24853263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5585564</v>
      </c>
      <c r="N5" s="28">
        <f>SUM(D5:M5)</f>
        <v>379443957</v>
      </c>
      <c r="O5" s="33">
        <f aca="true" t="shared" si="1" ref="O5:O36">(N5/O$71)</f>
        <v>886.3297189721261</v>
      </c>
      <c r="P5" s="6"/>
    </row>
    <row r="6" spans="1:16" ht="15">
      <c r="A6" s="12"/>
      <c r="B6" s="25">
        <v>311</v>
      </c>
      <c r="C6" s="20" t="s">
        <v>3</v>
      </c>
      <c r="D6" s="47">
        <v>215971502</v>
      </c>
      <c r="E6" s="47">
        <v>25751142</v>
      </c>
      <c r="F6" s="47">
        <v>24853263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5585564</v>
      </c>
      <c r="N6" s="47">
        <f>SUM(D6:M6)</f>
        <v>272161471</v>
      </c>
      <c r="O6" s="48">
        <f t="shared" si="1"/>
        <v>635.732354294604</v>
      </c>
      <c r="P6" s="9"/>
    </row>
    <row r="7" spans="1:16" ht="15">
      <c r="A7" s="12"/>
      <c r="B7" s="25">
        <v>312.1</v>
      </c>
      <c r="C7" s="20" t="s">
        <v>106</v>
      </c>
      <c r="D7" s="47">
        <v>6828949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4">SUM(D7:M7)</f>
        <v>6828949</v>
      </c>
      <c r="O7" s="48">
        <f t="shared" si="1"/>
        <v>15.951500442646347</v>
      </c>
      <c r="P7" s="9"/>
    </row>
    <row r="8" spans="1:16" ht="15">
      <c r="A8" s="12"/>
      <c r="B8" s="25">
        <v>314.1</v>
      </c>
      <c r="C8" s="20" t="s">
        <v>12</v>
      </c>
      <c r="D8" s="47">
        <v>32270632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32270632</v>
      </c>
      <c r="O8" s="48">
        <f t="shared" si="1"/>
        <v>75.37982794021121</v>
      </c>
      <c r="P8" s="9"/>
    </row>
    <row r="9" spans="1:16" ht="15">
      <c r="A9" s="12"/>
      <c r="B9" s="25">
        <v>314.3</v>
      </c>
      <c r="C9" s="20" t="s">
        <v>13</v>
      </c>
      <c r="D9" s="47">
        <v>4907132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4907132</v>
      </c>
      <c r="O9" s="48">
        <f t="shared" si="1"/>
        <v>11.462396083222185</v>
      </c>
      <c r="P9" s="9"/>
    </row>
    <row r="10" spans="1:16" ht="15">
      <c r="A10" s="12"/>
      <c r="B10" s="25">
        <v>314.4</v>
      </c>
      <c r="C10" s="20" t="s">
        <v>14</v>
      </c>
      <c r="D10" s="47">
        <v>698803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698803</v>
      </c>
      <c r="O10" s="48">
        <f t="shared" si="1"/>
        <v>1.632309212416522</v>
      </c>
      <c r="P10" s="9"/>
    </row>
    <row r="11" spans="1:16" ht="15">
      <c r="A11" s="12"/>
      <c r="B11" s="25">
        <v>314.7</v>
      </c>
      <c r="C11" s="20" t="s">
        <v>16</v>
      </c>
      <c r="D11" s="47">
        <v>17150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17150</v>
      </c>
      <c r="O11" s="48">
        <f t="shared" si="1"/>
        <v>0.04006007843833434</v>
      </c>
      <c r="P11" s="9"/>
    </row>
    <row r="12" spans="1:16" ht="15">
      <c r="A12" s="12"/>
      <c r="B12" s="25">
        <v>315</v>
      </c>
      <c r="C12" s="20" t="s">
        <v>126</v>
      </c>
      <c r="D12" s="47">
        <v>22501605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22501605</v>
      </c>
      <c r="O12" s="48">
        <f t="shared" si="1"/>
        <v>52.56070328212339</v>
      </c>
      <c r="P12" s="9"/>
    </row>
    <row r="13" spans="1:16" ht="15">
      <c r="A13" s="12"/>
      <c r="B13" s="25">
        <v>316</v>
      </c>
      <c r="C13" s="20" t="s">
        <v>127</v>
      </c>
      <c r="D13" s="47">
        <v>7666083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7666083</v>
      </c>
      <c r="O13" s="48">
        <f t="shared" si="1"/>
        <v>17.906932145468307</v>
      </c>
      <c r="P13" s="9"/>
    </row>
    <row r="14" spans="1:16" ht="15">
      <c r="A14" s="12"/>
      <c r="B14" s="25">
        <v>319</v>
      </c>
      <c r="C14" s="20" t="s">
        <v>19</v>
      </c>
      <c r="D14" s="47">
        <v>32392132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32392132</v>
      </c>
      <c r="O14" s="48">
        <f t="shared" si="1"/>
        <v>75.66363549299591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SUM(D16:D21)</f>
        <v>84715241</v>
      </c>
      <c r="E15" s="32">
        <f t="shared" si="3"/>
        <v>42000</v>
      </c>
      <c r="F15" s="32">
        <f t="shared" si="3"/>
        <v>0</v>
      </c>
      <c r="G15" s="32">
        <f t="shared" si="3"/>
        <v>21561620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106318861</v>
      </c>
      <c r="O15" s="45">
        <f t="shared" si="1"/>
        <v>248.34646712153736</v>
      </c>
      <c r="P15" s="10"/>
    </row>
    <row r="16" spans="1:16" ht="15">
      <c r="A16" s="12"/>
      <c r="B16" s="25">
        <v>322</v>
      </c>
      <c r="C16" s="20" t="s">
        <v>0</v>
      </c>
      <c r="D16" s="47">
        <v>22745913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22745913</v>
      </c>
      <c r="O16" s="48">
        <f t="shared" si="1"/>
        <v>53.131373698631414</v>
      </c>
      <c r="P16" s="9"/>
    </row>
    <row r="17" spans="1:16" ht="15">
      <c r="A17" s="12"/>
      <c r="B17" s="25">
        <v>323.1</v>
      </c>
      <c r="C17" s="20" t="s">
        <v>21</v>
      </c>
      <c r="D17" s="47">
        <v>27749562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27749562</v>
      </c>
      <c r="O17" s="48">
        <f t="shared" si="1"/>
        <v>64.81922042853772</v>
      </c>
      <c r="P17" s="9"/>
    </row>
    <row r="18" spans="1:16" ht="15">
      <c r="A18" s="12"/>
      <c r="B18" s="25">
        <v>323.4</v>
      </c>
      <c r="C18" s="20" t="s">
        <v>22</v>
      </c>
      <c r="D18" s="47">
        <v>373779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373779</v>
      </c>
      <c r="O18" s="48">
        <f t="shared" si="1"/>
        <v>0.8730971462741791</v>
      </c>
      <c r="P18" s="9"/>
    </row>
    <row r="19" spans="1:16" ht="15">
      <c r="A19" s="12"/>
      <c r="B19" s="25">
        <v>323.9</v>
      </c>
      <c r="C19" s="20" t="s">
        <v>151</v>
      </c>
      <c r="D19" s="47">
        <v>13989002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13989002</v>
      </c>
      <c r="O19" s="48">
        <f t="shared" si="1"/>
        <v>32.676415008397434</v>
      </c>
      <c r="P19" s="9"/>
    </row>
    <row r="20" spans="1:16" ht="15">
      <c r="A20" s="12"/>
      <c r="B20" s="25">
        <v>324.72</v>
      </c>
      <c r="C20" s="20" t="s">
        <v>23</v>
      </c>
      <c r="D20" s="47">
        <v>0</v>
      </c>
      <c r="E20" s="47">
        <v>0</v>
      </c>
      <c r="F20" s="47">
        <v>0</v>
      </c>
      <c r="G20" s="47">
        <v>21561620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21561620</v>
      </c>
      <c r="O20" s="48">
        <f t="shared" si="1"/>
        <v>50.3650255660384</v>
      </c>
      <c r="P20" s="9"/>
    </row>
    <row r="21" spans="1:16" ht="15">
      <c r="A21" s="12"/>
      <c r="B21" s="25">
        <v>329</v>
      </c>
      <c r="C21" s="20" t="s">
        <v>24</v>
      </c>
      <c r="D21" s="47">
        <v>19856985</v>
      </c>
      <c r="E21" s="47">
        <v>42000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19898985</v>
      </c>
      <c r="O21" s="48">
        <f t="shared" si="1"/>
        <v>46.48133527365822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SUM(D23:D29)</f>
        <v>61012501</v>
      </c>
      <c r="E22" s="32">
        <f t="shared" si="5"/>
        <v>80541121</v>
      </c>
      <c r="F22" s="32">
        <f t="shared" si="5"/>
        <v>3000000</v>
      </c>
      <c r="G22" s="32">
        <f t="shared" si="5"/>
        <v>2765095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742200</v>
      </c>
      <c r="N22" s="44">
        <f t="shared" si="4"/>
        <v>148060917</v>
      </c>
      <c r="O22" s="45">
        <f t="shared" si="1"/>
        <v>345.8502593977674</v>
      </c>
      <c r="P22" s="10"/>
    </row>
    <row r="23" spans="1:16" ht="15">
      <c r="A23" s="12"/>
      <c r="B23" s="25">
        <v>331.1</v>
      </c>
      <c r="C23" s="20" t="s">
        <v>25</v>
      </c>
      <c r="D23" s="47">
        <v>148756</v>
      </c>
      <c r="E23" s="47">
        <v>56393508</v>
      </c>
      <c r="F23" s="47">
        <v>0</v>
      </c>
      <c r="G23" s="47">
        <v>695229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57237493</v>
      </c>
      <c r="O23" s="48">
        <f t="shared" si="1"/>
        <v>133.69903552149347</v>
      </c>
      <c r="P23" s="9"/>
    </row>
    <row r="24" spans="1:16" ht="15">
      <c r="A24" s="12"/>
      <c r="B24" s="25">
        <v>334.1</v>
      </c>
      <c r="C24" s="20" t="s">
        <v>29</v>
      </c>
      <c r="D24" s="47">
        <v>163</v>
      </c>
      <c r="E24" s="47">
        <v>2570594</v>
      </c>
      <c r="F24" s="47">
        <v>0</v>
      </c>
      <c r="G24" s="47">
        <v>1328023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3898780</v>
      </c>
      <c r="O24" s="48">
        <f t="shared" si="1"/>
        <v>9.1070223098431</v>
      </c>
      <c r="P24" s="9"/>
    </row>
    <row r="25" spans="1:16" ht="15">
      <c r="A25" s="12"/>
      <c r="B25" s="25">
        <v>335.12</v>
      </c>
      <c r="C25" s="20" t="s">
        <v>128</v>
      </c>
      <c r="D25" s="47">
        <v>42880035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42880035</v>
      </c>
      <c r="O25" s="48">
        <f t="shared" si="1"/>
        <v>100.16195717425784</v>
      </c>
      <c r="P25" s="9"/>
    </row>
    <row r="26" spans="1:16" ht="15">
      <c r="A26" s="12"/>
      <c r="B26" s="25">
        <v>335.9</v>
      </c>
      <c r="C26" s="20" t="s">
        <v>41</v>
      </c>
      <c r="D26" s="47">
        <v>10156699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10156699</v>
      </c>
      <c r="O26" s="48">
        <f t="shared" si="1"/>
        <v>23.724673971693992</v>
      </c>
      <c r="P26" s="9"/>
    </row>
    <row r="27" spans="1:16" ht="15">
      <c r="A27" s="12"/>
      <c r="B27" s="25">
        <v>337.1</v>
      </c>
      <c r="C27" s="20" t="s">
        <v>42</v>
      </c>
      <c r="D27" s="47">
        <v>0</v>
      </c>
      <c r="E27" s="47">
        <v>19812954</v>
      </c>
      <c r="F27" s="47">
        <v>3000000</v>
      </c>
      <c r="G27" s="47">
        <v>741843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23554797</v>
      </c>
      <c r="O27" s="48">
        <f t="shared" si="1"/>
        <v>55.02081722560014</v>
      </c>
      <c r="P27" s="9"/>
    </row>
    <row r="28" spans="1:16" ht="15">
      <c r="A28" s="12"/>
      <c r="B28" s="25">
        <v>338</v>
      </c>
      <c r="C28" s="20" t="s">
        <v>50</v>
      </c>
      <c r="D28" s="47">
        <v>7824036</v>
      </c>
      <c r="E28" s="47">
        <v>1579483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9403519</v>
      </c>
      <c r="O28" s="48">
        <f t="shared" si="1"/>
        <v>21.965347448184684</v>
      </c>
      <c r="P28" s="9"/>
    </row>
    <row r="29" spans="1:16" ht="15">
      <c r="A29" s="12"/>
      <c r="B29" s="25">
        <v>339</v>
      </c>
      <c r="C29" s="20" t="s">
        <v>51</v>
      </c>
      <c r="D29" s="47">
        <v>2812</v>
      </c>
      <c r="E29" s="47">
        <v>184582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742200</v>
      </c>
      <c r="N29" s="47">
        <f t="shared" si="4"/>
        <v>929594</v>
      </c>
      <c r="O29" s="48">
        <f t="shared" si="1"/>
        <v>2.1714057466941674</v>
      </c>
      <c r="P29" s="9"/>
    </row>
    <row r="30" spans="1:16" ht="15.75">
      <c r="A30" s="29" t="s">
        <v>56</v>
      </c>
      <c r="B30" s="30"/>
      <c r="C30" s="31"/>
      <c r="D30" s="32">
        <f aca="true" t="shared" si="6" ref="D30:M30">SUM(D31:D46)</f>
        <v>58897504</v>
      </c>
      <c r="E30" s="32">
        <f t="shared" si="6"/>
        <v>13935888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36648433</v>
      </c>
      <c r="N30" s="32">
        <f t="shared" si="4"/>
        <v>109481825</v>
      </c>
      <c r="O30" s="45">
        <f t="shared" si="1"/>
        <v>255.73472286134074</v>
      </c>
      <c r="P30" s="10"/>
    </row>
    <row r="31" spans="1:16" ht="15">
      <c r="A31" s="12"/>
      <c r="B31" s="25">
        <v>341.2</v>
      </c>
      <c r="C31" s="20" t="s">
        <v>129</v>
      </c>
      <c r="D31" s="47">
        <v>1349519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6">SUM(D31:M31)</f>
        <v>1349519</v>
      </c>
      <c r="O31" s="48">
        <f t="shared" si="1"/>
        <v>3.1522937022753656</v>
      </c>
      <c r="P31" s="9"/>
    </row>
    <row r="32" spans="1:16" ht="15">
      <c r="A32" s="12"/>
      <c r="B32" s="25">
        <v>341.9</v>
      </c>
      <c r="C32" s="20" t="s">
        <v>130</v>
      </c>
      <c r="D32" s="47">
        <v>3094905</v>
      </c>
      <c r="E32" s="47">
        <v>367728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3462633</v>
      </c>
      <c r="O32" s="48">
        <f t="shared" si="1"/>
        <v>8.088241958202039</v>
      </c>
      <c r="P32" s="9"/>
    </row>
    <row r="33" spans="1:16" ht="15">
      <c r="A33" s="12"/>
      <c r="B33" s="25">
        <v>342.4</v>
      </c>
      <c r="C33" s="20" t="s">
        <v>63</v>
      </c>
      <c r="D33" s="47">
        <v>9808327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3146547</v>
      </c>
      <c r="N33" s="47">
        <f t="shared" si="7"/>
        <v>12954874</v>
      </c>
      <c r="O33" s="48">
        <f t="shared" si="1"/>
        <v>30.260831988264616</v>
      </c>
      <c r="P33" s="9"/>
    </row>
    <row r="34" spans="1:16" ht="15">
      <c r="A34" s="12"/>
      <c r="B34" s="25">
        <v>342.5</v>
      </c>
      <c r="C34" s="20" t="s">
        <v>64</v>
      </c>
      <c r="D34" s="47">
        <v>521925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521925</v>
      </c>
      <c r="O34" s="48">
        <f t="shared" si="1"/>
        <v>1.2191461480424286</v>
      </c>
      <c r="P34" s="9"/>
    </row>
    <row r="35" spans="1:16" ht="15">
      <c r="A35" s="12"/>
      <c r="B35" s="25">
        <v>342.6</v>
      </c>
      <c r="C35" s="20" t="s">
        <v>119</v>
      </c>
      <c r="D35" s="47">
        <v>667343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667343</v>
      </c>
      <c r="O35" s="48">
        <f t="shared" si="1"/>
        <v>1.5588229110946563</v>
      </c>
      <c r="P35" s="9"/>
    </row>
    <row r="36" spans="1:16" ht="15">
      <c r="A36" s="12"/>
      <c r="B36" s="25">
        <v>342.9</v>
      </c>
      <c r="C36" s="20" t="s">
        <v>65</v>
      </c>
      <c r="D36" s="47">
        <v>401736</v>
      </c>
      <c r="E36" s="47">
        <v>232733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634469</v>
      </c>
      <c r="O36" s="48">
        <f t="shared" si="1"/>
        <v>1.482033697183181</v>
      </c>
      <c r="P36" s="9"/>
    </row>
    <row r="37" spans="1:16" ht="15">
      <c r="A37" s="12"/>
      <c r="B37" s="25">
        <v>343.3</v>
      </c>
      <c r="C37" s="20" t="s">
        <v>152</v>
      </c>
      <c r="D37" s="47">
        <v>5868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5868</v>
      </c>
      <c r="O37" s="48">
        <f aca="true" t="shared" si="8" ref="O37:O68">(N37/O$71)</f>
        <v>0.01370685366041667</v>
      </c>
      <c r="P37" s="9"/>
    </row>
    <row r="38" spans="1:16" ht="15">
      <c r="A38" s="12"/>
      <c r="B38" s="25">
        <v>343.4</v>
      </c>
      <c r="C38" s="20" t="s">
        <v>66</v>
      </c>
      <c r="D38" s="47">
        <v>24638325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24638325</v>
      </c>
      <c r="O38" s="48">
        <f t="shared" si="8"/>
        <v>57.55179195855242</v>
      </c>
      <c r="P38" s="9"/>
    </row>
    <row r="39" spans="1:16" ht="15">
      <c r="A39" s="12"/>
      <c r="B39" s="25">
        <v>343.8</v>
      </c>
      <c r="C39" s="20" t="s">
        <v>67</v>
      </c>
      <c r="D39" s="47">
        <v>310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310</v>
      </c>
      <c r="O39" s="48">
        <f t="shared" si="8"/>
        <v>0.0007241180359115829</v>
      </c>
      <c r="P39" s="9"/>
    </row>
    <row r="40" spans="1:16" ht="15">
      <c r="A40" s="12"/>
      <c r="B40" s="25">
        <v>343.9</v>
      </c>
      <c r="C40" s="20" t="s">
        <v>68</v>
      </c>
      <c r="D40" s="47">
        <v>251477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251477</v>
      </c>
      <c r="O40" s="48">
        <f t="shared" si="8"/>
        <v>0.5874162300546358</v>
      </c>
      <c r="P40" s="9"/>
    </row>
    <row r="41" spans="1:16" ht="15">
      <c r="A41" s="12"/>
      <c r="B41" s="25">
        <v>344.5</v>
      </c>
      <c r="C41" s="20" t="s">
        <v>131</v>
      </c>
      <c r="D41" s="47">
        <v>0</v>
      </c>
      <c r="E41" s="47">
        <v>7296048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28796000</v>
      </c>
      <c r="N41" s="47">
        <f t="shared" si="7"/>
        <v>36092048</v>
      </c>
      <c r="O41" s="48">
        <f t="shared" si="8"/>
        <v>84.30613841866636</v>
      </c>
      <c r="P41" s="9"/>
    </row>
    <row r="42" spans="1:16" ht="15">
      <c r="A42" s="12"/>
      <c r="B42" s="25">
        <v>344.6</v>
      </c>
      <c r="C42" s="20" t="s">
        <v>132</v>
      </c>
      <c r="D42" s="47">
        <v>266452</v>
      </c>
      <c r="E42" s="47">
        <v>600093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866545</v>
      </c>
      <c r="O42" s="48">
        <f t="shared" si="8"/>
        <v>2.0241318175129117</v>
      </c>
      <c r="P42" s="9"/>
    </row>
    <row r="43" spans="1:16" ht="15">
      <c r="A43" s="12"/>
      <c r="B43" s="25">
        <v>347.4</v>
      </c>
      <c r="C43" s="20" t="s">
        <v>72</v>
      </c>
      <c r="D43" s="47">
        <v>809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809</v>
      </c>
      <c r="O43" s="48">
        <f t="shared" si="8"/>
        <v>0.001889714487266034</v>
      </c>
      <c r="P43" s="9"/>
    </row>
    <row r="44" spans="1:16" ht="15">
      <c r="A44" s="12"/>
      <c r="B44" s="25">
        <v>347.5</v>
      </c>
      <c r="C44" s="20" t="s">
        <v>73</v>
      </c>
      <c r="D44" s="47">
        <v>1117364</v>
      </c>
      <c r="E44" s="47">
        <v>667705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4705886</v>
      </c>
      <c r="N44" s="47">
        <f t="shared" si="7"/>
        <v>6490955</v>
      </c>
      <c r="O44" s="48">
        <f t="shared" si="8"/>
        <v>15.161992212227316</v>
      </c>
      <c r="P44" s="9"/>
    </row>
    <row r="45" spans="1:16" ht="15">
      <c r="A45" s="12"/>
      <c r="B45" s="25">
        <v>347.9</v>
      </c>
      <c r="C45" s="20" t="s">
        <v>74</v>
      </c>
      <c r="D45" s="47">
        <v>11158902</v>
      </c>
      <c r="E45" s="47">
        <v>305020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11463922</v>
      </c>
      <c r="O45" s="48">
        <f t="shared" si="8"/>
        <v>26.778169943495435</v>
      </c>
      <c r="P45" s="9"/>
    </row>
    <row r="46" spans="1:16" ht="15">
      <c r="A46" s="12"/>
      <c r="B46" s="25">
        <v>349</v>
      </c>
      <c r="C46" s="20" t="s">
        <v>1</v>
      </c>
      <c r="D46" s="47">
        <v>5614242</v>
      </c>
      <c r="E46" s="47">
        <v>4466561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10080803</v>
      </c>
      <c r="O46" s="48">
        <f t="shared" si="8"/>
        <v>23.54739118958578</v>
      </c>
      <c r="P46" s="9"/>
    </row>
    <row r="47" spans="1:16" ht="15.75">
      <c r="A47" s="29" t="s">
        <v>57</v>
      </c>
      <c r="B47" s="30"/>
      <c r="C47" s="31"/>
      <c r="D47" s="32">
        <f aca="true" t="shared" si="9" ref="D47:M47">SUM(D48:D51)</f>
        <v>11406852</v>
      </c>
      <c r="E47" s="32">
        <f t="shared" si="9"/>
        <v>1226219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3">SUM(D47:M47)</f>
        <v>12633071</v>
      </c>
      <c r="O47" s="45">
        <f t="shared" si="8"/>
        <v>29.50914374210186</v>
      </c>
      <c r="P47" s="10"/>
    </row>
    <row r="48" spans="1:16" ht="15">
      <c r="A48" s="13"/>
      <c r="B48" s="39">
        <v>351.5</v>
      </c>
      <c r="C48" s="21" t="s">
        <v>120</v>
      </c>
      <c r="D48" s="47">
        <v>6224783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6224783</v>
      </c>
      <c r="O48" s="48">
        <f t="shared" si="8"/>
        <v>14.54025045140584</v>
      </c>
      <c r="P48" s="9"/>
    </row>
    <row r="49" spans="1:16" ht="15">
      <c r="A49" s="13"/>
      <c r="B49" s="39">
        <v>351.9</v>
      </c>
      <c r="C49" s="21" t="s">
        <v>134</v>
      </c>
      <c r="D49" s="47">
        <v>4100282</v>
      </c>
      <c r="E49" s="47">
        <v>30219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4130501</v>
      </c>
      <c r="O49" s="48">
        <f t="shared" si="8"/>
        <v>9.648291198228481</v>
      </c>
      <c r="P49" s="9"/>
    </row>
    <row r="50" spans="1:16" ht="15">
      <c r="A50" s="13"/>
      <c r="B50" s="39">
        <v>354</v>
      </c>
      <c r="C50" s="21" t="s">
        <v>78</v>
      </c>
      <c r="D50" s="47">
        <v>457846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457846</v>
      </c>
      <c r="O50" s="48">
        <f t="shared" si="8"/>
        <v>1.0694662782902404</v>
      </c>
      <c r="P50" s="9"/>
    </row>
    <row r="51" spans="1:16" ht="15">
      <c r="A51" s="13"/>
      <c r="B51" s="39">
        <v>359</v>
      </c>
      <c r="C51" s="21" t="s">
        <v>79</v>
      </c>
      <c r="D51" s="47">
        <v>623941</v>
      </c>
      <c r="E51" s="47">
        <v>1196000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1819941</v>
      </c>
      <c r="O51" s="48">
        <f t="shared" si="8"/>
        <v>4.251135814177297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SUM(D53:D63)</f>
        <v>16073106</v>
      </c>
      <c r="E52" s="32">
        <f t="shared" si="11"/>
        <v>15642666</v>
      </c>
      <c r="F52" s="32">
        <f t="shared" si="11"/>
        <v>38550</v>
      </c>
      <c r="G52" s="32">
        <f t="shared" si="11"/>
        <v>5157292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306274000</v>
      </c>
      <c r="L52" s="32">
        <f t="shared" si="11"/>
        <v>0</v>
      </c>
      <c r="M52" s="32">
        <f t="shared" si="11"/>
        <v>6333</v>
      </c>
      <c r="N52" s="32">
        <f t="shared" si="10"/>
        <v>343191947</v>
      </c>
      <c r="O52" s="45">
        <f t="shared" si="8"/>
        <v>801.6499309752002</v>
      </c>
      <c r="P52" s="10"/>
    </row>
    <row r="53" spans="1:16" ht="15">
      <c r="A53" s="12"/>
      <c r="B53" s="25">
        <v>361.1</v>
      </c>
      <c r="C53" s="20" t="s">
        <v>80</v>
      </c>
      <c r="D53" s="47">
        <v>2236331</v>
      </c>
      <c r="E53" s="47">
        <v>109229</v>
      </c>
      <c r="F53" s="47">
        <v>38550</v>
      </c>
      <c r="G53" s="47">
        <v>106586</v>
      </c>
      <c r="H53" s="47">
        <v>0</v>
      </c>
      <c r="I53" s="47">
        <v>0</v>
      </c>
      <c r="J53" s="47">
        <v>0</v>
      </c>
      <c r="K53" s="47">
        <v>27633000</v>
      </c>
      <c r="L53" s="47">
        <v>0</v>
      </c>
      <c r="M53" s="47">
        <v>6333</v>
      </c>
      <c r="N53" s="47">
        <f t="shared" si="10"/>
        <v>30130029</v>
      </c>
      <c r="O53" s="48">
        <f t="shared" si="8"/>
        <v>70.37966910141624</v>
      </c>
      <c r="P53" s="9"/>
    </row>
    <row r="54" spans="1:16" ht="15">
      <c r="A54" s="12"/>
      <c r="B54" s="25">
        <v>361.2</v>
      </c>
      <c r="C54" s="20" t="s">
        <v>81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18794000</v>
      </c>
      <c r="L54" s="47">
        <v>0</v>
      </c>
      <c r="M54" s="47">
        <v>0</v>
      </c>
      <c r="N54" s="47">
        <f aca="true" t="shared" si="12" ref="N54:N63">SUM(D54:M54)</f>
        <v>18794000</v>
      </c>
      <c r="O54" s="48">
        <f t="shared" si="8"/>
        <v>43.9002398932977</v>
      </c>
      <c r="P54" s="9"/>
    </row>
    <row r="55" spans="1:16" ht="15">
      <c r="A55" s="12"/>
      <c r="B55" s="25">
        <v>361.3</v>
      </c>
      <c r="C55" s="20" t="s">
        <v>82</v>
      </c>
      <c r="D55" s="47">
        <v>1503801</v>
      </c>
      <c r="E55" s="47">
        <v>197517</v>
      </c>
      <c r="F55" s="47">
        <v>0</v>
      </c>
      <c r="G55" s="47">
        <v>106109</v>
      </c>
      <c r="H55" s="47">
        <v>0</v>
      </c>
      <c r="I55" s="47">
        <v>0</v>
      </c>
      <c r="J55" s="47">
        <v>0</v>
      </c>
      <c r="K55" s="47">
        <v>160056000</v>
      </c>
      <c r="L55" s="47">
        <v>0</v>
      </c>
      <c r="M55" s="47">
        <v>0</v>
      </c>
      <c r="N55" s="47">
        <f t="shared" si="12"/>
        <v>161863427</v>
      </c>
      <c r="O55" s="48">
        <f t="shared" si="8"/>
        <v>378.09105433921894</v>
      </c>
      <c r="P55" s="9"/>
    </row>
    <row r="56" spans="1:16" ht="15">
      <c r="A56" s="12"/>
      <c r="B56" s="25">
        <v>361.4</v>
      </c>
      <c r="C56" s="20" t="s">
        <v>135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347000</v>
      </c>
      <c r="L56" s="47">
        <v>0</v>
      </c>
      <c r="M56" s="47">
        <v>0</v>
      </c>
      <c r="N56" s="47">
        <f t="shared" si="12"/>
        <v>347000</v>
      </c>
      <c r="O56" s="48">
        <f t="shared" si="8"/>
        <v>0.8105450272945782</v>
      </c>
      <c r="P56" s="9"/>
    </row>
    <row r="57" spans="1:16" ht="15">
      <c r="A57" s="12"/>
      <c r="B57" s="25">
        <v>362</v>
      </c>
      <c r="C57" s="20" t="s">
        <v>84</v>
      </c>
      <c r="D57" s="47">
        <v>9662924</v>
      </c>
      <c r="E57" s="47">
        <v>2559590</v>
      </c>
      <c r="F57" s="47">
        <v>0</v>
      </c>
      <c r="G57" s="47">
        <v>375559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12598073</v>
      </c>
      <c r="O57" s="48">
        <f t="shared" si="8"/>
        <v>29.42739315171207</v>
      </c>
      <c r="P57" s="9"/>
    </row>
    <row r="58" spans="1:16" ht="15">
      <c r="A58" s="12"/>
      <c r="B58" s="25">
        <v>364</v>
      </c>
      <c r="C58" s="20" t="s">
        <v>136</v>
      </c>
      <c r="D58" s="47">
        <v>447995</v>
      </c>
      <c r="E58" s="47">
        <v>10159541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10607536</v>
      </c>
      <c r="O58" s="48">
        <f t="shared" si="8"/>
        <v>24.777768174778735</v>
      </c>
      <c r="P58" s="9"/>
    </row>
    <row r="59" spans="1:16" ht="15">
      <c r="A59" s="12"/>
      <c r="B59" s="25">
        <v>365</v>
      </c>
      <c r="C59" s="20" t="s">
        <v>137</v>
      </c>
      <c r="D59" s="47">
        <v>2821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2821</v>
      </c>
      <c r="O59" s="48">
        <f t="shared" si="8"/>
        <v>0.006589474126795404</v>
      </c>
      <c r="P59" s="9"/>
    </row>
    <row r="60" spans="1:16" ht="15">
      <c r="A60" s="12"/>
      <c r="B60" s="25">
        <v>366</v>
      </c>
      <c r="C60" s="20" t="s">
        <v>87</v>
      </c>
      <c r="D60" s="47">
        <v>0</v>
      </c>
      <c r="E60" s="47">
        <v>13877</v>
      </c>
      <c r="F60" s="47">
        <v>0</v>
      </c>
      <c r="G60" s="47">
        <v>4572471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4586348</v>
      </c>
      <c r="O60" s="48">
        <f t="shared" si="8"/>
        <v>10.713088083119407</v>
      </c>
      <c r="P60" s="9"/>
    </row>
    <row r="61" spans="1:16" ht="15">
      <c r="A61" s="12"/>
      <c r="B61" s="25">
        <v>368</v>
      </c>
      <c r="C61" s="20" t="s">
        <v>88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96485000</v>
      </c>
      <c r="L61" s="47">
        <v>0</v>
      </c>
      <c r="M61" s="47">
        <v>0</v>
      </c>
      <c r="N61" s="47">
        <f t="shared" si="12"/>
        <v>96485000</v>
      </c>
      <c r="O61" s="48">
        <f t="shared" si="8"/>
        <v>225.37589901590022</v>
      </c>
      <c r="P61" s="9"/>
    </row>
    <row r="62" spans="1:16" ht="15">
      <c r="A62" s="12"/>
      <c r="B62" s="25">
        <v>369.3</v>
      </c>
      <c r="C62" s="20" t="s">
        <v>89</v>
      </c>
      <c r="D62" s="47">
        <v>213380</v>
      </c>
      <c r="E62" s="47">
        <v>2149</v>
      </c>
      <c r="F62" s="47">
        <v>0</v>
      </c>
      <c r="G62" s="47">
        <v>130089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345618</v>
      </c>
      <c r="O62" s="48">
        <f t="shared" si="8"/>
        <v>0.8073168623731918</v>
      </c>
      <c r="P62" s="9"/>
    </row>
    <row r="63" spans="1:16" ht="15">
      <c r="A63" s="12"/>
      <c r="B63" s="25">
        <v>369.9</v>
      </c>
      <c r="C63" s="20" t="s">
        <v>90</v>
      </c>
      <c r="D63" s="47">
        <v>2005854</v>
      </c>
      <c r="E63" s="47">
        <v>2600763</v>
      </c>
      <c r="F63" s="47">
        <v>0</v>
      </c>
      <c r="G63" s="47">
        <v>-133522</v>
      </c>
      <c r="H63" s="47">
        <v>0</v>
      </c>
      <c r="I63" s="47">
        <v>0</v>
      </c>
      <c r="J63" s="47">
        <v>0</v>
      </c>
      <c r="K63" s="47">
        <v>2959000</v>
      </c>
      <c r="L63" s="47">
        <v>0</v>
      </c>
      <c r="M63" s="47">
        <v>0</v>
      </c>
      <c r="N63" s="47">
        <f t="shared" si="12"/>
        <v>7432095</v>
      </c>
      <c r="O63" s="48">
        <f t="shared" si="8"/>
        <v>17.360367851962245</v>
      </c>
      <c r="P63" s="9"/>
    </row>
    <row r="64" spans="1:16" ht="15.75">
      <c r="A64" s="29" t="s">
        <v>58</v>
      </c>
      <c r="B64" s="30"/>
      <c r="C64" s="31"/>
      <c r="D64" s="32">
        <f aca="true" t="shared" si="13" ref="D64:M64">SUM(D65:D68)</f>
        <v>14097763</v>
      </c>
      <c r="E64" s="32">
        <f t="shared" si="13"/>
        <v>13546879</v>
      </c>
      <c r="F64" s="32">
        <f t="shared" si="13"/>
        <v>69235636</v>
      </c>
      <c r="G64" s="32">
        <f t="shared" si="13"/>
        <v>113522488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1289000</v>
      </c>
      <c r="N64" s="32">
        <f aca="true" t="shared" si="14" ref="N64:N69">SUM(D64:M64)</f>
        <v>211691766</v>
      </c>
      <c r="O64" s="45">
        <f t="shared" si="8"/>
        <v>494.48330907927226</v>
      </c>
      <c r="P64" s="9"/>
    </row>
    <row r="65" spans="1:16" ht="15">
      <c r="A65" s="12"/>
      <c r="B65" s="25">
        <v>381</v>
      </c>
      <c r="C65" s="20" t="s">
        <v>91</v>
      </c>
      <c r="D65" s="47">
        <v>12277906</v>
      </c>
      <c r="E65" s="47">
        <v>13546879</v>
      </c>
      <c r="F65" s="47">
        <v>49678671</v>
      </c>
      <c r="G65" s="47">
        <v>54814211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130317667</v>
      </c>
      <c r="O65" s="48">
        <f t="shared" si="8"/>
        <v>304.40442926651514</v>
      </c>
      <c r="P65" s="9"/>
    </row>
    <row r="66" spans="1:16" ht="15">
      <c r="A66" s="12"/>
      <c r="B66" s="25">
        <v>384</v>
      </c>
      <c r="C66" s="20" t="s">
        <v>92</v>
      </c>
      <c r="D66" s="47">
        <v>0</v>
      </c>
      <c r="E66" s="47">
        <v>0</v>
      </c>
      <c r="F66" s="47">
        <v>19556965</v>
      </c>
      <c r="G66" s="47">
        <v>58708277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78265242</v>
      </c>
      <c r="O66" s="48">
        <f t="shared" si="8"/>
        <v>182.8170107005959</v>
      </c>
      <c r="P66" s="9"/>
    </row>
    <row r="67" spans="1:16" ht="15">
      <c r="A67" s="12"/>
      <c r="B67" s="25">
        <v>389.9</v>
      </c>
      <c r="C67" s="20" t="s">
        <v>138</v>
      </c>
      <c r="D67" s="47">
        <v>1819857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1819857</v>
      </c>
      <c r="O67" s="48">
        <f t="shared" si="8"/>
        <v>4.250939601548211</v>
      </c>
      <c r="P67" s="9"/>
    </row>
    <row r="68" spans="1:16" ht="15.75" thickBot="1">
      <c r="A68" s="49"/>
      <c r="B68" s="50">
        <v>393</v>
      </c>
      <c r="C68" s="51" t="s">
        <v>153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1289000</v>
      </c>
      <c r="N68" s="47">
        <f t="shared" si="14"/>
        <v>1289000</v>
      </c>
      <c r="O68" s="48">
        <f t="shared" si="8"/>
        <v>3.0109295106130007</v>
      </c>
      <c r="P68" s="9"/>
    </row>
    <row r="69" spans="1:119" ht="16.5" thickBot="1">
      <c r="A69" s="14" t="s">
        <v>75</v>
      </c>
      <c r="B69" s="23"/>
      <c r="C69" s="22"/>
      <c r="D69" s="15">
        <f aca="true" t="shared" si="15" ref="D69:M69">SUM(D5,D15,D22,D30,D47,D52,D64)</f>
        <v>569456955</v>
      </c>
      <c r="E69" s="15">
        <f t="shared" si="15"/>
        <v>150685915</v>
      </c>
      <c r="F69" s="15">
        <f t="shared" si="15"/>
        <v>97127449</v>
      </c>
      <c r="G69" s="15">
        <f t="shared" si="15"/>
        <v>143006495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306274000</v>
      </c>
      <c r="L69" s="15">
        <f t="shared" si="15"/>
        <v>0</v>
      </c>
      <c r="M69" s="15">
        <f t="shared" si="15"/>
        <v>44271530</v>
      </c>
      <c r="N69" s="15">
        <f t="shared" si="14"/>
        <v>1310822344</v>
      </c>
      <c r="O69" s="38">
        <f>(N69/O$71)</f>
        <v>3061.9035521493456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2" t="s">
        <v>154</v>
      </c>
      <c r="M71" s="52"/>
      <c r="N71" s="52"/>
      <c r="O71" s="43">
        <v>428107</v>
      </c>
    </row>
    <row r="72" spans="1:15" ht="1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1:15" ht="15.75" customHeight="1" thickBot="1">
      <c r="A73" s="56" t="s">
        <v>112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295028558</v>
      </c>
      <c r="E5" s="27">
        <f t="shared" si="0"/>
        <v>22639220</v>
      </c>
      <c r="F5" s="27">
        <f t="shared" si="0"/>
        <v>26425029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5110000</v>
      </c>
      <c r="N5" s="28">
        <f>SUM(D5:M5)</f>
        <v>349202807</v>
      </c>
      <c r="O5" s="33">
        <f aca="true" t="shared" si="1" ref="O5:O36">(N5/O$66)</f>
        <v>831.8769418048154</v>
      </c>
      <c r="P5" s="6"/>
    </row>
    <row r="6" spans="1:16" ht="15">
      <c r="A6" s="12"/>
      <c r="B6" s="25">
        <v>311</v>
      </c>
      <c r="C6" s="20" t="s">
        <v>3</v>
      </c>
      <c r="D6" s="47">
        <v>208998635</v>
      </c>
      <c r="E6" s="47">
        <v>22639220</v>
      </c>
      <c r="F6" s="47">
        <v>26425029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5110000</v>
      </c>
      <c r="N6" s="47">
        <f>SUM(D6:M6)</f>
        <v>263172884</v>
      </c>
      <c r="O6" s="48">
        <f t="shared" si="1"/>
        <v>626.9349773808475</v>
      </c>
      <c r="P6" s="9"/>
    </row>
    <row r="7" spans="1:16" ht="15">
      <c r="A7" s="12"/>
      <c r="B7" s="25">
        <v>312.1</v>
      </c>
      <c r="C7" s="20" t="s">
        <v>106</v>
      </c>
      <c r="D7" s="47">
        <v>6625995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4">SUM(D7:M7)</f>
        <v>6625995</v>
      </c>
      <c r="O7" s="48">
        <f t="shared" si="1"/>
        <v>15.784559420835349</v>
      </c>
      <c r="P7" s="9"/>
    </row>
    <row r="8" spans="1:16" ht="15">
      <c r="A8" s="12"/>
      <c r="B8" s="25">
        <v>314.1</v>
      </c>
      <c r="C8" s="20" t="s">
        <v>12</v>
      </c>
      <c r="D8" s="47">
        <v>29639931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29639931</v>
      </c>
      <c r="O8" s="48">
        <f t="shared" si="1"/>
        <v>70.60875417185791</v>
      </c>
      <c r="P8" s="9"/>
    </row>
    <row r="9" spans="1:16" ht="15">
      <c r="A9" s="12"/>
      <c r="B9" s="25">
        <v>314.3</v>
      </c>
      <c r="C9" s="20" t="s">
        <v>13</v>
      </c>
      <c r="D9" s="47">
        <v>4209451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4209451</v>
      </c>
      <c r="O9" s="48">
        <f t="shared" si="1"/>
        <v>10.027826679403589</v>
      </c>
      <c r="P9" s="9"/>
    </row>
    <row r="10" spans="1:16" ht="15">
      <c r="A10" s="12"/>
      <c r="B10" s="25">
        <v>314.4</v>
      </c>
      <c r="C10" s="20" t="s">
        <v>14</v>
      </c>
      <c r="D10" s="47">
        <v>937604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937604</v>
      </c>
      <c r="O10" s="48">
        <f t="shared" si="1"/>
        <v>2.23357639889751</v>
      </c>
      <c r="P10" s="9"/>
    </row>
    <row r="11" spans="1:16" ht="15">
      <c r="A11" s="12"/>
      <c r="B11" s="25">
        <v>314.7</v>
      </c>
      <c r="C11" s="20" t="s">
        <v>16</v>
      </c>
      <c r="D11" s="47">
        <v>12909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12909</v>
      </c>
      <c r="O11" s="48">
        <f t="shared" si="1"/>
        <v>0.03075204215571601</v>
      </c>
      <c r="P11" s="9"/>
    </row>
    <row r="12" spans="1:16" ht="15">
      <c r="A12" s="12"/>
      <c r="B12" s="25">
        <v>315</v>
      </c>
      <c r="C12" s="20" t="s">
        <v>126</v>
      </c>
      <c r="D12" s="47">
        <v>24522303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24522303</v>
      </c>
      <c r="O12" s="48">
        <f t="shared" si="1"/>
        <v>58.41745259983277</v>
      </c>
      <c r="P12" s="9"/>
    </row>
    <row r="13" spans="1:16" ht="15">
      <c r="A13" s="12"/>
      <c r="B13" s="25">
        <v>316</v>
      </c>
      <c r="C13" s="20" t="s">
        <v>127</v>
      </c>
      <c r="D13" s="47">
        <v>8191282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8191282</v>
      </c>
      <c r="O13" s="48">
        <f t="shared" si="1"/>
        <v>19.513413074084575</v>
      </c>
      <c r="P13" s="9"/>
    </row>
    <row r="14" spans="1:16" ht="15">
      <c r="A14" s="12"/>
      <c r="B14" s="25">
        <v>319</v>
      </c>
      <c r="C14" s="20" t="s">
        <v>19</v>
      </c>
      <c r="D14" s="47">
        <v>11890448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11890448</v>
      </c>
      <c r="O14" s="48">
        <f t="shared" si="1"/>
        <v>28.325630036900545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SUM(D16:D20)</f>
        <v>53739003</v>
      </c>
      <c r="E15" s="32">
        <f t="shared" si="3"/>
        <v>103038</v>
      </c>
      <c r="F15" s="32">
        <f t="shared" si="3"/>
        <v>0</v>
      </c>
      <c r="G15" s="32">
        <f t="shared" si="3"/>
        <v>9121554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9">SUM(D15:M15)</f>
        <v>62963595</v>
      </c>
      <c r="O15" s="45">
        <f t="shared" si="1"/>
        <v>149.99296054810054</v>
      </c>
      <c r="P15" s="10"/>
    </row>
    <row r="16" spans="1:16" ht="15">
      <c r="A16" s="12"/>
      <c r="B16" s="25">
        <v>322</v>
      </c>
      <c r="C16" s="20" t="s">
        <v>0</v>
      </c>
      <c r="D16" s="47">
        <v>6492349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6492349</v>
      </c>
      <c r="O16" s="48">
        <f t="shared" si="1"/>
        <v>15.466185617601727</v>
      </c>
      <c r="P16" s="9"/>
    </row>
    <row r="17" spans="1:16" ht="15">
      <c r="A17" s="12"/>
      <c r="B17" s="25">
        <v>323.1</v>
      </c>
      <c r="C17" s="20" t="s">
        <v>21</v>
      </c>
      <c r="D17" s="47">
        <v>25754584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25754584</v>
      </c>
      <c r="O17" s="48">
        <f t="shared" si="1"/>
        <v>61.35301362390031</v>
      </c>
      <c r="P17" s="9"/>
    </row>
    <row r="18" spans="1:16" ht="15">
      <c r="A18" s="12"/>
      <c r="B18" s="25">
        <v>323.4</v>
      </c>
      <c r="C18" s="20" t="s">
        <v>22</v>
      </c>
      <c r="D18" s="47">
        <v>381627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381627</v>
      </c>
      <c r="O18" s="48">
        <f t="shared" si="1"/>
        <v>0.9091184128715961</v>
      </c>
      <c r="P18" s="9"/>
    </row>
    <row r="19" spans="1:16" ht="15">
      <c r="A19" s="12"/>
      <c r="B19" s="25">
        <v>324.72</v>
      </c>
      <c r="C19" s="20" t="s">
        <v>23</v>
      </c>
      <c r="D19" s="47">
        <v>0</v>
      </c>
      <c r="E19" s="47">
        <v>0</v>
      </c>
      <c r="F19" s="47">
        <v>0</v>
      </c>
      <c r="G19" s="47">
        <v>9121554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9121554</v>
      </c>
      <c r="O19" s="48">
        <f t="shared" si="1"/>
        <v>21.72952305628941</v>
      </c>
      <c r="P19" s="9"/>
    </row>
    <row r="20" spans="1:16" ht="15">
      <c r="A20" s="12"/>
      <c r="B20" s="25">
        <v>329</v>
      </c>
      <c r="C20" s="20" t="s">
        <v>24</v>
      </c>
      <c r="D20" s="47">
        <v>21110443</v>
      </c>
      <c r="E20" s="47">
        <v>103038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21213481</v>
      </c>
      <c r="O20" s="48">
        <f t="shared" si="1"/>
        <v>50.5351198374375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SUM(D22:D28)</f>
        <v>58259390</v>
      </c>
      <c r="E21" s="32">
        <f t="shared" si="5"/>
        <v>101839909</v>
      </c>
      <c r="F21" s="32">
        <f t="shared" si="5"/>
        <v>3000000</v>
      </c>
      <c r="G21" s="32">
        <f t="shared" si="5"/>
        <v>6801631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499600</v>
      </c>
      <c r="N21" s="44">
        <f t="shared" si="4"/>
        <v>170400530</v>
      </c>
      <c r="O21" s="45">
        <f t="shared" si="1"/>
        <v>405.9310776912504</v>
      </c>
      <c r="P21" s="10"/>
    </row>
    <row r="22" spans="1:16" ht="15">
      <c r="A22" s="12"/>
      <c r="B22" s="25">
        <v>331.1</v>
      </c>
      <c r="C22" s="20" t="s">
        <v>25</v>
      </c>
      <c r="D22" s="47">
        <v>203376</v>
      </c>
      <c r="E22" s="47">
        <v>78154771</v>
      </c>
      <c r="F22" s="47">
        <v>0</v>
      </c>
      <c r="G22" s="47">
        <v>3565405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81923552</v>
      </c>
      <c r="O22" s="48">
        <f t="shared" si="1"/>
        <v>195.15969669610294</v>
      </c>
      <c r="P22" s="9"/>
    </row>
    <row r="23" spans="1:16" ht="15">
      <c r="A23" s="12"/>
      <c r="B23" s="25">
        <v>334.1</v>
      </c>
      <c r="C23" s="20" t="s">
        <v>29</v>
      </c>
      <c r="D23" s="47">
        <v>587</v>
      </c>
      <c r="E23" s="47">
        <v>2222044</v>
      </c>
      <c r="F23" s="47">
        <v>0</v>
      </c>
      <c r="G23" s="47">
        <v>279897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2502528</v>
      </c>
      <c r="O23" s="48">
        <f t="shared" si="1"/>
        <v>5.961565307294111</v>
      </c>
      <c r="P23" s="9"/>
    </row>
    <row r="24" spans="1:16" ht="15">
      <c r="A24" s="12"/>
      <c r="B24" s="25">
        <v>335.12</v>
      </c>
      <c r="C24" s="20" t="s">
        <v>128</v>
      </c>
      <c r="D24" s="47">
        <v>40411325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40411325</v>
      </c>
      <c r="O24" s="48">
        <f t="shared" si="1"/>
        <v>96.26855449441013</v>
      </c>
      <c r="P24" s="9"/>
    </row>
    <row r="25" spans="1:16" ht="15">
      <c r="A25" s="12"/>
      <c r="B25" s="25">
        <v>335.9</v>
      </c>
      <c r="C25" s="20" t="s">
        <v>41</v>
      </c>
      <c r="D25" s="47">
        <v>10644731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10644731</v>
      </c>
      <c r="O25" s="48">
        <f t="shared" si="1"/>
        <v>25.35806154219979</v>
      </c>
      <c r="P25" s="9"/>
    </row>
    <row r="26" spans="1:16" ht="15">
      <c r="A26" s="12"/>
      <c r="B26" s="25">
        <v>337.1</v>
      </c>
      <c r="C26" s="20" t="s">
        <v>42</v>
      </c>
      <c r="D26" s="47">
        <v>6879</v>
      </c>
      <c r="E26" s="47">
        <v>19587211</v>
      </c>
      <c r="F26" s="47">
        <v>3000000</v>
      </c>
      <c r="G26" s="47">
        <v>2956329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25550419</v>
      </c>
      <c r="O26" s="48">
        <f t="shared" si="1"/>
        <v>60.86664824418679</v>
      </c>
      <c r="P26" s="9"/>
    </row>
    <row r="27" spans="1:16" ht="15">
      <c r="A27" s="12"/>
      <c r="B27" s="25">
        <v>338</v>
      </c>
      <c r="C27" s="20" t="s">
        <v>50</v>
      </c>
      <c r="D27" s="47">
        <v>6992492</v>
      </c>
      <c r="E27" s="47">
        <v>1851123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8843615</v>
      </c>
      <c r="O27" s="48">
        <f t="shared" si="1"/>
        <v>21.067411983029086</v>
      </c>
      <c r="P27" s="9"/>
    </row>
    <row r="28" spans="1:16" ht="15">
      <c r="A28" s="12"/>
      <c r="B28" s="25">
        <v>339</v>
      </c>
      <c r="C28" s="20" t="s">
        <v>51</v>
      </c>
      <c r="D28" s="47">
        <v>0</v>
      </c>
      <c r="E28" s="47">
        <v>24760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499600</v>
      </c>
      <c r="N28" s="47">
        <f t="shared" si="4"/>
        <v>524360</v>
      </c>
      <c r="O28" s="48">
        <f t="shared" si="1"/>
        <v>1.2491394240275193</v>
      </c>
      <c r="P28" s="9"/>
    </row>
    <row r="29" spans="1:16" ht="15.75">
      <c r="A29" s="29" t="s">
        <v>56</v>
      </c>
      <c r="B29" s="30"/>
      <c r="C29" s="31"/>
      <c r="D29" s="32">
        <f aca="true" t="shared" si="6" ref="D29:M29">SUM(D30:D43)</f>
        <v>96779643</v>
      </c>
      <c r="E29" s="32">
        <f t="shared" si="6"/>
        <v>15822494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35075000</v>
      </c>
      <c r="N29" s="32">
        <f t="shared" si="4"/>
        <v>147677137</v>
      </c>
      <c r="O29" s="45">
        <f t="shared" si="1"/>
        <v>351.79901947939027</v>
      </c>
      <c r="P29" s="10"/>
    </row>
    <row r="30" spans="1:16" ht="15">
      <c r="A30" s="12"/>
      <c r="B30" s="25">
        <v>341.2</v>
      </c>
      <c r="C30" s="20" t="s">
        <v>129</v>
      </c>
      <c r="D30" s="47">
        <v>1074931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7" ref="N30:N43">SUM(D30:M30)</f>
        <v>1074931</v>
      </c>
      <c r="O30" s="48">
        <f t="shared" si="1"/>
        <v>2.5607191437358408</v>
      </c>
      <c r="P30" s="9"/>
    </row>
    <row r="31" spans="1:16" ht="15">
      <c r="A31" s="12"/>
      <c r="B31" s="25">
        <v>341.9</v>
      </c>
      <c r="C31" s="20" t="s">
        <v>130</v>
      </c>
      <c r="D31" s="47">
        <v>3669274</v>
      </c>
      <c r="E31" s="47">
        <v>419607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1120000</v>
      </c>
      <c r="N31" s="47">
        <f t="shared" si="7"/>
        <v>5208881</v>
      </c>
      <c r="O31" s="48">
        <f t="shared" si="1"/>
        <v>12.408686040445284</v>
      </c>
      <c r="P31" s="9"/>
    </row>
    <row r="32" spans="1:16" ht="15">
      <c r="A32" s="12"/>
      <c r="B32" s="25">
        <v>342.4</v>
      </c>
      <c r="C32" s="20" t="s">
        <v>63</v>
      </c>
      <c r="D32" s="47">
        <v>8161498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8161498</v>
      </c>
      <c r="O32" s="48">
        <f t="shared" si="1"/>
        <v>19.44246111625935</v>
      </c>
      <c r="P32" s="9"/>
    </row>
    <row r="33" spans="1:16" ht="15">
      <c r="A33" s="12"/>
      <c r="B33" s="25">
        <v>342.5</v>
      </c>
      <c r="C33" s="20" t="s">
        <v>64</v>
      </c>
      <c r="D33" s="47">
        <v>442526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442526</v>
      </c>
      <c r="O33" s="48">
        <f t="shared" si="1"/>
        <v>1.054193059648337</v>
      </c>
      <c r="P33" s="9"/>
    </row>
    <row r="34" spans="1:16" ht="15">
      <c r="A34" s="12"/>
      <c r="B34" s="25">
        <v>342.6</v>
      </c>
      <c r="C34" s="20" t="s">
        <v>119</v>
      </c>
      <c r="D34" s="47">
        <v>668816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668816</v>
      </c>
      <c r="O34" s="48">
        <f t="shared" si="1"/>
        <v>1.5932649954618763</v>
      </c>
      <c r="P34" s="9"/>
    </row>
    <row r="35" spans="1:16" ht="15">
      <c r="A35" s="12"/>
      <c r="B35" s="25">
        <v>342.9</v>
      </c>
      <c r="C35" s="20" t="s">
        <v>65</v>
      </c>
      <c r="D35" s="47">
        <v>571363</v>
      </c>
      <c r="E35" s="47">
        <v>823454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1394817</v>
      </c>
      <c r="O35" s="48">
        <f t="shared" si="1"/>
        <v>3.322757082927364</v>
      </c>
      <c r="P35" s="9"/>
    </row>
    <row r="36" spans="1:16" ht="15">
      <c r="A36" s="12"/>
      <c r="B36" s="25">
        <v>343.4</v>
      </c>
      <c r="C36" s="20" t="s">
        <v>66</v>
      </c>
      <c r="D36" s="47">
        <v>26667206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26667206</v>
      </c>
      <c r="O36" s="48">
        <f t="shared" si="1"/>
        <v>63.52707747208637</v>
      </c>
      <c r="P36" s="9"/>
    </row>
    <row r="37" spans="1:16" ht="15">
      <c r="A37" s="12"/>
      <c r="B37" s="25">
        <v>343.9</v>
      </c>
      <c r="C37" s="20" t="s">
        <v>68</v>
      </c>
      <c r="D37" s="47">
        <v>242282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242282</v>
      </c>
      <c r="O37" s="48">
        <f aca="true" t="shared" si="8" ref="O37:O64">(N37/O$66)</f>
        <v>0.5771683536734981</v>
      </c>
      <c r="P37" s="9"/>
    </row>
    <row r="38" spans="1:16" ht="15">
      <c r="A38" s="12"/>
      <c r="B38" s="25">
        <v>344.5</v>
      </c>
      <c r="C38" s="20" t="s">
        <v>131</v>
      </c>
      <c r="D38" s="47">
        <v>14991</v>
      </c>
      <c r="E38" s="47">
        <v>7589173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27791000</v>
      </c>
      <c r="N38" s="47">
        <f t="shared" si="7"/>
        <v>35395164</v>
      </c>
      <c r="O38" s="48">
        <f t="shared" si="8"/>
        <v>84.31896935753984</v>
      </c>
      <c r="P38" s="9"/>
    </row>
    <row r="39" spans="1:16" ht="15">
      <c r="A39" s="12"/>
      <c r="B39" s="25">
        <v>344.6</v>
      </c>
      <c r="C39" s="20" t="s">
        <v>132</v>
      </c>
      <c r="D39" s="47">
        <v>245149</v>
      </c>
      <c r="E39" s="47">
        <v>557589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802738</v>
      </c>
      <c r="O39" s="48">
        <f t="shared" si="8"/>
        <v>1.912296290649559</v>
      </c>
      <c r="P39" s="9"/>
    </row>
    <row r="40" spans="1:16" ht="15">
      <c r="A40" s="12"/>
      <c r="B40" s="25">
        <v>344.9</v>
      </c>
      <c r="C40" s="20" t="s">
        <v>133</v>
      </c>
      <c r="D40" s="47">
        <v>2447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2447</v>
      </c>
      <c r="O40" s="48">
        <f t="shared" si="8"/>
        <v>0.005829285549232092</v>
      </c>
      <c r="P40" s="9"/>
    </row>
    <row r="41" spans="1:16" ht="15">
      <c r="A41" s="12"/>
      <c r="B41" s="25">
        <v>347.5</v>
      </c>
      <c r="C41" s="20" t="s">
        <v>73</v>
      </c>
      <c r="D41" s="47">
        <v>1110088</v>
      </c>
      <c r="E41" s="47">
        <v>857353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6164000</v>
      </c>
      <c r="N41" s="47">
        <f t="shared" si="7"/>
        <v>8131441</v>
      </c>
      <c r="O41" s="48">
        <f t="shared" si="8"/>
        <v>19.370858813131733</v>
      </c>
      <c r="P41" s="9"/>
    </row>
    <row r="42" spans="1:16" ht="15">
      <c r="A42" s="12"/>
      <c r="B42" s="25">
        <v>347.9</v>
      </c>
      <c r="C42" s="20" t="s">
        <v>74</v>
      </c>
      <c r="D42" s="47">
        <v>11825014</v>
      </c>
      <c r="E42" s="47">
        <v>366887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12191901</v>
      </c>
      <c r="O42" s="48">
        <f t="shared" si="8"/>
        <v>29.043756565986225</v>
      </c>
      <c r="P42" s="9"/>
    </row>
    <row r="43" spans="1:16" ht="15">
      <c r="A43" s="12"/>
      <c r="B43" s="25">
        <v>349</v>
      </c>
      <c r="C43" s="20" t="s">
        <v>1</v>
      </c>
      <c r="D43" s="47">
        <v>42084058</v>
      </c>
      <c r="E43" s="47">
        <v>5208431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47292489</v>
      </c>
      <c r="O43" s="48">
        <f t="shared" si="8"/>
        <v>112.66098190229575</v>
      </c>
      <c r="P43" s="9"/>
    </row>
    <row r="44" spans="1:16" ht="15.75">
      <c r="A44" s="29" t="s">
        <v>57</v>
      </c>
      <c r="B44" s="30"/>
      <c r="C44" s="31"/>
      <c r="D44" s="32">
        <f aca="true" t="shared" si="9" ref="D44:M44">SUM(D45:D47)</f>
        <v>11459361</v>
      </c>
      <c r="E44" s="32">
        <f t="shared" si="9"/>
        <v>363425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5</v>
      </c>
      <c r="N44" s="32">
        <f aca="true" t="shared" si="10" ref="N44:N49">SUM(D44:M44)</f>
        <v>11822791</v>
      </c>
      <c r="O44" s="45">
        <f t="shared" si="8"/>
        <v>28.164456366118202</v>
      </c>
      <c r="P44" s="10"/>
    </row>
    <row r="45" spans="1:16" ht="15">
      <c r="A45" s="13"/>
      <c r="B45" s="39">
        <v>351.5</v>
      </c>
      <c r="C45" s="21" t="s">
        <v>120</v>
      </c>
      <c r="D45" s="47">
        <v>6618360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6618360</v>
      </c>
      <c r="O45" s="48">
        <f t="shared" si="8"/>
        <v>15.766371192323543</v>
      </c>
      <c r="P45" s="9"/>
    </row>
    <row r="46" spans="1:16" ht="15">
      <c r="A46" s="13"/>
      <c r="B46" s="39">
        <v>351.9</v>
      </c>
      <c r="C46" s="21" t="s">
        <v>134</v>
      </c>
      <c r="D46" s="47">
        <v>4153018</v>
      </c>
      <c r="E46" s="47">
        <v>31498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4184516</v>
      </c>
      <c r="O46" s="48">
        <f t="shared" si="8"/>
        <v>9.968426092901707</v>
      </c>
      <c r="P46" s="9"/>
    </row>
    <row r="47" spans="1:16" ht="15">
      <c r="A47" s="13"/>
      <c r="B47" s="39">
        <v>359</v>
      </c>
      <c r="C47" s="21" t="s">
        <v>79</v>
      </c>
      <c r="D47" s="47">
        <v>687983</v>
      </c>
      <c r="E47" s="47">
        <v>331927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5</v>
      </c>
      <c r="N47" s="47">
        <f t="shared" si="10"/>
        <v>1019915</v>
      </c>
      <c r="O47" s="48">
        <f t="shared" si="8"/>
        <v>2.42965908089295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SUM(D49:D59)</f>
        <v>21280682</v>
      </c>
      <c r="E48" s="32">
        <f t="shared" si="11"/>
        <v>4213142</v>
      </c>
      <c r="F48" s="32">
        <f t="shared" si="11"/>
        <v>38539</v>
      </c>
      <c r="G48" s="32">
        <f t="shared" si="11"/>
        <v>1130293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333199713</v>
      </c>
      <c r="L48" s="32">
        <f t="shared" si="11"/>
        <v>0</v>
      </c>
      <c r="M48" s="32">
        <f t="shared" si="11"/>
        <v>8065</v>
      </c>
      <c r="N48" s="32">
        <f t="shared" si="10"/>
        <v>359870434</v>
      </c>
      <c r="O48" s="45">
        <f t="shared" si="8"/>
        <v>857.2895465925956</v>
      </c>
      <c r="P48" s="10"/>
    </row>
    <row r="49" spans="1:16" ht="15">
      <c r="A49" s="12"/>
      <c r="B49" s="25">
        <v>361.1</v>
      </c>
      <c r="C49" s="20" t="s">
        <v>80</v>
      </c>
      <c r="D49" s="47">
        <v>1629769</v>
      </c>
      <c r="E49" s="47">
        <v>124450</v>
      </c>
      <c r="F49" s="47">
        <v>38539</v>
      </c>
      <c r="G49" s="47">
        <v>145569</v>
      </c>
      <c r="H49" s="47">
        <v>0</v>
      </c>
      <c r="I49" s="47">
        <v>0</v>
      </c>
      <c r="J49" s="47">
        <v>0</v>
      </c>
      <c r="K49" s="47">
        <v>30822000</v>
      </c>
      <c r="L49" s="47">
        <v>0</v>
      </c>
      <c r="M49" s="47">
        <v>8000</v>
      </c>
      <c r="N49" s="47">
        <f t="shared" si="10"/>
        <v>32768327</v>
      </c>
      <c r="O49" s="48">
        <f t="shared" si="8"/>
        <v>78.06127300924062</v>
      </c>
      <c r="P49" s="9"/>
    </row>
    <row r="50" spans="1:16" ht="15">
      <c r="A50" s="12"/>
      <c r="B50" s="25">
        <v>361.2</v>
      </c>
      <c r="C50" s="20" t="s">
        <v>81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17905000</v>
      </c>
      <c r="L50" s="47">
        <v>0</v>
      </c>
      <c r="M50" s="47">
        <v>0</v>
      </c>
      <c r="N50" s="47">
        <f aca="true" t="shared" si="12" ref="N50:N59">SUM(D50:M50)</f>
        <v>17905000</v>
      </c>
      <c r="O50" s="48">
        <f t="shared" si="8"/>
        <v>42.6535994111159</v>
      </c>
      <c r="P50" s="9"/>
    </row>
    <row r="51" spans="1:16" ht="15">
      <c r="A51" s="12"/>
      <c r="B51" s="25">
        <v>361.3</v>
      </c>
      <c r="C51" s="20" t="s">
        <v>82</v>
      </c>
      <c r="D51" s="47">
        <v>-4176321</v>
      </c>
      <c r="E51" s="47">
        <v>-203556</v>
      </c>
      <c r="F51" s="47">
        <v>0</v>
      </c>
      <c r="G51" s="47">
        <v>-216222</v>
      </c>
      <c r="H51" s="47">
        <v>0</v>
      </c>
      <c r="I51" s="47">
        <v>0</v>
      </c>
      <c r="J51" s="47">
        <v>0</v>
      </c>
      <c r="K51" s="47">
        <v>191914000</v>
      </c>
      <c r="L51" s="47">
        <v>0</v>
      </c>
      <c r="M51" s="47">
        <v>0</v>
      </c>
      <c r="N51" s="47">
        <f t="shared" si="12"/>
        <v>187317901</v>
      </c>
      <c r="O51" s="48">
        <f t="shared" si="8"/>
        <v>446.23193028679515</v>
      </c>
      <c r="P51" s="9"/>
    </row>
    <row r="52" spans="1:16" ht="15">
      <c r="A52" s="12"/>
      <c r="B52" s="25">
        <v>361.4</v>
      </c>
      <c r="C52" s="20" t="s">
        <v>135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429000</v>
      </c>
      <c r="L52" s="47">
        <v>0</v>
      </c>
      <c r="M52" s="47">
        <v>0</v>
      </c>
      <c r="N52" s="47">
        <f t="shared" si="12"/>
        <v>429000</v>
      </c>
      <c r="O52" s="48">
        <f t="shared" si="8"/>
        <v>1.0219711894648826</v>
      </c>
      <c r="P52" s="9"/>
    </row>
    <row r="53" spans="1:16" ht="15">
      <c r="A53" s="12"/>
      <c r="B53" s="25">
        <v>362</v>
      </c>
      <c r="C53" s="20" t="s">
        <v>84</v>
      </c>
      <c r="D53" s="47">
        <v>7824138</v>
      </c>
      <c r="E53" s="47">
        <v>2476994</v>
      </c>
      <c r="F53" s="47">
        <v>0</v>
      </c>
      <c r="G53" s="47">
        <v>367483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2"/>
        <v>10668615</v>
      </c>
      <c r="O53" s="48">
        <f t="shared" si="8"/>
        <v>25.41495841839834</v>
      </c>
      <c r="P53" s="9"/>
    </row>
    <row r="54" spans="1:16" ht="15">
      <c r="A54" s="12"/>
      <c r="B54" s="25">
        <v>364</v>
      </c>
      <c r="C54" s="20" t="s">
        <v>136</v>
      </c>
      <c r="D54" s="47">
        <v>235886</v>
      </c>
      <c r="E54" s="47">
        <v>0</v>
      </c>
      <c r="F54" s="47">
        <v>0</v>
      </c>
      <c r="G54" s="47">
        <v>68457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2"/>
        <v>304343</v>
      </c>
      <c r="O54" s="48">
        <f t="shared" si="8"/>
        <v>0.7250111368655262</v>
      </c>
      <c r="P54" s="9"/>
    </row>
    <row r="55" spans="1:16" ht="15">
      <c r="A55" s="12"/>
      <c r="B55" s="25">
        <v>365</v>
      </c>
      <c r="C55" s="20" t="s">
        <v>137</v>
      </c>
      <c r="D55" s="47">
        <v>1220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1220</v>
      </c>
      <c r="O55" s="48">
        <f t="shared" si="8"/>
        <v>0.0029063050143290367</v>
      </c>
      <c r="P55" s="9"/>
    </row>
    <row r="56" spans="1:16" ht="15">
      <c r="A56" s="12"/>
      <c r="B56" s="25">
        <v>366</v>
      </c>
      <c r="C56" s="20" t="s">
        <v>87</v>
      </c>
      <c r="D56" s="47">
        <v>0</v>
      </c>
      <c r="E56" s="47">
        <v>40837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40837</v>
      </c>
      <c r="O56" s="48">
        <f t="shared" si="8"/>
        <v>0.09728260481160235</v>
      </c>
      <c r="P56" s="9"/>
    </row>
    <row r="57" spans="1:16" ht="15">
      <c r="A57" s="12"/>
      <c r="B57" s="25">
        <v>368</v>
      </c>
      <c r="C57" s="20" t="s">
        <v>88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89215713</v>
      </c>
      <c r="L57" s="47">
        <v>0</v>
      </c>
      <c r="M57" s="47">
        <v>0</v>
      </c>
      <c r="N57" s="47">
        <f t="shared" si="12"/>
        <v>89215713</v>
      </c>
      <c r="O57" s="48">
        <f t="shared" si="8"/>
        <v>212.53120823675428</v>
      </c>
      <c r="P57" s="9"/>
    </row>
    <row r="58" spans="1:16" ht="15">
      <c r="A58" s="12"/>
      <c r="B58" s="25">
        <v>369.3</v>
      </c>
      <c r="C58" s="20" t="s">
        <v>89</v>
      </c>
      <c r="D58" s="47">
        <v>3871358</v>
      </c>
      <c r="E58" s="47">
        <v>0</v>
      </c>
      <c r="F58" s="47">
        <v>0</v>
      </c>
      <c r="G58" s="47">
        <v>765006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4636364</v>
      </c>
      <c r="O58" s="48">
        <f t="shared" si="8"/>
        <v>11.044826181520188</v>
      </c>
      <c r="P58" s="9"/>
    </row>
    <row r="59" spans="1:16" ht="15">
      <c r="A59" s="12"/>
      <c r="B59" s="25">
        <v>369.9</v>
      </c>
      <c r="C59" s="20" t="s">
        <v>90</v>
      </c>
      <c r="D59" s="47">
        <v>11894632</v>
      </c>
      <c r="E59" s="47">
        <v>1774417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2914000</v>
      </c>
      <c r="L59" s="47">
        <v>0</v>
      </c>
      <c r="M59" s="47">
        <v>65</v>
      </c>
      <c r="N59" s="47">
        <f t="shared" si="12"/>
        <v>16583114</v>
      </c>
      <c r="O59" s="48">
        <f t="shared" si="8"/>
        <v>39.50457981261479</v>
      </c>
      <c r="P59" s="9"/>
    </row>
    <row r="60" spans="1:16" ht="15.75">
      <c r="A60" s="29" t="s">
        <v>58</v>
      </c>
      <c r="B60" s="30"/>
      <c r="C60" s="31"/>
      <c r="D60" s="32">
        <f aca="true" t="shared" si="13" ref="D60:M60">SUM(D61:D63)</f>
        <v>2518768</v>
      </c>
      <c r="E60" s="32">
        <f t="shared" si="13"/>
        <v>9011799</v>
      </c>
      <c r="F60" s="32">
        <f t="shared" si="13"/>
        <v>88213699</v>
      </c>
      <c r="G60" s="32">
        <f t="shared" si="13"/>
        <v>32218864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131963130</v>
      </c>
      <c r="O60" s="45">
        <f t="shared" si="8"/>
        <v>314.36484133242175</v>
      </c>
      <c r="P60" s="9"/>
    </row>
    <row r="61" spans="1:16" ht="15">
      <c r="A61" s="12"/>
      <c r="B61" s="25">
        <v>381</v>
      </c>
      <c r="C61" s="20" t="s">
        <v>91</v>
      </c>
      <c r="D61" s="47">
        <v>440059</v>
      </c>
      <c r="E61" s="47">
        <v>9011799</v>
      </c>
      <c r="F61" s="47">
        <v>38185060</v>
      </c>
      <c r="G61" s="47">
        <v>32218864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79855782</v>
      </c>
      <c r="O61" s="48">
        <f t="shared" si="8"/>
        <v>190.23381938505443</v>
      </c>
      <c r="P61" s="9"/>
    </row>
    <row r="62" spans="1:16" ht="15">
      <c r="A62" s="12"/>
      <c r="B62" s="25">
        <v>384</v>
      </c>
      <c r="C62" s="20" t="s">
        <v>92</v>
      </c>
      <c r="D62" s="47">
        <v>0</v>
      </c>
      <c r="E62" s="47">
        <v>0</v>
      </c>
      <c r="F62" s="47">
        <v>50028639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50028639</v>
      </c>
      <c r="O62" s="48">
        <f t="shared" si="8"/>
        <v>119.17908556209606</v>
      </c>
      <c r="P62" s="9"/>
    </row>
    <row r="63" spans="1:16" ht="15.75" thickBot="1">
      <c r="A63" s="12"/>
      <c r="B63" s="25">
        <v>389.9</v>
      </c>
      <c r="C63" s="20" t="s">
        <v>138</v>
      </c>
      <c r="D63" s="47">
        <v>2078709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2078709</v>
      </c>
      <c r="O63" s="48">
        <f t="shared" si="8"/>
        <v>4.951936385271227</v>
      </c>
      <c r="P63" s="9"/>
    </row>
    <row r="64" spans="1:119" ht="16.5" thickBot="1">
      <c r="A64" s="14" t="s">
        <v>75</v>
      </c>
      <c r="B64" s="23"/>
      <c r="C64" s="22"/>
      <c r="D64" s="15">
        <f aca="true" t="shared" si="14" ref="D64:M64">SUM(D5,D15,D21,D29,D44,D48,D60)</f>
        <v>539065405</v>
      </c>
      <c r="E64" s="15">
        <f t="shared" si="14"/>
        <v>153993027</v>
      </c>
      <c r="F64" s="15">
        <f t="shared" si="14"/>
        <v>117677267</v>
      </c>
      <c r="G64" s="15">
        <f t="shared" si="14"/>
        <v>49272342</v>
      </c>
      <c r="H64" s="15">
        <f t="shared" si="14"/>
        <v>0</v>
      </c>
      <c r="I64" s="15">
        <f t="shared" si="14"/>
        <v>0</v>
      </c>
      <c r="J64" s="15">
        <f t="shared" si="14"/>
        <v>0</v>
      </c>
      <c r="K64" s="15">
        <f t="shared" si="14"/>
        <v>333199713</v>
      </c>
      <c r="L64" s="15">
        <f t="shared" si="14"/>
        <v>0</v>
      </c>
      <c r="M64" s="15">
        <f t="shared" si="14"/>
        <v>40692670</v>
      </c>
      <c r="N64" s="15">
        <f>SUM(D64:M64)</f>
        <v>1233900424</v>
      </c>
      <c r="O64" s="38">
        <f t="shared" si="8"/>
        <v>2939.418843814692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2" t="s">
        <v>139</v>
      </c>
      <c r="M66" s="52"/>
      <c r="N66" s="52"/>
      <c r="O66" s="43">
        <v>419777</v>
      </c>
    </row>
    <row r="67" spans="1:15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1:15" ht="15.75" customHeight="1" thickBot="1">
      <c r="A68" s="56" t="s">
        <v>112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2022-06-22T17:23:10Z</cp:lastPrinted>
  <dcterms:created xsi:type="dcterms:W3CDTF">2000-08-31T21:26:31Z</dcterms:created>
  <dcterms:modified xsi:type="dcterms:W3CDTF">2023-03-10T15:06:51Z</dcterms:modified>
  <cp:category/>
  <cp:version/>
  <cp:contentType/>
  <cp:contentStatus/>
</cp:coreProperties>
</file>