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'2008'!$A$1:$O$51</definedName>
    <definedName name="_xlnm.Print_Area" localSheetId="13">'2009'!$A$1:$O$46</definedName>
    <definedName name="_xlnm.Print_Area" localSheetId="12">'2010'!$A$1:$O$46</definedName>
    <definedName name="_xlnm.Print_Area" localSheetId="11">'2011'!$A$1:$O$47</definedName>
    <definedName name="_xlnm.Print_Area" localSheetId="10">'2012'!$A$1:$O$50</definedName>
    <definedName name="_xlnm.Print_Area" localSheetId="9">'2013'!$A$1:$O$50</definedName>
    <definedName name="_xlnm.Print_Area" localSheetId="8">'2014'!$A$1:$O$50</definedName>
    <definedName name="_xlnm.Print_Area" localSheetId="7">'2015'!$A$1:$O$53</definedName>
    <definedName name="_xlnm.Print_Area" localSheetId="6">'2016'!$A$1:$O$50</definedName>
    <definedName name="_xlnm.Print_Area" localSheetId="5">'2017'!$A$1:$O$52</definedName>
    <definedName name="_xlnm.Print_Area" localSheetId="4">'2018'!$A$1:$O$51</definedName>
    <definedName name="_xlnm.Print_Area" localSheetId="3">'2019'!$A$1:$O$51</definedName>
    <definedName name="_xlnm.Print_Area" localSheetId="2">'2020'!$A$1:$O$51</definedName>
    <definedName name="_xlnm.Print_Area" localSheetId="1">'2021'!$A$1:$P$52</definedName>
    <definedName name="_xlnm.Print_Area" localSheetId="0">'2022'!$A$1:$P$52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7" i="47" l="1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4" i="47" l="1"/>
  <c r="P44" i="47" s="1"/>
  <c r="O39" i="47"/>
  <c r="P39" i="47" s="1"/>
  <c r="O35" i="47"/>
  <c r="P35" i="47" s="1"/>
  <c r="O30" i="47"/>
  <c r="P30" i="47" s="1"/>
  <c r="O20" i="47"/>
  <c r="P20" i="47" s="1"/>
  <c r="G48" i="47"/>
  <c r="D48" i="47"/>
  <c r="N48" i="47"/>
  <c r="I48" i="47"/>
  <c r="L48" i="47"/>
  <c r="M48" i="47"/>
  <c r="O14" i="47"/>
  <c r="P14" i="47" s="1"/>
  <c r="J48" i="47"/>
  <c r="K48" i="47"/>
  <c r="F48" i="47"/>
  <c r="H48" i="47"/>
  <c r="E48" i="47"/>
  <c r="O5" i="47"/>
  <c r="P5" i="47" s="1"/>
  <c r="O47" i="46"/>
  <c r="P47" i="46"/>
  <c r="O46" i="46"/>
  <c r="P46" i="46" s="1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 s="1"/>
  <c r="O42" i="46"/>
  <c r="P42" i="46"/>
  <c r="O41" i="46"/>
  <c r="P41" i="46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 s="1"/>
  <c r="O36" i="46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/>
  <c r="O32" i="46"/>
  <c r="P32" i="46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/>
  <c r="O28" i="46"/>
  <c r="P28" i="46" s="1"/>
  <c r="O27" i="46"/>
  <c r="P27" i="46"/>
  <c r="O26" i="46"/>
  <c r="P26" i="46" s="1"/>
  <c r="O25" i="46"/>
  <c r="P25" i="46" s="1"/>
  <c r="O24" i="46"/>
  <c r="P24" i="46"/>
  <c r="O23" i="46"/>
  <c r="P23" i="46"/>
  <c r="O22" i="46"/>
  <c r="P22" i="46" s="1"/>
  <c r="O21" i="46"/>
  <c r="P21" i="46"/>
  <c r="N20" i="46"/>
  <c r="M20" i="46"/>
  <c r="L20" i="46"/>
  <c r="K20" i="46"/>
  <c r="J20" i="46"/>
  <c r="I20" i="46"/>
  <c r="H20" i="46"/>
  <c r="G20" i="46"/>
  <c r="F20" i="46"/>
  <c r="E20" i="46"/>
  <c r="D20" i="46"/>
  <c r="O19" i="46"/>
  <c r="P19" i="46" s="1"/>
  <c r="O18" i="46"/>
  <c r="P18" i="46"/>
  <c r="O17" i="46"/>
  <c r="P17" i="46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/>
  <c r="O11" i="46"/>
  <c r="P11" i="46" s="1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6" i="45"/>
  <c r="O46" i="45" s="1"/>
  <c r="N45" i="45"/>
  <c r="O45" i="45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N36" i="45"/>
  <c r="O36" i="45" s="1"/>
  <c r="M35" i="45"/>
  <c r="L35" i="45"/>
  <c r="K35" i="45"/>
  <c r="J35" i="45"/>
  <c r="I35" i="45"/>
  <c r="N35" i="45" s="1"/>
  <c r="H35" i="45"/>
  <c r="G35" i="45"/>
  <c r="F35" i="45"/>
  <c r="E35" i="45"/>
  <c r="D35" i="45"/>
  <c r="N34" i="45"/>
  <c r="O34" i="45" s="1"/>
  <c r="N33" i="45"/>
  <c r="O33" i="45" s="1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N21" i="45" s="1"/>
  <c r="O21" i="45" s="1"/>
  <c r="D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46" i="44"/>
  <c r="O46" i="44" s="1"/>
  <c r="N45" i="44"/>
  <c r="O45" i="44" s="1"/>
  <c r="N44" i="44"/>
  <c r="O44" i="44" s="1"/>
  <c r="M43" i="44"/>
  <c r="L43" i="44"/>
  <c r="K43" i="44"/>
  <c r="J43" i="44"/>
  <c r="I43" i="44"/>
  <c r="N43" i="44" s="1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 s="1"/>
  <c r="N30" i="44"/>
  <c r="O30" i="44" s="1"/>
  <c r="M29" i="44"/>
  <c r="N29" i="44" s="1"/>
  <c r="L29" i="44"/>
  <c r="K29" i="44"/>
  <c r="J29" i="44"/>
  <c r="I29" i="44"/>
  <c r="H29" i="44"/>
  <c r="G29" i="44"/>
  <c r="F29" i="44"/>
  <c r="E29" i="44"/>
  <c r="D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 s="1"/>
  <c r="N16" i="44"/>
  <c r="O16" i="44" s="1"/>
  <c r="N15" i="44"/>
  <c r="O15" i="44" s="1"/>
  <c r="M14" i="44"/>
  <c r="L14" i="44"/>
  <c r="K14" i="44"/>
  <c r="N14" i="44" s="1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N5" i="44" s="1"/>
  <c r="O5" i="44" s="1"/>
  <c r="L5" i="44"/>
  <c r="K5" i="44"/>
  <c r="J5" i="44"/>
  <c r="I5" i="44"/>
  <c r="H5" i="44"/>
  <c r="G5" i="44"/>
  <c r="F5" i="44"/>
  <c r="E5" i="44"/>
  <c r="D5" i="44"/>
  <c r="N46" i="43"/>
  <c r="O46" i="43" s="1"/>
  <c r="N45" i="43"/>
  <c r="O45" i="43" s="1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 s="1"/>
  <c r="N39" i="43"/>
  <c r="O39" i="43" s="1"/>
  <c r="N38" i="43"/>
  <c r="O38" i="43" s="1"/>
  <c r="M37" i="43"/>
  <c r="L37" i="43"/>
  <c r="K37" i="43"/>
  <c r="J37" i="43"/>
  <c r="I37" i="43"/>
  <c r="H37" i="43"/>
  <c r="G37" i="43"/>
  <c r="F37" i="43"/>
  <c r="E37" i="43"/>
  <c r="D37" i="43"/>
  <c r="N36" i="43"/>
  <c r="O36" i="43" s="1"/>
  <c r="N35" i="43"/>
  <c r="O35" i="43" s="1"/>
  <c r="N34" i="43"/>
  <c r="O34" i="43" s="1"/>
  <c r="M33" i="43"/>
  <c r="L33" i="43"/>
  <c r="K33" i="43"/>
  <c r="J33" i="43"/>
  <c r="I33" i="43"/>
  <c r="H33" i="43"/>
  <c r="G33" i="43"/>
  <c r="F33" i="43"/>
  <c r="E33" i="43"/>
  <c r="N33" i="43" s="1"/>
  <c r="O33" i="43" s="1"/>
  <c r="D33" i="43"/>
  <c r="N32" i="43"/>
  <c r="O32" i="43" s="1"/>
  <c r="N31" i="43"/>
  <c r="O31" i="43" s="1"/>
  <c r="N30" i="43"/>
  <c r="O30" i="43" s="1"/>
  <c r="N29" i="43"/>
  <c r="O29" i="43" s="1"/>
  <c r="M28" i="43"/>
  <c r="L28" i="43"/>
  <c r="K28" i="43"/>
  <c r="N28" i="43" s="1"/>
  <c r="O28" i="43" s="1"/>
  <c r="J28" i="43"/>
  <c r="I28" i="43"/>
  <c r="H28" i="43"/>
  <c r="G28" i="43"/>
  <c r="F28" i="43"/>
  <c r="E28" i="43"/>
  <c r="D28" i="43"/>
  <c r="N27" i="43"/>
  <c r="O27" i="43" s="1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N5" i="43" s="1"/>
  <c r="O5" i="43" s="1"/>
  <c r="H5" i="43"/>
  <c r="G5" i="43"/>
  <c r="F5" i="43"/>
  <c r="E5" i="43"/>
  <c r="D5" i="43"/>
  <c r="N47" i="42"/>
  <c r="O47" i="42" s="1"/>
  <c r="N46" i="42"/>
  <c r="O46" i="42" s="1"/>
  <c r="N45" i="42"/>
  <c r="O45" i="42" s="1"/>
  <c r="M44" i="42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 s="1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N29" i="42" s="1"/>
  <c r="F29" i="42"/>
  <c r="E29" i="42"/>
  <c r="D29" i="42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19" i="42"/>
  <c r="O19" i="42" s="1"/>
  <c r="N18" i="42"/>
  <c r="O18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F14" i="42"/>
  <c r="E14" i="42"/>
  <c r="E48" i="42" s="1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45" i="41"/>
  <c r="O45" i="41" s="1"/>
  <c r="N44" i="41"/>
  <c r="O44" i="41" s="1"/>
  <c r="N43" i="41"/>
  <c r="O43" i="41" s="1"/>
  <c r="M42" i="41"/>
  <c r="L42" i="41"/>
  <c r="K42" i="41"/>
  <c r="N42" i="41" s="1"/>
  <c r="J42" i="41"/>
  <c r="I42" i="41"/>
  <c r="H42" i="41"/>
  <c r="G42" i="41"/>
  <c r="F42" i="41"/>
  <c r="E42" i="41"/>
  <c r="D42" i="41"/>
  <c r="N41" i="41"/>
  <c r="O41" i="41" s="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 s="1"/>
  <c r="M34" i="41"/>
  <c r="L34" i="41"/>
  <c r="K34" i="41"/>
  <c r="J34" i="41"/>
  <c r="I34" i="41"/>
  <c r="H34" i="41"/>
  <c r="G34" i="41"/>
  <c r="N34" i="41" s="1"/>
  <c r="O34" i="41" s="1"/>
  <c r="F34" i="41"/>
  <c r="E34" i="41"/>
  <c r="D34" i="41"/>
  <c r="N33" i="41"/>
  <c r="O33" i="41" s="1"/>
  <c r="N32" i="41"/>
  <c r="O32" i="41" s="1"/>
  <c r="N31" i="41"/>
  <c r="O31" i="41" s="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 s="1"/>
  <c r="N25" i="41"/>
  <c r="O25" i="41" s="1"/>
  <c r="N24" i="41"/>
  <c r="O24" i="41" s="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N5" i="41" s="1"/>
  <c r="O5" i="41" s="1"/>
  <c r="L5" i="41"/>
  <c r="K5" i="41"/>
  <c r="J5" i="41"/>
  <c r="I5" i="41"/>
  <c r="H5" i="41"/>
  <c r="G5" i="41"/>
  <c r="F5" i="41"/>
  <c r="E5" i="41"/>
  <c r="D5" i="41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E49" i="40" s="1"/>
  <c r="D45" i="40"/>
  <c r="N44" i="40"/>
  <c r="O44" i="40" s="1"/>
  <c r="N43" i="40"/>
  <c r="O43" i="40" s="1"/>
  <c r="N42" i="40"/>
  <c r="O42" i="40" s="1"/>
  <c r="N41" i="40"/>
  <c r="O41" i="40" s="1"/>
  <c r="M40" i="40"/>
  <c r="L40" i="40"/>
  <c r="K40" i="40"/>
  <c r="J40" i="40"/>
  <c r="I40" i="40"/>
  <c r="H40" i="40"/>
  <c r="G40" i="40"/>
  <c r="F40" i="40"/>
  <c r="E40" i="40"/>
  <c r="D40" i="40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 s="1"/>
  <c r="N32" i="40"/>
  <c r="O32" i="40" s="1"/>
  <c r="N31" i="40"/>
  <c r="O31" i="40" s="1"/>
  <c r="M30" i="40"/>
  <c r="L30" i="40"/>
  <c r="K30" i="40"/>
  <c r="N30" i="40" s="1"/>
  <c r="O30" i="40" s="1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45" i="39"/>
  <c r="O45" i="39" s="1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N42" i="39" s="1"/>
  <c r="O42" i="39" s="1"/>
  <c r="D42" i="39"/>
  <c r="N41" i="39"/>
  <c r="O41" i="39" s="1"/>
  <c r="N40" i="39"/>
  <c r="O40" i="39" s="1"/>
  <c r="N39" i="39"/>
  <c r="O39" i="39" s="1"/>
  <c r="N38" i="39"/>
  <c r="O38" i="39" s="1"/>
  <c r="M37" i="39"/>
  <c r="L37" i="39"/>
  <c r="K37" i="39"/>
  <c r="K46" i="39" s="1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N33" i="39" s="1"/>
  <c r="O33" i="39" s="1"/>
  <c r="D33" i="39"/>
  <c r="N32" i="39"/>
  <c r="O32" i="39" s="1"/>
  <c r="N31" i="39"/>
  <c r="O31" i="39" s="1"/>
  <c r="N30" i="39"/>
  <c r="O30" i="39" s="1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M18" i="39"/>
  <c r="L18" i="39"/>
  <c r="K18" i="39"/>
  <c r="J18" i="39"/>
  <c r="J46" i="39"/>
  <c r="I18" i="39"/>
  <c r="H18" i="39"/>
  <c r="G18" i="39"/>
  <c r="F18" i="39"/>
  <c r="E18" i="39"/>
  <c r="D18" i="39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46" i="39"/>
  <c r="K5" i="39"/>
  <c r="J5" i="39"/>
  <c r="I5" i="39"/>
  <c r="H5" i="39"/>
  <c r="G5" i="39"/>
  <c r="F5" i="39"/>
  <c r="E5" i="39"/>
  <c r="D5" i="39"/>
  <c r="N45" i="38"/>
  <c r="O45" i="38" s="1"/>
  <c r="N44" i="38"/>
  <c r="O44" i="38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2" i="38" s="1"/>
  <c r="O42" i="38" s="1"/>
  <c r="N41" i="38"/>
  <c r="O41" i="38"/>
  <c r="N40" i="38"/>
  <c r="O40" i="38"/>
  <c r="M39" i="38"/>
  <c r="L39" i="38"/>
  <c r="K39" i="38"/>
  <c r="J39" i="38"/>
  <c r="I39" i="38"/>
  <c r="H39" i="38"/>
  <c r="G39" i="38"/>
  <c r="F39" i="38"/>
  <c r="E39" i="38"/>
  <c r="D39" i="38"/>
  <c r="N39" i="38" s="1"/>
  <c r="O39" i="38" s="1"/>
  <c r="N38" i="38"/>
  <c r="O38" i="38" s="1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 s="1"/>
  <c r="N33" i="38"/>
  <c r="O33" i="38" s="1"/>
  <c r="N32" i="38"/>
  <c r="O32" i="38" s="1"/>
  <c r="M31" i="38"/>
  <c r="L31" i="38"/>
  <c r="K31" i="38"/>
  <c r="J31" i="38"/>
  <c r="I31" i="38"/>
  <c r="H31" i="38"/>
  <c r="G31" i="38"/>
  <c r="F31" i="38"/>
  <c r="E31" i="38"/>
  <c r="D31" i="38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 s="1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E46" i="38" s="1"/>
  <c r="D13" i="38"/>
  <c r="N13" i="38" s="1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N5" i="38" s="1"/>
  <c r="O5" i="38" s="1"/>
  <c r="L5" i="38"/>
  <c r="L46" i="38"/>
  <c r="K5" i="38"/>
  <c r="K46" i="38" s="1"/>
  <c r="J5" i="38"/>
  <c r="I5" i="38"/>
  <c r="I46" i="38"/>
  <c r="H5" i="38"/>
  <c r="H46" i="38" s="1"/>
  <c r="G5" i="38"/>
  <c r="F5" i="38"/>
  <c r="E5" i="38"/>
  <c r="D5" i="38"/>
  <c r="D46" i="38"/>
  <c r="N46" i="37"/>
  <c r="O46" i="37"/>
  <c r="N45" i="37"/>
  <c r="O45" i="37" s="1"/>
  <c r="N44" i="37"/>
  <c r="O44" i="37"/>
  <c r="M43" i="37"/>
  <c r="L43" i="37"/>
  <c r="K43" i="37"/>
  <c r="J43" i="37"/>
  <c r="I43" i="37"/>
  <c r="H43" i="37"/>
  <c r="H47" i="37" s="1"/>
  <c r="G43" i="37"/>
  <c r="F43" i="37"/>
  <c r="E43" i="37"/>
  <c r="D43" i="37"/>
  <c r="N43" i="37" s="1"/>
  <c r="O43" i="37" s="1"/>
  <c r="N42" i="37"/>
  <c r="O42" i="37" s="1"/>
  <c r="N41" i="37"/>
  <c r="O41" i="37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 s="1"/>
  <c r="N36" i="37"/>
  <c r="O36" i="37" s="1"/>
  <c r="N35" i="37"/>
  <c r="O35" i="37" s="1"/>
  <c r="M34" i="37"/>
  <c r="L34" i="37"/>
  <c r="K34" i="37"/>
  <c r="J34" i="37"/>
  <c r="I34" i="37"/>
  <c r="H34" i="37"/>
  <c r="G34" i="37"/>
  <c r="F34" i="37"/>
  <c r="E34" i="37"/>
  <c r="N34" i="37" s="1"/>
  <c r="O34" i="37" s="1"/>
  <c r="D34" i="37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F27" i="37"/>
  <c r="E27" i="37"/>
  <c r="D27" i="37"/>
  <c r="N27" i="37" s="1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E47" i="37" s="1"/>
  <c r="D17" i="37"/>
  <c r="N16" i="37"/>
  <c r="O16" i="37" s="1"/>
  <c r="N15" i="37"/>
  <c r="O15" i="37" s="1"/>
  <c r="N14" i="37"/>
  <c r="O14" i="37" s="1"/>
  <c r="M13" i="37"/>
  <c r="L13" i="37"/>
  <c r="L47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/>
  <c r="N11" i="37"/>
  <c r="O11" i="37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J5" i="37"/>
  <c r="J47" i="37" s="1"/>
  <c r="I5" i="37"/>
  <c r="H5" i="37"/>
  <c r="G5" i="37"/>
  <c r="F5" i="37"/>
  <c r="F47" i="37" s="1"/>
  <c r="E5" i="37"/>
  <c r="D5" i="37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N43" i="36" s="1"/>
  <c r="O43" i="36" s="1"/>
  <c r="D43" i="36"/>
  <c r="N42" i="36"/>
  <c r="O42" i="36" s="1"/>
  <c r="N41" i="36"/>
  <c r="O41" i="36" s="1"/>
  <c r="M40" i="36"/>
  <c r="L40" i="36"/>
  <c r="K40" i="36"/>
  <c r="J40" i="36"/>
  <c r="I40" i="36"/>
  <c r="I46" i="36" s="1"/>
  <c r="H40" i="36"/>
  <c r="G40" i="36"/>
  <c r="F40" i="36"/>
  <c r="E40" i="36"/>
  <c r="D40" i="36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E36" i="36"/>
  <c r="D36" i="36"/>
  <c r="N35" i="36"/>
  <c r="O35" i="36"/>
  <c r="N34" i="36"/>
  <c r="O34" i="36" s="1"/>
  <c r="N33" i="36"/>
  <c r="O33" i="36"/>
  <c r="M32" i="36"/>
  <c r="L32" i="36"/>
  <c r="K32" i="36"/>
  <c r="J32" i="36"/>
  <c r="I32" i="36"/>
  <c r="H32" i="36"/>
  <c r="G32" i="36"/>
  <c r="F32" i="36"/>
  <c r="E32" i="36"/>
  <c r="D32" i="36"/>
  <c r="N31" i="36"/>
  <c r="O31" i="36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/>
  <c r="N24" i="36"/>
  <c r="O24" i="36" s="1"/>
  <c r="N23" i="36"/>
  <c r="O23" i="36" s="1"/>
  <c r="N22" i="36"/>
  <c r="O22" i="36"/>
  <c r="N21" i="36"/>
  <c r="O21" i="36"/>
  <c r="N20" i="36"/>
  <c r="O20" i="36" s="1"/>
  <c r="M19" i="36"/>
  <c r="L19" i="36"/>
  <c r="K19" i="36"/>
  <c r="J19" i="36"/>
  <c r="I19" i="36"/>
  <c r="H19" i="36"/>
  <c r="G19" i="36"/>
  <c r="N19" i="36" s="1"/>
  <c r="O19" i="36" s="1"/>
  <c r="F19" i="36"/>
  <c r="E19" i="36"/>
  <c r="D19" i="36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L46" i="36"/>
  <c r="K13" i="36"/>
  <c r="J13" i="36"/>
  <c r="I13" i="36"/>
  <c r="H13" i="36"/>
  <c r="G13" i="36"/>
  <c r="F13" i="36"/>
  <c r="E13" i="36"/>
  <c r="D13" i="36"/>
  <c r="N13" i="36" s="1"/>
  <c r="O13" i="36" s="1"/>
  <c r="N12" i="36"/>
  <c r="O12" i="36"/>
  <c r="N11" i="36"/>
  <c r="O11" i="36" s="1"/>
  <c r="N10" i="36"/>
  <c r="O10" i="36" s="1"/>
  <c r="N9" i="36"/>
  <c r="O9" i="36"/>
  <c r="N8" i="36"/>
  <c r="O8" i="36"/>
  <c r="N7" i="36"/>
  <c r="O7" i="36" s="1"/>
  <c r="N6" i="36"/>
  <c r="O6" i="36"/>
  <c r="M5" i="36"/>
  <c r="L5" i="36"/>
  <c r="K5" i="36"/>
  <c r="J5" i="36"/>
  <c r="J46" i="36" s="1"/>
  <c r="I5" i="36"/>
  <c r="H5" i="36"/>
  <c r="G5" i="36"/>
  <c r="G46" i="36" s="1"/>
  <c r="F5" i="36"/>
  <c r="E5" i="36"/>
  <c r="D5" i="36"/>
  <c r="N5" i="36" s="1"/>
  <c r="O5" i="36" s="1"/>
  <c r="N42" i="35"/>
  <c r="O42" i="35" s="1"/>
  <c r="N41" i="35"/>
  <c r="O41" i="35" s="1"/>
  <c r="N40" i="35"/>
  <c r="O40" i="35"/>
  <c r="M39" i="35"/>
  <c r="L39" i="35"/>
  <c r="K39" i="35"/>
  <c r="J39" i="35"/>
  <c r="I39" i="35"/>
  <c r="H39" i="35"/>
  <c r="G39" i="35"/>
  <c r="N39" i="35" s="1"/>
  <c r="F39" i="35"/>
  <c r="E39" i="35"/>
  <c r="D39" i="35"/>
  <c r="O39" i="35"/>
  <c r="N38" i="35"/>
  <c r="O38" i="35"/>
  <c r="N37" i="35"/>
  <c r="O37" i="35" s="1"/>
  <c r="M36" i="35"/>
  <c r="L36" i="35"/>
  <c r="K36" i="35"/>
  <c r="J36" i="35"/>
  <c r="I36" i="35"/>
  <c r="H36" i="35"/>
  <c r="G36" i="35"/>
  <c r="G43" i="35"/>
  <c r="F36" i="35"/>
  <c r="E36" i="35"/>
  <c r="N36" i="35" s="1"/>
  <c r="O36" i="35" s="1"/>
  <c r="D36" i="35"/>
  <c r="N35" i="35"/>
  <c r="O35" i="35" s="1"/>
  <c r="N34" i="35"/>
  <c r="O34" i="35" s="1"/>
  <c r="N33" i="35"/>
  <c r="O33" i="35" s="1"/>
  <c r="M32" i="35"/>
  <c r="L32" i="35"/>
  <c r="K32" i="35"/>
  <c r="J32" i="35"/>
  <c r="I32" i="35"/>
  <c r="H32" i="35"/>
  <c r="G32" i="35"/>
  <c r="F32" i="35"/>
  <c r="N32" i="35" s="1"/>
  <c r="O32" i="35" s="1"/>
  <c r="E32" i="35"/>
  <c r="D32" i="35"/>
  <c r="N31" i="35"/>
  <c r="O31" i="35"/>
  <c r="N30" i="35"/>
  <c r="O30" i="35"/>
  <c r="N29" i="35"/>
  <c r="O29" i="35" s="1"/>
  <c r="M28" i="35"/>
  <c r="L28" i="35"/>
  <c r="K28" i="35"/>
  <c r="J28" i="35"/>
  <c r="I28" i="35"/>
  <c r="H28" i="35"/>
  <c r="G28" i="35"/>
  <c r="F28" i="35"/>
  <c r="N28" i="35" s="1"/>
  <c r="O28" i="35" s="1"/>
  <c r="E28" i="35"/>
  <c r="D28" i="35"/>
  <c r="N27" i="35"/>
  <c r="O27" i="35"/>
  <c r="N26" i="35"/>
  <c r="O26" i="35" s="1"/>
  <c r="N25" i="35"/>
  <c r="O25" i="35" s="1"/>
  <c r="N24" i="35"/>
  <c r="O24" i="35"/>
  <c r="N23" i="35"/>
  <c r="O23" i="35"/>
  <c r="N22" i="35"/>
  <c r="O22" i="35" s="1"/>
  <c r="N21" i="35"/>
  <c r="O21" i="35"/>
  <c r="N20" i="35"/>
  <c r="O20" i="35" s="1"/>
  <c r="M19" i="35"/>
  <c r="L19" i="35"/>
  <c r="K19" i="35"/>
  <c r="J19" i="35"/>
  <c r="J43" i="35" s="1"/>
  <c r="I19" i="35"/>
  <c r="H19" i="35"/>
  <c r="H43" i="35" s="1"/>
  <c r="G19" i="35"/>
  <c r="F19" i="35"/>
  <c r="E19" i="35"/>
  <c r="D19" i="35"/>
  <c r="N18" i="35"/>
  <c r="O18" i="35" s="1"/>
  <c r="N17" i="35"/>
  <c r="O17" i="35" s="1"/>
  <c r="N16" i="35"/>
  <c r="O16" i="35"/>
  <c r="N15" i="35"/>
  <c r="O15" i="35"/>
  <c r="N14" i="35"/>
  <c r="O14" i="35" s="1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M43" i="35" s="1"/>
  <c r="L5" i="35"/>
  <c r="K5" i="35"/>
  <c r="K43" i="35" s="1"/>
  <c r="J5" i="35"/>
  <c r="I5" i="35"/>
  <c r="H5" i="35"/>
  <c r="G5" i="35"/>
  <c r="F5" i="35"/>
  <c r="E5" i="35"/>
  <c r="E43" i="35" s="1"/>
  <c r="D5" i="35"/>
  <c r="N41" i="34"/>
  <c r="O41" i="34" s="1"/>
  <c r="N40" i="34"/>
  <c r="O40" i="34" s="1"/>
  <c r="M39" i="34"/>
  <c r="L39" i="34"/>
  <c r="K39" i="34"/>
  <c r="J39" i="34"/>
  <c r="I39" i="34"/>
  <c r="I42" i="34" s="1"/>
  <c r="H39" i="34"/>
  <c r="G39" i="34"/>
  <c r="F39" i="34"/>
  <c r="E39" i="34"/>
  <c r="D39" i="34"/>
  <c r="N39" i="34" s="1"/>
  <c r="O39" i="34" s="1"/>
  <c r="N38" i="34"/>
  <c r="O38" i="34" s="1"/>
  <c r="N37" i="34"/>
  <c r="O37" i="34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/>
  <c r="N29" i="34"/>
  <c r="O29" i="34"/>
  <c r="N28" i="34"/>
  <c r="O28" i="34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N25" i="34"/>
  <c r="O25" i="34" s="1"/>
  <c r="N24" i="34"/>
  <c r="O24" i="34" s="1"/>
  <c r="N23" i="34"/>
  <c r="O23" i="34"/>
  <c r="N22" i="34"/>
  <c r="O22" i="34" s="1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N19" i="34" s="1"/>
  <c r="O19" i="34" s="1"/>
  <c r="E19" i="34"/>
  <c r="D19" i="34"/>
  <c r="N18" i="34"/>
  <c r="O18" i="34"/>
  <c r="N17" i="34"/>
  <c r="O17" i="34" s="1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F42" i="34" s="1"/>
  <c r="E13" i="34"/>
  <c r="D13" i="34"/>
  <c r="N12" i="34"/>
  <c r="O12" i="34"/>
  <c r="N11" i="34"/>
  <c r="O11" i="34"/>
  <c r="N10" i="34"/>
  <c r="O10" i="34" s="1"/>
  <c r="N9" i="34"/>
  <c r="O9" i="34"/>
  <c r="N8" i="34"/>
  <c r="O8" i="34"/>
  <c r="N7" i="34"/>
  <c r="O7" i="34"/>
  <c r="N6" i="34"/>
  <c r="O6" i="34" s="1"/>
  <c r="M5" i="34"/>
  <c r="L5" i="34"/>
  <c r="L42" i="34" s="1"/>
  <c r="K5" i="34"/>
  <c r="J5" i="34"/>
  <c r="J42" i="34" s="1"/>
  <c r="I5" i="34"/>
  <c r="H5" i="34"/>
  <c r="G5" i="34"/>
  <c r="F5" i="34"/>
  <c r="E5" i="34"/>
  <c r="D5" i="34"/>
  <c r="N41" i="33"/>
  <c r="O41" i="33" s="1"/>
  <c r="N29" i="33"/>
  <c r="O29" i="33" s="1"/>
  <c r="N30" i="33"/>
  <c r="O30" i="33" s="1"/>
  <c r="N31" i="33"/>
  <c r="O31" i="33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/>
  <c r="N26" i="33"/>
  <c r="O26" i="33" s="1"/>
  <c r="E27" i="33"/>
  <c r="F27" i="33"/>
  <c r="G27" i="33"/>
  <c r="H27" i="33"/>
  <c r="I27" i="33"/>
  <c r="I42" i="33" s="1"/>
  <c r="J27" i="33"/>
  <c r="K27" i="33"/>
  <c r="L27" i="33"/>
  <c r="M27" i="33"/>
  <c r="D27" i="33"/>
  <c r="E19" i="33"/>
  <c r="N19" i="33" s="1"/>
  <c r="O19" i="33" s="1"/>
  <c r="F19" i="33"/>
  <c r="G19" i="33"/>
  <c r="H19" i="33"/>
  <c r="I19" i="33"/>
  <c r="J19" i="33"/>
  <c r="K19" i="33"/>
  <c r="L19" i="33"/>
  <c r="M19" i="33"/>
  <c r="D19" i="33"/>
  <c r="E13" i="33"/>
  <c r="F13" i="33"/>
  <c r="G13" i="33"/>
  <c r="H13" i="33"/>
  <c r="I13" i="33"/>
  <c r="J13" i="33"/>
  <c r="N13" i="33"/>
  <c r="O13" i="33" s="1"/>
  <c r="K13" i="33"/>
  <c r="L13" i="33"/>
  <c r="M13" i="33"/>
  <c r="D13" i="33"/>
  <c r="E5" i="33"/>
  <c r="E42" i="33" s="1"/>
  <c r="F5" i="33"/>
  <c r="F42" i="33" s="1"/>
  <c r="G5" i="33"/>
  <c r="G42" i="33" s="1"/>
  <c r="H5" i="33"/>
  <c r="H42" i="33" s="1"/>
  <c r="I5" i="33"/>
  <c r="J5" i="33"/>
  <c r="K5" i="33"/>
  <c r="L5" i="33"/>
  <c r="L42" i="33" s="1"/>
  <c r="M5" i="33"/>
  <c r="D5" i="33"/>
  <c r="D42" i="33"/>
  <c r="E40" i="33"/>
  <c r="F40" i="33"/>
  <c r="N40" i="33" s="1"/>
  <c r="G40" i="33"/>
  <c r="H40" i="33"/>
  <c r="I40" i="33"/>
  <c r="J40" i="33"/>
  <c r="K40" i="33"/>
  <c r="L40" i="33"/>
  <c r="M40" i="33"/>
  <c r="D40" i="33"/>
  <c r="N38" i="33"/>
  <c r="O38" i="33"/>
  <c r="N39" i="33"/>
  <c r="N37" i="33"/>
  <c r="O37" i="33" s="1"/>
  <c r="E36" i="33"/>
  <c r="F36" i="33"/>
  <c r="G36" i="33"/>
  <c r="H36" i="33"/>
  <c r="I36" i="33"/>
  <c r="J36" i="33"/>
  <c r="K36" i="33"/>
  <c r="L36" i="33"/>
  <c r="M36" i="33"/>
  <c r="D36" i="33"/>
  <c r="E32" i="33"/>
  <c r="F32" i="33"/>
  <c r="G32" i="33"/>
  <c r="H32" i="33"/>
  <c r="I32" i="33"/>
  <c r="J32" i="33"/>
  <c r="K32" i="33"/>
  <c r="L32" i="33"/>
  <c r="M32" i="33"/>
  <c r="D32" i="33"/>
  <c r="N33" i="33"/>
  <c r="O33" i="33" s="1"/>
  <c r="N34" i="33"/>
  <c r="O34" i="33" s="1"/>
  <c r="N35" i="33"/>
  <c r="O35" i="33" s="1"/>
  <c r="N17" i="33"/>
  <c r="O17" i="33" s="1"/>
  <c r="N16" i="33"/>
  <c r="O16" i="33" s="1"/>
  <c r="N28" i="33"/>
  <c r="O28" i="33"/>
  <c r="O39" i="33"/>
  <c r="N15" i="33"/>
  <c r="O15" i="33"/>
  <c r="N18" i="33"/>
  <c r="O18" i="33" s="1"/>
  <c r="N7" i="33"/>
  <c r="O7" i="33"/>
  <c r="N8" i="33"/>
  <c r="O8" i="33" s="1"/>
  <c r="N9" i="33"/>
  <c r="O9" i="33"/>
  <c r="N10" i="33"/>
  <c r="O10" i="33"/>
  <c r="N11" i="33"/>
  <c r="O11" i="33"/>
  <c r="N12" i="33"/>
  <c r="O12" i="33" s="1"/>
  <c r="N6" i="33"/>
  <c r="O6" i="33"/>
  <c r="N14" i="33"/>
  <c r="O14" i="33" s="1"/>
  <c r="M46" i="36"/>
  <c r="M47" i="37"/>
  <c r="I47" i="37"/>
  <c r="M46" i="38"/>
  <c r="G46" i="38"/>
  <c r="E46" i="39"/>
  <c r="M46" i="39"/>
  <c r="G46" i="39"/>
  <c r="I46" i="39"/>
  <c r="N17" i="37"/>
  <c r="O17" i="37" s="1"/>
  <c r="D47" i="37"/>
  <c r="O40" i="33"/>
  <c r="K42" i="34"/>
  <c r="I43" i="35"/>
  <c r="N5" i="37"/>
  <c r="O5" i="37"/>
  <c r="K42" i="33"/>
  <c r="F43" i="35"/>
  <c r="D46" i="39"/>
  <c r="G47" i="37"/>
  <c r="L43" i="35"/>
  <c r="H46" i="36"/>
  <c r="K46" i="36"/>
  <c r="N32" i="36"/>
  <c r="O32" i="36" s="1"/>
  <c r="N5" i="33"/>
  <c r="O5" i="33" s="1"/>
  <c r="J49" i="40"/>
  <c r="N45" i="40"/>
  <c r="O45" i="40" s="1"/>
  <c r="I49" i="40"/>
  <c r="F49" i="40"/>
  <c r="L49" i="40"/>
  <c r="H49" i="40"/>
  <c r="N36" i="40"/>
  <c r="O36" i="40"/>
  <c r="G49" i="40"/>
  <c r="N40" i="40"/>
  <c r="O40" i="40" s="1"/>
  <c r="N20" i="40"/>
  <c r="O20" i="40" s="1"/>
  <c r="D49" i="40"/>
  <c r="J46" i="41"/>
  <c r="L46" i="41"/>
  <c r="M46" i="41"/>
  <c r="H46" i="41"/>
  <c r="O42" i="41"/>
  <c r="N38" i="41"/>
  <c r="O38" i="41"/>
  <c r="I46" i="41"/>
  <c r="G46" i="41"/>
  <c r="N28" i="41"/>
  <c r="O28" i="41"/>
  <c r="N20" i="41"/>
  <c r="O20" i="41" s="1"/>
  <c r="F46" i="41"/>
  <c r="D46" i="41"/>
  <c r="E46" i="41"/>
  <c r="H48" i="42"/>
  <c r="L48" i="42"/>
  <c r="F48" i="42"/>
  <c r="J48" i="42"/>
  <c r="N39" i="42"/>
  <c r="O39" i="42" s="1"/>
  <c r="O29" i="42"/>
  <c r="D48" i="42"/>
  <c r="J47" i="43"/>
  <c r="L47" i="43"/>
  <c r="H47" i="43"/>
  <c r="F47" i="43"/>
  <c r="N42" i="43"/>
  <c r="O42" i="43" s="1"/>
  <c r="I47" i="43"/>
  <c r="E47" i="43"/>
  <c r="D47" i="43"/>
  <c r="K47" i="44"/>
  <c r="L47" i="44"/>
  <c r="J47" i="44"/>
  <c r="H47" i="44"/>
  <c r="O14" i="44"/>
  <c r="O29" i="44"/>
  <c r="O43" i="44"/>
  <c r="I47" i="44"/>
  <c r="F47" i="44"/>
  <c r="N38" i="44"/>
  <c r="O38" i="44"/>
  <c r="N20" i="44"/>
  <c r="O20" i="44" s="1"/>
  <c r="E47" i="44"/>
  <c r="D47" i="44"/>
  <c r="L47" i="45"/>
  <c r="J47" i="45"/>
  <c r="K47" i="45"/>
  <c r="N14" i="45"/>
  <c r="O14" i="45" s="1"/>
  <c r="N30" i="45"/>
  <c r="O30" i="45" s="1"/>
  <c r="H47" i="45"/>
  <c r="O35" i="45"/>
  <c r="F47" i="45"/>
  <c r="N39" i="45"/>
  <c r="O39" i="45"/>
  <c r="D47" i="45"/>
  <c r="G47" i="45"/>
  <c r="E47" i="45"/>
  <c r="N5" i="45"/>
  <c r="O5" i="45" s="1"/>
  <c r="O44" i="46"/>
  <c r="P44" i="46"/>
  <c r="O39" i="46"/>
  <c r="P39" i="46"/>
  <c r="O35" i="46"/>
  <c r="P35" i="46"/>
  <c r="K48" i="46"/>
  <c r="O30" i="46"/>
  <c r="P30" i="46" s="1"/>
  <c r="I48" i="46"/>
  <c r="O20" i="46"/>
  <c r="P20" i="46" s="1"/>
  <c r="J48" i="46"/>
  <c r="F48" i="46"/>
  <c r="O14" i="46"/>
  <c r="P14" i="46" s="1"/>
  <c r="L48" i="46"/>
  <c r="N48" i="46"/>
  <c r="M48" i="46"/>
  <c r="E48" i="46"/>
  <c r="G48" i="46"/>
  <c r="H48" i="46"/>
  <c r="O5" i="46"/>
  <c r="P5" i="46" s="1"/>
  <c r="D48" i="46"/>
  <c r="O48" i="46" s="1"/>
  <c r="P48" i="46" s="1"/>
  <c r="O48" i="47" l="1"/>
  <c r="P48" i="47" s="1"/>
  <c r="M42" i="33"/>
  <c r="N19" i="35"/>
  <c r="O19" i="35" s="1"/>
  <c r="M42" i="34"/>
  <c r="N36" i="34"/>
  <c r="O36" i="34" s="1"/>
  <c r="K47" i="37"/>
  <c r="N47" i="37" s="1"/>
  <c r="O47" i="37" s="1"/>
  <c r="N47" i="43"/>
  <c r="O47" i="43" s="1"/>
  <c r="J42" i="33"/>
  <c r="N42" i="33" s="1"/>
  <c r="O42" i="33" s="1"/>
  <c r="N27" i="33"/>
  <c r="O27" i="33" s="1"/>
  <c r="N13" i="34"/>
  <c r="O13" i="34" s="1"/>
  <c r="D42" i="34"/>
  <c r="E46" i="36"/>
  <c r="N37" i="43"/>
  <c r="O37" i="43" s="1"/>
  <c r="M47" i="43"/>
  <c r="N14" i="42"/>
  <c r="O14" i="42" s="1"/>
  <c r="N36" i="33"/>
  <c r="O36" i="33" s="1"/>
  <c r="N36" i="36"/>
  <c r="O36" i="36" s="1"/>
  <c r="D46" i="36"/>
  <c r="N46" i="36" s="1"/>
  <c r="O46" i="36" s="1"/>
  <c r="N35" i="42"/>
  <c r="O35" i="42" s="1"/>
  <c r="K48" i="42"/>
  <c r="N5" i="34"/>
  <c r="O5" i="34" s="1"/>
  <c r="E42" i="34"/>
  <c r="N40" i="36"/>
  <c r="O40" i="36" s="1"/>
  <c r="J46" i="38"/>
  <c r="N19" i="38"/>
  <c r="O19" i="38" s="1"/>
  <c r="N31" i="38"/>
  <c r="O31" i="38" s="1"/>
  <c r="N37" i="39"/>
  <c r="O37" i="39" s="1"/>
  <c r="N5" i="40"/>
  <c r="O5" i="40" s="1"/>
  <c r="M49" i="40"/>
  <c r="I48" i="42"/>
  <c r="N20" i="42"/>
  <c r="O20" i="42" s="1"/>
  <c r="K47" i="43"/>
  <c r="N20" i="43"/>
  <c r="O20" i="43" s="1"/>
  <c r="N43" i="45"/>
  <c r="O43" i="45" s="1"/>
  <c r="M47" i="45"/>
  <c r="F46" i="38"/>
  <c r="N46" i="38" s="1"/>
  <c r="O46" i="38" s="1"/>
  <c r="N36" i="38"/>
  <c r="O36" i="38" s="1"/>
  <c r="G48" i="42"/>
  <c r="N48" i="42" s="1"/>
  <c r="O48" i="42" s="1"/>
  <c r="N5" i="42"/>
  <c r="O5" i="42" s="1"/>
  <c r="N34" i="44"/>
  <c r="O34" i="44" s="1"/>
  <c r="G47" i="44"/>
  <c r="N47" i="44" s="1"/>
  <c r="O47" i="44" s="1"/>
  <c r="G42" i="34"/>
  <c r="N32" i="33"/>
  <c r="O32" i="33" s="1"/>
  <c r="H42" i="34"/>
  <c r="N32" i="34"/>
  <c r="O32" i="34" s="1"/>
  <c r="K46" i="41"/>
  <c r="N46" i="41" s="1"/>
  <c r="O46" i="41" s="1"/>
  <c r="N14" i="41"/>
  <c r="O14" i="41" s="1"/>
  <c r="I47" i="45"/>
  <c r="N47" i="45" s="1"/>
  <c r="O47" i="45" s="1"/>
  <c r="M47" i="44"/>
  <c r="F46" i="36"/>
  <c r="N18" i="39"/>
  <c r="O18" i="39" s="1"/>
  <c r="H46" i="39"/>
  <c r="K49" i="40"/>
  <c r="N49" i="40" s="1"/>
  <c r="O49" i="40" s="1"/>
  <c r="N14" i="40"/>
  <c r="O14" i="40" s="1"/>
  <c r="M48" i="42"/>
  <c r="N44" i="42"/>
  <c r="O44" i="42" s="1"/>
  <c r="N5" i="39"/>
  <c r="O5" i="39" s="1"/>
  <c r="F46" i="39"/>
  <c r="N46" i="39" s="1"/>
  <c r="O46" i="39" s="1"/>
  <c r="G47" i="43"/>
  <c r="N14" i="43"/>
  <c r="O14" i="43" s="1"/>
  <c r="N5" i="35"/>
  <c r="O5" i="35" s="1"/>
  <c r="D43" i="35"/>
  <c r="N43" i="35" s="1"/>
  <c r="O43" i="35" s="1"/>
  <c r="N42" i="34" l="1"/>
  <c r="O42" i="34" s="1"/>
</calcChain>
</file>

<file path=xl/sharedStrings.xml><?xml version="1.0" encoding="utf-8"?>
<sst xmlns="http://schemas.openxmlformats.org/spreadsheetml/2006/main" count="934" uniqueCount="143">
  <si>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</si>
  <si>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</si>
  <si>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</si>
  <si>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</si>
  <si>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</si>
  <si>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</si>
  <si>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</si>
  <si>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</si>
  <si>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</si>
  <si>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</si>
  <si>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</si>
  <si>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</si>
  <si>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</si>
  <si>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</si>
  <si>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</si>
  <si>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</si>
  <si>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</si>
  <si>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</si>
  <si>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Impact Fees - Residential - Public Safety</t>
  </si>
  <si>
    <t>Impact Fees - Residential - Culture / Recreation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</si>
  <si>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</si>
  <si>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</si>
  <si>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</si>
  <si>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</si>
  <si>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</si>
  <si>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</si>
  <si>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</si>
  <si>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</si>
  <si>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</si>
  <si>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</si>
  <si>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</si>
  <si>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</si>
  <si>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</si>
  <si>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</si>
  <si>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</si>
  <si>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</si>
  <si>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</si>
  <si>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</si>
  <si>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Physical Environment - Sewer / Wastewater Utility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</si>
  <si>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</si>
  <si>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</si>
  <si>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</si>
  <si>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</si>
  <si>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Judgments and Fines - Other Court-Ordered</t>
  </si>
  <si>
    <t>Interest and Other Earnings - Interest</t>
  </si>
  <si>
    <t>Disposition of Fixed Assets</t>
  </si>
  <si>
    <t>Other Miscellaneous Revenues - Other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</si>
  <si>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</si>
  <si>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</si>
  <si>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</si>
  <si>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</si>
  <si>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</si>
  <si>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</si>
  <si>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</si>
  <si>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</si>
  <si>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General Gov't (Not Court-Related) - Recording Fees</t>
  </si>
  <si>
    <t>Miami Lakes Revenues Reported by Account Code and Fund Type</t>
  </si>
  <si>
    <t>Local Fiscal Year Ended September 30, 2010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</si>
  <si>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</si>
  <si>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</si>
  <si>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</si>
  <si>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</si>
  <si>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Other Federal Grants</t>
  </si>
  <si>
    <t>Proceeds - Debt Proceeds</t>
  </si>
  <si>
    <t>2011 Municipal Population:</t>
  </si>
  <si>
    <t>Local Fiscal Year Ended September 30, 2012</t>
  </si>
  <si>
    <t>Federal Grant - Public Safety</t>
  </si>
  <si>
    <t>Federal Grant - Physical Environment - Other Physical Environment</t>
  </si>
  <si>
    <t>State Grant - Public Safety</t>
  </si>
  <si>
    <t>State Grant - Physical Environment - Stormwater Management</t>
  </si>
  <si>
    <t>State Grant - Physical Environment - Other Physical Environment</t>
  </si>
  <si>
    <t>State Grant - Culture / Recreation</t>
  </si>
  <si>
    <t>2012 Municipal Population:</t>
  </si>
  <si>
    <t>Local Fiscal Year Ended September 30, 2008</t>
  </si>
  <si>
    <t>Permits and Franchise Fees</t>
  </si>
  <si>
    <t>Other Permits and Fees</t>
  </si>
  <si>
    <t>Physical Environment - Water Utility</t>
  </si>
  <si>
    <t>Physical Environment - Other Physical Environment Charges</t>
  </si>
  <si>
    <t>Culture / Recreation - Parks and Recreation</t>
  </si>
  <si>
    <t>Impact Fees - Public Safety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</si>
  <si>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</si>
  <si>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</si>
  <si>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</si>
  <si>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</si>
  <si>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</si>
  <si>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</si>
  <si>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</si>
  <si>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</si>
  <si>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</si>
  <si>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Other General Government Charges and Fees</t>
  </si>
  <si>
    <t>Other Charges for Services</t>
  </si>
  <si>
    <t>Proprietary Non-Operating - Capital Contributions from Other Public Source</t>
  </si>
  <si>
    <t>2013 Municipal Population:</t>
  </si>
  <si>
    <t>Local Fiscal Year Ended September 30, 2014</t>
  </si>
  <si>
    <t>Impact Fees - Commercial - Physical Environment</t>
  </si>
  <si>
    <t>Federal Grant - Human Services - Other Human Services</t>
  </si>
  <si>
    <t>State Grant - Transportation - Other Transportation</t>
  </si>
  <si>
    <t>Other Judgments, Fines, and Forfeits</t>
  </si>
  <si>
    <t>Contributions and Donations from Private Sources</t>
  </si>
  <si>
    <t>Other Miscellaneous Revenues - Settlements</t>
  </si>
  <si>
    <t>2014 Municipal Population:</t>
  </si>
  <si>
    <t>Local Fiscal Year Ended September 30, 2015</t>
  </si>
  <si>
    <t>First Local Option Fuel Tax (1 to 6 Cents)</t>
  </si>
  <si>
    <t>Second Local Option Fuel Tax (1 to 5 Cents)</t>
  </si>
  <si>
    <t>Federal Grant - Transportation - Other Transportation</t>
  </si>
  <si>
    <t>State Grant - Transportation - Mass Transit</t>
  </si>
  <si>
    <t>Culture / Recreation - Cultural Services</t>
  </si>
  <si>
    <t>2015 Municipal Population:</t>
  </si>
  <si>
    <t>Local Fiscal Year Ended September 30, 2016</t>
  </si>
  <si>
    <t>Impact Fees - Commercial - Culture / Recreation</t>
  </si>
  <si>
    <t>2016 Municipal Population:</t>
  </si>
  <si>
    <t>Local Fiscal Year Ended September 30, 2017</t>
  </si>
  <si>
    <t>Impact Fees - Commercial - Public Safety</t>
  </si>
  <si>
    <t>Federal Grant - General Government</t>
  </si>
  <si>
    <t>Grants from Other Local Units - Transportation</t>
  </si>
  <si>
    <t>Culture / Recreation - Special Events</t>
  </si>
  <si>
    <t>2017 Municipal Population:</t>
  </si>
  <si>
    <t>Local Fiscal Year Ended September 30, 2018</t>
  </si>
  <si>
    <t>Grants from Other Local Units - General Government</t>
  </si>
  <si>
    <t>Proprietary Non-Operating - Other Grants and Donations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</si>
  <si>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</si>
  <si>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</si>
  <si>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</si>
  <si>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</si>
  <si>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Commercial -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</si>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</sst>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>SUM(D6:D13)</f>
        <v>12826719</v>
      </c>
      <c r="E5" s="27">
        <f>SUM(E6:E13)</f>
        <v>400358</v>
      </c>
      <c r="F5" s="27">
        <f>SUM(F6:F13)</f>
        <v>616953</v>
      </c>
      <c r="G5" s="27">
        <f>SUM(G6:G13)</f>
        <v>150160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13994190</v>
      </c>
      <c r="P5" s="33">
        <f>(O5/P$50)</f>
        <v>452.81313703284258</v>
      </c>
      <c r="Q5" s="6"/>
    </row>
    <row r="6" spans="1:134">
      <c r="A6" s="12"/>
      <c r="B6" s="25">
        <v>311</v>
      </c>
      <c r="C6" s="20" t="s">
        <v>2</v>
      </c>
      <c r="D6" s="46">
        <v>8384571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8384571</v>
      </c>
      <c r="P6" s="47">
        <f>(O6/P$50)</f>
        <v>271.30143989645688</v>
      </c>
      <c r="Q6" s="9"/>
    </row>
    <row r="7" spans="1:134">
      <c r="A7" s="12"/>
      <c r="B7" s="25">
        <v>312.41000000000003</v>
      </c>
      <c r="C7" s="20" t="s">
        <v>131</v>
      </c>
      <c r="D7" s="46">
        <v>0</v>
      </c>
      <c r="E7" s="46">
        <v>400358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400358</v>
      </c>
      <c r="P7" s="47">
        <f>(O7/P$50)</f>
        <v>12.954473386183466</v>
      </c>
      <c r="Q7" s="9"/>
    </row>
    <row r="8" spans="1:134">
      <c r="A8" s="12"/>
      <c r="B8" s="25">
        <v>312.43</v>
      </c>
      <c r="C8" s="20" t="s">
        <v>132</v>
      </c>
      <c r="D8" s="46">
        <v>0</v>
      </c>
      <c r="E8" s="46">
        <v>0</v>
      </c>
      <c r="F8" s="46">
        <v>0</v>
      </c>
      <c r="G8" s="46">
        <v>150160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150160</v>
      </c>
      <c r="P8" s="47">
        <f>(O8/P$50)</f>
        <v>4.8587607183303669</v>
      </c>
      <c r="Q8" s="9"/>
    </row>
    <row r="9" spans="1:134">
      <c r="A9" s="12"/>
      <c r="B9" s="25">
        <v>314.10000000000002</v>
      </c>
      <c r="C9" s="20" t="s">
        <v>11</v>
      </c>
      <c r="D9" s="46">
        <v>2725466</v>
      </c>
      <c r="E9" s="46">
        <v>0</v>
      </c>
      <c r="F9" s="46">
        <v>616953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3342419</v>
      </c>
      <c r="P9" s="47">
        <f>(O9/P$50)</f>
        <v>108.1513994499272</v>
      </c>
      <c r="Q9" s="9"/>
    </row>
    <row r="10" spans="1:134">
      <c r="A10" s="12"/>
      <c r="B10" s="25">
        <v>314.3</v>
      </c>
      <c r="C10" s="20" t="s">
        <v>12</v>
      </c>
      <c r="D10" s="46">
        <v>548600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548600</v>
      </c>
      <c r="P10" s="47">
        <f>(O10/P$50)</f>
        <v>17.751172949360946</v>
      </c>
      <c r="Q10" s="9"/>
    </row>
    <row r="11" spans="1:134">
      <c r="A11" s="12"/>
      <c r="B11" s="25">
        <v>314.39999999999998</v>
      </c>
      <c r="C11" s="20" t="s">
        <v>13</v>
      </c>
      <c r="D11" s="46">
        <v>96546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96546</v>
      </c>
      <c r="P11" s="47">
        <f>(O11/P$50)</f>
        <v>3.1239605241870247</v>
      </c>
      <c r="Q11" s="9"/>
    </row>
    <row r="12" spans="1:134">
      <c r="A12" s="12"/>
      <c r="B12" s="25">
        <v>315.10000000000002</v>
      </c>
      <c r="C12" s="20" t="s">
        <v>133</v>
      </c>
      <c r="D12" s="46">
        <v>947360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947360</v>
      </c>
      <c r="P12" s="47">
        <f>(O12/P$50)</f>
        <v>30.653939491991586</v>
      </c>
      <c r="Q12" s="9"/>
    </row>
    <row r="13" spans="1:134">
      <c r="A13" s="12"/>
      <c r="B13" s="25">
        <v>316</v>
      </c>
      <c r="C13" s="20" t="s">
        <v>84</v>
      </c>
      <c r="D13" s="46">
        <v>124176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124176</v>
      </c>
      <c r="P13" s="47">
        <f>(O13/P$50)</f>
        <v>4.017990616405112</v>
      </c>
      <c r="Q13" s="9"/>
    </row>
    <row r="14" spans="1:134" ht="15.75">
      <c r="A14" s="29" t="s">
        <v>16</v>
      </c>
      <c r="B14" s="30"/>
      <c r="C14" s="31"/>
      <c r="D14" s="32">
        <f>SUM(D15:D19)</f>
        <v>1640637</v>
      </c>
      <c r="E14" s="32">
        <f>SUM(E15:E19)</f>
        <v>2937626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4578263</v>
      </c>
      <c r="P14" s="45">
        <f>(O14/P$50)</f>
        <v>148.13988027827213</v>
      </c>
      <c r="Q14" s="10"/>
    </row>
    <row r="15" spans="1:134">
      <c r="A15" s="12"/>
      <c r="B15" s="25">
        <v>322</v>
      </c>
      <c r="C15" s="20" t="s">
        <v>134</v>
      </c>
      <c r="D15" s="46">
        <v>161385</v>
      </c>
      <c r="E15" s="46">
        <v>1449930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1611315</v>
      </c>
      <c r="P15" s="47">
        <f>(O15/P$50)</f>
        <v>52.137679987057112</v>
      </c>
      <c r="Q15" s="9"/>
    </row>
    <row r="16" spans="1:134">
      <c r="A16" s="12"/>
      <c r="B16" s="25">
        <v>322.89999999999998</v>
      </c>
      <c r="C16" s="20" t="s">
        <v>135</v>
      </c>
      <c r="D16" s="46">
        <v>54588</v>
      </c>
      <c r="E16" s="46">
        <v>1463232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1517820</v>
      </c>
      <c r="P16" s="47">
        <f>(O16/P$50)</f>
        <v>49.112441352531953</v>
      </c>
      <c r="Q16" s="9"/>
    </row>
    <row r="17" spans="1:17">
      <c r="A17" s="12"/>
      <c r="B17" s="25">
        <v>323.10000000000002</v>
      </c>
      <c r="C17" s="20" t="s">
        <v>17</v>
      </c>
      <c r="D17" s="46">
        <v>1424664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1424664</v>
      </c>
      <c r="P17" s="47">
        <f>(O17/P$50)</f>
        <v>46.098171816858112</v>
      </c>
      <c r="Q17" s="9"/>
    </row>
    <row r="18" spans="1:17">
      <c r="A18" s="12"/>
      <c r="B18" s="25">
        <v>324.12</v>
      </c>
      <c r="C18" s="20" t="s">
        <v>112</v>
      </c>
      <c r="D18" s="46">
        <v>0</v>
      </c>
      <c r="E18" s="46">
        <v>4681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4681</v>
      </c>
      <c r="P18" s="47">
        <f>(O18/P$50)</f>
        <v>0.15146416437469665</v>
      </c>
      <c r="Q18" s="9"/>
    </row>
    <row r="19" spans="1:17">
      <c r="A19" s="12"/>
      <c r="B19" s="25">
        <v>324.62</v>
      </c>
      <c r="C19" s="20" t="s">
        <v>109</v>
      </c>
      <c r="D19" s="46">
        <v>0</v>
      </c>
      <c r="E19" s="46">
        <v>19783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19783</v>
      </c>
      <c r="P19" s="47">
        <f>(O19/P$50)</f>
        <v>0.64012295745025072</v>
      </c>
      <c r="Q19" s="9"/>
    </row>
    <row r="20" spans="1:17" ht="15.75">
      <c r="A20" s="29" t="s">
        <v>136</v>
      </c>
      <c r="B20" s="30"/>
      <c r="C20" s="31"/>
      <c r="D20" s="32">
        <f>SUM(D21:D29)</f>
        <v>4400630</v>
      </c>
      <c r="E20" s="32">
        <f>SUM(E21:E29)</f>
        <v>2008092</v>
      </c>
      <c r="F20" s="32">
        <f>SUM(F21:F29)</f>
        <v>0</v>
      </c>
      <c r="G20" s="32">
        <f>SUM(G21:G29)</f>
        <v>1447465</v>
      </c>
      <c r="H20" s="32">
        <f>SUM(H21:H29)</f>
        <v>0</v>
      </c>
      <c r="I20" s="32">
        <f>SUM(I21:I29)</f>
        <v>522845</v>
      </c>
      <c r="J20" s="32">
        <f>SUM(J21:J29)</f>
        <v>0</v>
      </c>
      <c r="K20" s="32">
        <f>SUM(K21:K29)</f>
        <v>0</v>
      </c>
      <c r="L20" s="32">
        <f>SUM(L21:L29)</f>
        <v>0</v>
      </c>
      <c r="M20" s="32">
        <f>SUM(M21:M29)</f>
        <v>0</v>
      </c>
      <c r="N20" s="32">
        <f>SUM(N21:N29)</f>
        <v>0</v>
      </c>
      <c r="O20" s="44">
        <f>SUM(D20:N20)</f>
        <v>8379032</v>
      </c>
      <c r="P20" s="45">
        <f>(O20/P$50)</f>
        <v>271.12221323410449</v>
      </c>
      <c r="Q20" s="10"/>
    </row>
    <row r="21" spans="1:17">
      <c r="A21" s="12"/>
      <c r="B21" s="25">
        <v>331.1</v>
      </c>
      <c r="C21" s="20" t="s">
        <v>113</v>
      </c>
      <c r="D21" s="46">
        <v>0</v>
      </c>
      <c r="E21" s="46">
        <v>189000</v>
      </c>
      <c r="F21" s="46">
        <v>0</v>
      </c>
      <c r="G21" s="46">
        <v>16178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205178</v>
      </c>
      <c r="P21" s="47">
        <f>(O21/P$50)</f>
        <v>6.6389904546189937</v>
      </c>
      <c r="Q21" s="9"/>
    </row>
    <row r="22" spans="1:17">
      <c r="A22" s="12"/>
      <c r="B22" s="25">
        <v>331.2</v>
      </c>
      <c r="C22" s="20" t="s">
        <v>66</v>
      </c>
      <c r="D22" s="46">
        <v>303264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303264</v>
      </c>
      <c r="P22" s="47">
        <f>(O22/P$50)</f>
        <v>9.8127811033813295</v>
      </c>
      <c r="Q22" s="9"/>
    </row>
    <row r="23" spans="1:17">
      <c r="A23" s="12"/>
      <c r="B23" s="25">
        <v>331.9</v>
      </c>
      <c r="C23" s="20" t="s">
        <v>62</v>
      </c>
      <c r="D23" s="46">
        <v>0</v>
      </c>
      <c r="E23" s="46">
        <v>0</v>
      </c>
      <c r="F23" s="46">
        <v>0</v>
      </c>
      <c r="G23" s="46">
        <v>471135</v>
      </c>
      <c r="H23" s="46">
        <v>0</v>
      </c>
      <c r="I23" s="46">
        <v>522845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2">SUM(D23:N23)</f>
        <v>993980</v>
      </c>
      <c r="P23" s="47">
        <f>(O23/P$50)</f>
        <v>32.162433263226013</v>
      </c>
      <c r="Q23" s="9"/>
    </row>
    <row r="24" spans="1:17">
      <c r="A24" s="12"/>
      <c r="B24" s="25">
        <v>334.2</v>
      </c>
      <c r="C24" s="20" t="s">
        <v>68</v>
      </c>
      <c r="D24" s="46">
        <v>0</v>
      </c>
      <c r="E24" s="46">
        <v>0</v>
      </c>
      <c r="F24" s="46">
        <v>0</v>
      </c>
      <c r="G24" s="46">
        <v>397560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397560</v>
      </c>
      <c r="P24" s="47">
        <f>(O24/P$50)</f>
        <v>12.8639378741304</v>
      </c>
      <c r="Q24" s="9"/>
    </row>
    <row r="25" spans="1:17">
      <c r="A25" s="12"/>
      <c r="B25" s="25">
        <v>334.36</v>
      </c>
      <c r="C25" s="20" t="s">
        <v>69</v>
      </c>
      <c r="D25" s="46">
        <v>0</v>
      </c>
      <c r="E25" s="46">
        <v>0</v>
      </c>
      <c r="F25" s="46">
        <v>0</v>
      </c>
      <c r="G25" s="46">
        <v>516836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516836</v>
      </c>
      <c r="P25" s="47">
        <f>(O25/P$50)</f>
        <v>16.723378094159521</v>
      </c>
      <c r="Q25" s="9"/>
    </row>
    <row r="26" spans="1:17">
      <c r="A26" s="12"/>
      <c r="B26" s="25">
        <v>335.15</v>
      </c>
      <c r="C26" s="20" t="s">
        <v>86</v>
      </c>
      <c r="D26" s="46">
        <v>17889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17889</v>
      </c>
      <c r="P26" s="47">
        <f>(O26/P$50)</f>
        <v>0.57883837566736773</v>
      </c>
      <c r="Q26" s="9"/>
    </row>
    <row r="27" spans="1:17">
      <c r="A27" s="12"/>
      <c r="B27" s="25">
        <v>335.18</v>
      </c>
      <c r="C27" s="20" t="s">
        <v>137</v>
      </c>
      <c r="D27" s="46">
        <v>3217628</v>
      </c>
      <c r="E27" s="46">
        <v>1819092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5036720</v>
      </c>
      <c r="P27" s="47">
        <f>(O27/P$50)</f>
        <v>162.97427600711859</v>
      </c>
      <c r="Q27" s="9"/>
    </row>
    <row r="28" spans="1:17">
      <c r="A28" s="12"/>
      <c r="B28" s="25">
        <v>335.19</v>
      </c>
      <c r="C28" s="20" t="s">
        <v>138</v>
      </c>
      <c r="D28" s="46">
        <v>861849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861849</v>
      </c>
      <c r="P28" s="47">
        <f>(O28/P$50)</f>
        <v>27.887040931888045</v>
      </c>
      <c r="Q28" s="9"/>
    </row>
    <row r="29" spans="1:17">
      <c r="A29" s="12"/>
      <c r="B29" s="25">
        <v>337.1</v>
      </c>
      <c r="C29" s="20" t="s">
        <v>118</v>
      </c>
      <c r="D29" s="46">
        <v>0</v>
      </c>
      <c r="E29" s="46">
        <v>0</v>
      </c>
      <c r="F29" s="46">
        <v>0</v>
      </c>
      <c r="G29" s="46">
        <v>45756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" si="3">SUM(D29:N29)</f>
        <v>45756</v>
      </c>
      <c r="P29" s="47">
        <f>(O29/P$50)</f>
        <v>1.4805371299142533</v>
      </c>
      <c r="Q29" s="9"/>
    </row>
    <row r="30" spans="1:17" ht="15.75">
      <c r="A30" s="29" t="s">
        <v>33</v>
      </c>
      <c r="B30" s="30"/>
      <c r="C30" s="31"/>
      <c r="D30" s="32">
        <f>SUM(D31:D34)</f>
        <v>170421</v>
      </c>
      <c r="E30" s="32">
        <f>SUM(E31:E34)</f>
        <v>0</v>
      </c>
      <c r="F30" s="32">
        <f>SUM(F31:F34)</f>
        <v>0</v>
      </c>
      <c r="G30" s="32">
        <f>SUM(G31:G34)</f>
        <v>0</v>
      </c>
      <c r="H30" s="32">
        <f>SUM(H31:H34)</f>
        <v>0</v>
      </c>
      <c r="I30" s="32">
        <f>SUM(I31:I34)</f>
        <v>2472609</v>
      </c>
      <c r="J30" s="32">
        <f>SUM(J31:J34)</f>
        <v>0</v>
      </c>
      <c r="K30" s="32">
        <f>SUM(K31:K34)</f>
        <v>0</v>
      </c>
      <c r="L30" s="32">
        <f>SUM(L31:L34)</f>
        <v>0</v>
      </c>
      <c r="M30" s="32">
        <f>SUM(M31:M34)</f>
        <v>0</v>
      </c>
      <c r="N30" s="32">
        <f>SUM(N31:N34)</f>
        <v>0</v>
      </c>
      <c r="O30" s="32">
        <f>SUM(D30:N30)</f>
        <v>2643030</v>
      </c>
      <c r="P30" s="45">
        <f>(O30/P$50)</f>
        <v>85.521113088497003</v>
      </c>
      <c r="Q30" s="10"/>
    </row>
    <row r="31" spans="1:17">
      <c r="A31" s="12"/>
      <c r="B31" s="25">
        <v>341.9</v>
      </c>
      <c r="C31" s="20" t="s">
        <v>89</v>
      </c>
      <c r="D31" s="46">
        <v>9102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3" si="4">SUM(D31:N31)</f>
        <v>9102</v>
      </c>
      <c r="P31" s="47">
        <f>(O31/P$50)</f>
        <v>0.2945154505743407</v>
      </c>
      <c r="Q31" s="9"/>
    </row>
    <row r="32" spans="1:17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2472609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2472609</v>
      </c>
      <c r="P32" s="47">
        <f>(O32/P$50)</f>
        <v>80.006762659763794</v>
      </c>
      <c r="Q32" s="9"/>
    </row>
    <row r="33" spans="1:120">
      <c r="A33" s="12"/>
      <c r="B33" s="25">
        <v>347.2</v>
      </c>
      <c r="C33" s="20" t="s">
        <v>78</v>
      </c>
      <c r="D33" s="46">
        <v>126731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126731</v>
      </c>
      <c r="P33" s="47">
        <f>(O33/P$50)</f>
        <v>4.100663323086879</v>
      </c>
      <c r="Q33" s="9"/>
    </row>
    <row r="34" spans="1:120">
      <c r="A34" s="12"/>
      <c r="B34" s="25">
        <v>349</v>
      </c>
      <c r="C34" s="20" t="s">
        <v>139</v>
      </c>
      <c r="D34" s="46">
        <v>34588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34588</v>
      </c>
      <c r="P34" s="47">
        <f>(O34/P$50)</f>
        <v>1.1191716550719948</v>
      </c>
      <c r="Q34" s="9"/>
    </row>
    <row r="35" spans="1:120" ht="15.75">
      <c r="A35" s="29" t="s">
        <v>34</v>
      </c>
      <c r="B35" s="30"/>
      <c r="C35" s="31"/>
      <c r="D35" s="32">
        <f>SUM(D36:D38)</f>
        <v>176789</v>
      </c>
      <c r="E35" s="32">
        <f>SUM(E36:E38)</f>
        <v>0</v>
      </c>
      <c r="F35" s="32">
        <f>SUM(F36:F38)</f>
        <v>0</v>
      </c>
      <c r="G35" s="32">
        <f>SUM(G36:G38)</f>
        <v>0</v>
      </c>
      <c r="H35" s="32">
        <f>SUM(H36:H38)</f>
        <v>0</v>
      </c>
      <c r="I35" s="32">
        <f>SUM(I36:I38)</f>
        <v>0</v>
      </c>
      <c r="J35" s="32">
        <f>SUM(J36:J38)</f>
        <v>0</v>
      </c>
      <c r="K35" s="32">
        <f>SUM(K36:K38)</f>
        <v>0</v>
      </c>
      <c r="L35" s="32">
        <f>SUM(L36:L38)</f>
        <v>0</v>
      </c>
      <c r="M35" s="32">
        <f>SUM(M36:M38)</f>
        <v>0</v>
      </c>
      <c r="N35" s="32">
        <f>SUM(N36:N38)</f>
        <v>0</v>
      </c>
      <c r="O35" s="32">
        <f>SUM(D35:N35)</f>
        <v>176789</v>
      </c>
      <c r="P35" s="45">
        <f>(O35/P$50)</f>
        <v>5.7204012295745024</v>
      </c>
      <c r="Q35" s="10"/>
    </row>
    <row r="36" spans="1:120">
      <c r="A36" s="13"/>
      <c r="B36" s="39">
        <v>351.5</v>
      </c>
      <c r="C36" s="21" t="s">
        <v>41</v>
      </c>
      <c r="D36" s="46">
        <v>28331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8" si="5">SUM(D36:N36)</f>
        <v>28331</v>
      </c>
      <c r="P36" s="47">
        <f>(O36/P$50)</f>
        <v>0.9167125060669794</v>
      </c>
      <c r="Q36" s="9"/>
    </row>
    <row r="37" spans="1:120">
      <c r="A37" s="13"/>
      <c r="B37" s="39">
        <v>354</v>
      </c>
      <c r="C37" s="21" t="s">
        <v>42</v>
      </c>
      <c r="D37" s="46">
        <v>142696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5"/>
        <v>142696</v>
      </c>
      <c r="P37" s="47">
        <f>(O37/P$50)</f>
        <v>4.6172464002588578</v>
      </c>
      <c r="Q37" s="9"/>
    </row>
    <row r="38" spans="1:120">
      <c r="A38" s="13"/>
      <c r="B38" s="39">
        <v>359</v>
      </c>
      <c r="C38" s="21" t="s">
        <v>97</v>
      </c>
      <c r="D38" s="46">
        <v>5762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5762</v>
      </c>
      <c r="P38" s="47">
        <f>(O38/P$50)</f>
        <v>0.18644232324866528</v>
      </c>
      <c r="Q38" s="9"/>
    </row>
    <row r="39" spans="1:120" ht="15.75">
      <c r="A39" s="29" t="s">
        <v>3</v>
      </c>
      <c r="B39" s="30"/>
      <c r="C39" s="31"/>
      <c r="D39" s="32">
        <f>SUM(D40:D43)</f>
        <v>221581</v>
      </c>
      <c r="E39" s="32">
        <f>SUM(E40:E43)</f>
        <v>26528</v>
      </c>
      <c r="F39" s="32">
        <f>SUM(F40:F43)</f>
        <v>1383</v>
      </c>
      <c r="G39" s="32">
        <f>SUM(G40:G43)</f>
        <v>7149</v>
      </c>
      <c r="H39" s="32">
        <f>SUM(H40:H43)</f>
        <v>0</v>
      </c>
      <c r="I39" s="32">
        <f>SUM(I40:I43)</f>
        <v>127660</v>
      </c>
      <c r="J39" s="32">
        <f>SUM(J40:J43)</f>
        <v>0</v>
      </c>
      <c r="K39" s="32">
        <f>SUM(K40:K43)</f>
        <v>0</v>
      </c>
      <c r="L39" s="32">
        <f>SUM(L40:L43)</f>
        <v>0</v>
      </c>
      <c r="M39" s="32">
        <f>SUM(M40:M43)</f>
        <v>0</v>
      </c>
      <c r="N39" s="32">
        <f>SUM(N40:N43)</f>
        <v>0</v>
      </c>
      <c r="O39" s="32">
        <f>SUM(D39:N39)</f>
        <v>384301</v>
      </c>
      <c r="P39" s="45">
        <f>(O39/P$50)</f>
        <v>12.434913444426469</v>
      </c>
      <c r="Q39" s="10"/>
    </row>
    <row r="40" spans="1:120">
      <c r="A40" s="12"/>
      <c r="B40" s="25">
        <v>361.1</v>
      </c>
      <c r="C40" s="20" t="s">
        <v>44</v>
      </c>
      <c r="D40" s="46">
        <v>87980</v>
      </c>
      <c r="E40" s="46">
        <v>15824</v>
      </c>
      <c r="F40" s="46">
        <v>1383</v>
      </c>
      <c r="G40" s="46">
        <v>7149</v>
      </c>
      <c r="H40" s="46">
        <v>0</v>
      </c>
      <c r="I40" s="46">
        <v>127660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239996</v>
      </c>
      <c r="P40" s="47">
        <f>(O40/P$50)</f>
        <v>7.7656042711535349</v>
      </c>
      <c r="Q40" s="9"/>
    </row>
    <row r="41" spans="1:120">
      <c r="A41" s="12"/>
      <c r="B41" s="25">
        <v>366</v>
      </c>
      <c r="C41" s="20" t="s">
        <v>98</v>
      </c>
      <c r="D41" s="46">
        <v>112442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7" si="6">SUM(D41:N41)</f>
        <v>112442</v>
      </c>
      <c r="P41" s="47">
        <f>(O41/P$50)</f>
        <v>3.6383109529202393</v>
      </c>
      <c r="Q41" s="9"/>
    </row>
    <row r="42" spans="1:120">
      <c r="A42" s="12"/>
      <c r="B42" s="25">
        <v>369.3</v>
      </c>
      <c r="C42" s="20" t="s">
        <v>99</v>
      </c>
      <c r="D42" s="46">
        <v>12216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12216</v>
      </c>
      <c r="P42" s="47">
        <f>(O42/P$50)</f>
        <v>0.39527584533247045</v>
      </c>
      <c r="Q42" s="9"/>
    </row>
    <row r="43" spans="1:120">
      <c r="A43" s="12"/>
      <c r="B43" s="25">
        <v>369.9</v>
      </c>
      <c r="C43" s="20" t="s">
        <v>46</v>
      </c>
      <c r="D43" s="46">
        <v>8943</v>
      </c>
      <c r="E43" s="46">
        <v>10704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19647</v>
      </c>
      <c r="P43" s="47">
        <f>(O43/P$50)</f>
        <v>0.63572237502022322</v>
      </c>
      <c r="Q43" s="9"/>
    </row>
    <row r="44" spans="1:120" ht="15.75">
      <c r="A44" s="29" t="s">
        <v>35</v>
      </c>
      <c r="B44" s="30"/>
      <c r="C44" s="31"/>
      <c r="D44" s="32">
        <f>SUM(D45:D47)</f>
        <v>0</v>
      </c>
      <c r="E44" s="32">
        <f>SUM(E45:E47)</f>
        <v>346000</v>
      </c>
      <c r="F44" s="32">
        <f>SUM(F45:F47)</f>
        <v>167086</v>
      </c>
      <c r="G44" s="32">
        <f>SUM(G45:G47)</f>
        <v>2372798</v>
      </c>
      <c r="H44" s="32">
        <f>SUM(H45:H47)</f>
        <v>0</v>
      </c>
      <c r="I44" s="32">
        <f>SUM(I45:I47)</f>
        <v>423976</v>
      </c>
      <c r="J44" s="32">
        <f>SUM(J45:J47)</f>
        <v>433630</v>
      </c>
      <c r="K44" s="32">
        <f>SUM(K45:K47)</f>
        <v>0</v>
      </c>
      <c r="L44" s="32">
        <f>SUM(L45:L47)</f>
        <v>0</v>
      </c>
      <c r="M44" s="32">
        <f>SUM(M45:M47)</f>
        <v>0</v>
      </c>
      <c r="N44" s="32">
        <f>SUM(N45:N47)</f>
        <v>0</v>
      </c>
      <c r="O44" s="32">
        <f t="shared" si="6"/>
        <v>3743490</v>
      </c>
      <c r="P44" s="45">
        <f>(O44/P$50)</f>
        <v>121.12894353664456</v>
      </c>
      <c r="Q44" s="9"/>
    </row>
    <row r="45" spans="1:120">
      <c r="A45" s="12"/>
      <c r="B45" s="25">
        <v>381</v>
      </c>
      <c r="C45" s="20" t="s">
        <v>58</v>
      </c>
      <c r="D45" s="46">
        <v>0</v>
      </c>
      <c r="E45" s="46">
        <v>346000</v>
      </c>
      <c r="F45" s="46">
        <v>1500</v>
      </c>
      <c r="G45" s="46">
        <v>2372798</v>
      </c>
      <c r="H45" s="46">
        <v>0</v>
      </c>
      <c r="I45" s="46">
        <v>0</v>
      </c>
      <c r="J45" s="46">
        <v>433630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3153928</v>
      </c>
      <c r="P45" s="47">
        <f>(O45/P$50)</f>
        <v>102.05235398802783</v>
      </c>
      <c r="Q45" s="9"/>
    </row>
    <row r="46" spans="1:120">
      <c r="A46" s="12"/>
      <c r="B46" s="25">
        <v>384</v>
      </c>
      <c r="C46" s="20" t="s">
        <v>63</v>
      </c>
      <c r="D46" s="46">
        <v>0</v>
      </c>
      <c r="E46" s="46">
        <v>0</v>
      </c>
      <c r="F46" s="46">
        <v>165586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165586</v>
      </c>
      <c r="P46" s="47">
        <f>(O46/P$50)</f>
        <v>5.3579032519009866</v>
      </c>
      <c r="Q46" s="9"/>
    </row>
    <row r="47" spans="1:120" ht="15.75" thickBot="1">
      <c r="A47" s="12"/>
      <c r="B47" s="25">
        <v>389.7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423976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6"/>
        <v>423976</v>
      </c>
      <c r="P47" s="47">
        <f>(O47/P$50)</f>
        <v>13.718686296715742</v>
      </c>
      <c r="Q47" s="9"/>
    </row>
    <row r="48" spans="1:120" ht="16.5" thickBot="1">
      <c r="A48" s="14" t="s">
        <v>39</v>
      </c>
      <c r="B48" s="23"/>
      <c r="C48" s="22"/>
      <c r="D48" s="15">
        <f>SUM(D5,D14,D20,D30,D35,D39,D44)</f>
        <v>19436777</v>
      </c>
      <c r="E48" s="15">
        <f>SUM(E5,E14,E20,E30,E35,E39,E44)</f>
        <v>5718604</v>
      </c>
      <c r="F48" s="15">
        <f>SUM(F5,F14,F20,F30,F35,F39,F44)</f>
        <v>785422</v>
      </c>
      <c r="G48" s="15">
        <f>SUM(G5,G14,G20,G30,G35,G39,G44)</f>
        <v>3977572</v>
      </c>
      <c r="H48" s="15">
        <f>SUM(H5,H14,H20,H30,H35,H39,H44)</f>
        <v>0</v>
      </c>
      <c r="I48" s="15">
        <f>SUM(I5,I14,I20,I30,I35,I39,I44)</f>
        <v>3547090</v>
      </c>
      <c r="J48" s="15">
        <f>SUM(J5,J14,J20,J30,J35,J39,J44)</f>
        <v>433630</v>
      </c>
      <c r="K48" s="15">
        <f>SUM(K5,K14,K20,K30,K35,K39,K44)</f>
        <v>0</v>
      </c>
      <c r="L48" s="15">
        <f>SUM(L5,L14,L20,L30,L35,L39,L44)</f>
        <v>0</v>
      </c>
      <c r="M48" s="15">
        <f>SUM(M5,M14,M20,M30,M35,M39,M44)</f>
        <v>0</v>
      </c>
      <c r="N48" s="15">
        <f>SUM(N5,N14,N20,N30,N35,N39,N44)</f>
        <v>0</v>
      </c>
      <c r="O48" s="15">
        <f>SUM(D48:N48)</f>
        <v>33899095</v>
      </c>
      <c r="P48" s="38">
        <f>(O48/P$50)</f>
        <v>1096.8806018443618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142</v>
      </c>
      <c r="N50" s="48"/>
      <c r="O50" s="48"/>
      <c r="P50" s="43">
        <v>30905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9537407</v>
      </c>
      <c r="E5" s="27">
        <f t="shared" si="0"/>
        <v>388578</v>
      </c>
      <c r="F5" s="27">
        <f t="shared" si="0"/>
        <v>396721</v>
      </c>
      <c r="G5" s="27">
        <f t="shared" si="0"/>
        <v>150046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10472752</v>
      </c>
      <c r="O5" s="33">
        <f t="shared" ref="O5:O46" si="1">(N5/O$48)</f>
        <v>349.34792180932686</v>
      </c>
      <c r="P5" s="6"/>
    </row>
    <row r="6" spans="1:133">
      <c r="A6" s="12"/>
      <c r="B6" s="25">
        <v>311</v>
      </c>
      <c r="C6" s="20" t="s">
        <v>2</v>
      </c>
      <c r="D6" s="46">
        <v>5432333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5432333</v>
      </c>
      <c r="O6" s="47">
        <f t="shared" si="1"/>
        <v>181.21065447995196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388578</v>
      </c>
      <c r="F7" s="46">
        <v>0</v>
      </c>
      <c r="G7" s="46">
        <v>150046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538624</v>
      </c>
      <c r="O7" s="47">
        <f t="shared" si="1"/>
        <v>17.967309360197479</v>
      </c>
      <c r="P7" s="9"/>
    </row>
    <row r="8" spans="1:133">
      <c r="A8" s="12"/>
      <c r="B8" s="25">
        <v>314.10000000000002</v>
      </c>
      <c r="C8" s="20" t="s">
        <v>11</v>
      </c>
      <c r="D8" s="46">
        <v>2271815</v>
      </c>
      <c r="E8" s="46">
        <v>0</v>
      </c>
      <c r="F8" s="46">
        <v>396721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2668536</v>
      </c>
      <c r="O8" s="47">
        <f t="shared" si="1"/>
        <v>89.016478751084122</v>
      </c>
      <c r="P8" s="9"/>
    </row>
    <row r="9" spans="1:133">
      <c r="A9" s="12"/>
      <c r="B9" s="25">
        <v>314.3</v>
      </c>
      <c r="C9" s="20" t="s">
        <v>12</v>
      </c>
      <c r="D9" s="46">
        <v>295378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295378</v>
      </c>
      <c r="O9" s="47">
        <f t="shared" si="1"/>
        <v>9.8531589832543869</v>
      </c>
      <c r="P9" s="9"/>
    </row>
    <row r="10" spans="1:133">
      <c r="A10" s="12"/>
      <c r="B10" s="25">
        <v>314.39999999999998</v>
      </c>
      <c r="C10" s="20" t="s">
        <v>13</v>
      </c>
      <c r="D10" s="46">
        <v>52270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52270</v>
      </c>
      <c r="O10" s="47">
        <f t="shared" si="1"/>
        <v>1.7436119821202214</v>
      </c>
      <c r="P10" s="9"/>
    </row>
    <row r="11" spans="1:133">
      <c r="A11" s="12"/>
      <c r="B11" s="25">
        <v>315</v>
      </c>
      <c r="C11" s="20" t="s">
        <v>83</v>
      </c>
      <c r="D11" s="46">
        <v>1366853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1366853</v>
      </c>
      <c r="O11" s="47">
        <f t="shared" si="1"/>
        <v>45.595203148975912</v>
      </c>
      <c r="P11" s="9"/>
    </row>
    <row r="12" spans="1:133">
      <c r="A12" s="12"/>
      <c r="B12" s="25">
        <v>316</v>
      </c>
      <c r="C12" s="20" t="s">
        <v>84</v>
      </c>
      <c r="D12" s="46">
        <v>118758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118758</v>
      </c>
      <c r="O12" s="47">
        <f t="shared" si="1"/>
        <v>3.9615051037427449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2494053</v>
      </c>
      <c r="E13" s="32">
        <f t="shared" si="3"/>
        <v>8528</v>
      </c>
      <c r="F13" s="32">
        <f t="shared" si="3"/>
        <v>0</v>
      </c>
      <c r="G13" s="32">
        <f t="shared" si="3"/>
        <v>10517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2513098</v>
      </c>
      <c r="O13" s="45">
        <f t="shared" si="1"/>
        <v>83.831409700446997</v>
      </c>
      <c r="P13" s="10"/>
    </row>
    <row r="14" spans="1:133">
      <c r="A14" s="12"/>
      <c r="B14" s="25">
        <v>322</v>
      </c>
      <c r="C14" s="20" t="s">
        <v>0</v>
      </c>
      <c r="D14" s="46">
        <v>846914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846914</v>
      </c>
      <c r="O14" s="47">
        <f t="shared" si="1"/>
        <v>28.25118420174795</v>
      </c>
      <c r="P14" s="9"/>
    </row>
    <row r="15" spans="1:133">
      <c r="A15" s="12"/>
      <c r="B15" s="25">
        <v>323.10000000000002</v>
      </c>
      <c r="C15" s="20" t="s">
        <v>17</v>
      </c>
      <c r="D15" s="46">
        <v>1550625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1550625</v>
      </c>
      <c r="O15" s="47">
        <f t="shared" si="1"/>
        <v>51.725431983454534</v>
      </c>
      <c r="P15" s="9"/>
    </row>
    <row r="16" spans="1:133">
      <c r="A16" s="12"/>
      <c r="B16" s="25">
        <v>324.11</v>
      </c>
      <c r="C16" s="20" t="s">
        <v>18</v>
      </c>
      <c r="D16" s="46">
        <v>0</v>
      </c>
      <c r="E16" s="46">
        <v>1477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1477</v>
      </c>
      <c r="O16" s="47">
        <f t="shared" si="1"/>
        <v>4.9269464273800787E-2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7051</v>
      </c>
      <c r="F17" s="46">
        <v>0</v>
      </c>
      <c r="G17" s="46">
        <v>10517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17568</v>
      </c>
      <c r="O17" s="47">
        <f t="shared" si="1"/>
        <v>0.58602975515377942</v>
      </c>
      <c r="P17" s="9"/>
    </row>
    <row r="18" spans="1:16">
      <c r="A18" s="12"/>
      <c r="B18" s="25">
        <v>329</v>
      </c>
      <c r="C18" s="20" t="s">
        <v>20</v>
      </c>
      <c r="D18" s="46">
        <v>96514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96514</v>
      </c>
      <c r="O18" s="47">
        <f t="shared" si="1"/>
        <v>3.2194942958169324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SUM(D20:D30)</f>
        <v>2987627</v>
      </c>
      <c r="E19" s="32">
        <f t="shared" si="5"/>
        <v>1091097</v>
      </c>
      <c r="F19" s="32">
        <f t="shared" si="5"/>
        <v>183624</v>
      </c>
      <c r="G19" s="32">
        <f t="shared" si="5"/>
        <v>2109702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6372050</v>
      </c>
      <c r="O19" s="45">
        <f t="shared" si="1"/>
        <v>212.55754219761158</v>
      </c>
      <c r="P19" s="10"/>
    </row>
    <row r="20" spans="1:16">
      <c r="A20" s="12"/>
      <c r="B20" s="25">
        <v>331.2</v>
      </c>
      <c r="C20" s="20" t="s">
        <v>66</v>
      </c>
      <c r="D20" s="46">
        <v>4764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4764</v>
      </c>
      <c r="O20" s="47">
        <f t="shared" si="1"/>
        <v>0.15891653879511641</v>
      </c>
      <c r="P20" s="9"/>
    </row>
    <row r="21" spans="1:16">
      <c r="A21" s="12"/>
      <c r="B21" s="25">
        <v>331.39</v>
      </c>
      <c r="C21" s="20" t="s">
        <v>67</v>
      </c>
      <c r="D21" s="46">
        <v>10000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10000</v>
      </c>
      <c r="O21" s="47">
        <f t="shared" si="1"/>
        <v>0.33357795716859029</v>
      </c>
      <c r="P21" s="9"/>
    </row>
    <row r="22" spans="1:16">
      <c r="A22" s="12"/>
      <c r="B22" s="25">
        <v>331.9</v>
      </c>
      <c r="C22" s="20" t="s">
        <v>62</v>
      </c>
      <c r="D22" s="46">
        <v>8500</v>
      </c>
      <c r="E22" s="46">
        <v>797004</v>
      </c>
      <c r="F22" s="46">
        <v>183624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989128</v>
      </c>
      <c r="O22" s="47">
        <f t="shared" si="1"/>
        <v>32.995129761825339</v>
      </c>
      <c r="P22" s="9"/>
    </row>
    <row r="23" spans="1:16">
      <c r="A23" s="12"/>
      <c r="B23" s="25">
        <v>334.2</v>
      </c>
      <c r="C23" s="20" t="s">
        <v>68</v>
      </c>
      <c r="D23" s="46">
        <v>4157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4157</v>
      </c>
      <c r="O23" s="47">
        <f t="shared" si="1"/>
        <v>0.13866835679498299</v>
      </c>
      <c r="P23" s="9"/>
    </row>
    <row r="24" spans="1:16">
      <c r="A24" s="12"/>
      <c r="B24" s="25">
        <v>334.36</v>
      </c>
      <c r="C24" s="20" t="s">
        <v>69</v>
      </c>
      <c r="D24" s="46">
        <v>0</v>
      </c>
      <c r="E24" s="46">
        <v>0</v>
      </c>
      <c r="F24" s="46">
        <v>0</v>
      </c>
      <c r="G24" s="46">
        <v>597869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597869</v>
      </c>
      <c r="O24" s="47">
        <f t="shared" si="1"/>
        <v>19.943591967442792</v>
      </c>
      <c r="P24" s="9"/>
    </row>
    <row r="25" spans="1:16">
      <c r="A25" s="12"/>
      <c r="B25" s="25">
        <v>334.7</v>
      </c>
      <c r="C25" s="20" t="s">
        <v>71</v>
      </c>
      <c r="D25" s="46">
        <v>0</v>
      </c>
      <c r="E25" s="46">
        <v>83586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83586</v>
      </c>
      <c r="O25" s="47">
        <f t="shared" si="1"/>
        <v>2.7882447127893788</v>
      </c>
      <c r="P25" s="9"/>
    </row>
    <row r="26" spans="1:16">
      <c r="A26" s="12"/>
      <c r="B26" s="25">
        <v>335.12</v>
      </c>
      <c r="C26" s="20" t="s">
        <v>85</v>
      </c>
      <c r="D26" s="46">
        <v>731068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731068</v>
      </c>
      <c r="O26" s="47">
        <f t="shared" si="1"/>
        <v>24.386816999132698</v>
      </c>
      <c r="P26" s="9"/>
    </row>
    <row r="27" spans="1:16">
      <c r="A27" s="12"/>
      <c r="B27" s="25">
        <v>335.15</v>
      </c>
      <c r="C27" s="20" t="s">
        <v>86</v>
      </c>
      <c r="D27" s="46">
        <v>17317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17317</v>
      </c>
      <c r="O27" s="47">
        <f t="shared" si="1"/>
        <v>0.57765694842884785</v>
      </c>
      <c r="P27" s="9"/>
    </row>
    <row r="28" spans="1:16">
      <c r="A28" s="12"/>
      <c r="B28" s="25">
        <v>335.18</v>
      </c>
      <c r="C28" s="20" t="s">
        <v>87</v>
      </c>
      <c r="D28" s="46">
        <v>2011821</v>
      </c>
      <c r="E28" s="46">
        <v>0</v>
      </c>
      <c r="F28" s="46">
        <v>0</v>
      </c>
      <c r="G28" s="46">
        <v>842026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2853847</v>
      </c>
      <c r="O28" s="47">
        <f t="shared" si="1"/>
        <v>95.198045233170987</v>
      </c>
      <c r="P28" s="9"/>
    </row>
    <row r="29" spans="1:16">
      <c r="A29" s="12"/>
      <c r="B29" s="25">
        <v>335.49</v>
      </c>
      <c r="C29" s="20" t="s">
        <v>25</v>
      </c>
      <c r="D29" s="46">
        <v>200000</v>
      </c>
      <c r="E29" s="46">
        <v>210507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410507</v>
      </c>
      <c r="O29" s="47">
        <f t="shared" si="1"/>
        <v>13.69360864634065</v>
      </c>
      <c r="P29" s="9"/>
    </row>
    <row r="30" spans="1:16">
      <c r="A30" s="12"/>
      <c r="B30" s="25">
        <v>337.7</v>
      </c>
      <c r="C30" s="20" t="s">
        <v>28</v>
      </c>
      <c r="D30" s="46">
        <v>0</v>
      </c>
      <c r="E30" s="46">
        <v>0</v>
      </c>
      <c r="F30" s="46">
        <v>0</v>
      </c>
      <c r="G30" s="46">
        <v>669807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6" si="7">SUM(D30:M30)</f>
        <v>669807</v>
      </c>
      <c r="O30" s="47">
        <f t="shared" si="1"/>
        <v>22.343285075722196</v>
      </c>
      <c r="P30" s="9"/>
    </row>
    <row r="31" spans="1:16" ht="15.75">
      <c r="A31" s="29" t="s">
        <v>33</v>
      </c>
      <c r="B31" s="30"/>
      <c r="C31" s="31"/>
      <c r="D31" s="32">
        <f t="shared" ref="D31:M31" si="8">SUM(D32:D35)</f>
        <v>35927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970188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1006115</v>
      </c>
      <c r="O31" s="45">
        <f t="shared" si="1"/>
        <v>33.561778637667622</v>
      </c>
      <c r="P31" s="10"/>
    </row>
    <row r="32" spans="1:16">
      <c r="A32" s="12"/>
      <c r="B32" s="25">
        <v>341.1</v>
      </c>
      <c r="C32" s="20" t="s">
        <v>88</v>
      </c>
      <c r="D32" s="46">
        <v>11705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11705</v>
      </c>
      <c r="O32" s="47">
        <f t="shared" si="1"/>
        <v>0.39045299886583495</v>
      </c>
      <c r="P32" s="9"/>
    </row>
    <row r="33" spans="1:119">
      <c r="A33" s="12"/>
      <c r="B33" s="25">
        <v>341.9</v>
      </c>
      <c r="C33" s="20" t="s">
        <v>89</v>
      </c>
      <c r="D33" s="46">
        <v>2888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2888</v>
      </c>
      <c r="O33" s="47">
        <f t="shared" si="1"/>
        <v>9.6337314030288876E-2</v>
      </c>
      <c r="P33" s="9"/>
    </row>
    <row r="34" spans="1:119">
      <c r="A34" s="12"/>
      <c r="B34" s="25">
        <v>343.5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970188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970188</v>
      </c>
      <c r="O34" s="47">
        <f t="shared" si="1"/>
        <v>32.363333110948027</v>
      </c>
      <c r="P34" s="9"/>
    </row>
    <row r="35" spans="1:119">
      <c r="A35" s="12"/>
      <c r="B35" s="25">
        <v>349</v>
      </c>
      <c r="C35" s="20" t="s">
        <v>90</v>
      </c>
      <c r="D35" s="46">
        <v>21334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21334</v>
      </c>
      <c r="O35" s="47">
        <f t="shared" si="1"/>
        <v>0.71165521382347052</v>
      </c>
      <c r="P35" s="9"/>
    </row>
    <row r="36" spans="1:119" ht="15.75">
      <c r="A36" s="29" t="s">
        <v>34</v>
      </c>
      <c r="B36" s="30"/>
      <c r="C36" s="31"/>
      <c r="D36" s="32">
        <f t="shared" ref="D36:M36" si="9">SUM(D37:D38)</f>
        <v>210275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210275</v>
      </c>
      <c r="O36" s="45">
        <f t="shared" si="1"/>
        <v>7.0143104943625323</v>
      </c>
      <c r="P36" s="10"/>
    </row>
    <row r="37" spans="1:119">
      <c r="A37" s="13"/>
      <c r="B37" s="39">
        <v>351.5</v>
      </c>
      <c r="C37" s="21" t="s">
        <v>41</v>
      </c>
      <c r="D37" s="46">
        <v>52482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52482</v>
      </c>
      <c r="O37" s="47">
        <f t="shared" si="1"/>
        <v>1.7506838348121956</v>
      </c>
      <c r="P37" s="9"/>
    </row>
    <row r="38" spans="1:119">
      <c r="A38" s="13"/>
      <c r="B38" s="39">
        <v>354</v>
      </c>
      <c r="C38" s="21" t="s">
        <v>42</v>
      </c>
      <c r="D38" s="46">
        <v>157793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157793</v>
      </c>
      <c r="O38" s="47">
        <f t="shared" si="1"/>
        <v>5.2636266595503365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SUM(D40:D41)</f>
        <v>52711</v>
      </c>
      <c r="E39" s="32">
        <f t="shared" si="10"/>
        <v>992</v>
      </c>
      <c r="F39" s="32">
        <f t="shared" si="10"/>
        <v>4969</v>
      </c>
      <c r="G39" s="32">
        <f t="shared" si="10"/>
        <v>49534</v>
      </c>
      <c r="H39" s="32">
        <f t="shared" si="10"/>
        <v>0</v>
      </c>
      <c r="I39" s="32">
        <f t="shared" si="10"/>
        <v>397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7"/>
        <v>108603</v>
      </c>
      <c r="O39" s="45">
        <f t="shared" si="1"/>
        <v>3.6227566882380411</v>
      </c>
      <c r="P39" s="10"/>
    </row>
    <row r="40" spans="1:119">
      <c r="A40" s="12"/>
      <c r="B40" s="25">
        <v>361.1</v>
      </c>
      <c r="C40" s="20" t="s">
        <v>44</v>
      </c>
      <c r="D40" s="46">
        <v>50157</v>
      </c>
      <c r="E40" s="46">
        <v>992</v>
      </c>
      <c r="F40" s="46">
        <v>4969</v>
      </c>
      <c r="G40" s="46">
        <v>47034</v>
      </c>
      <c r="H40" s="46">
        <v>0</v>
      </c>
      <c r="I40" s="46">
        <v>397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103549</v>
      </c>
      <c r="O40" s="47">
        <f t="shared" si="1"/>
        <v>3.4541663886850356</v>
      </c>
      <c r="P40" s="9"/>
    </row>
    <row r="41" spans="1:119">
      <c r="A41" s="12"/>
      <c r="B41" s="25">
        <v>369.9</v>
      </c>
      <c r="C41" s="20" t="s">
        <v>46</v>
      </c>
      <c r="D41" s="46">
        <v>2554</v>
      </c>
      <c r="E41" s="46">
        <v>0</v>
      </c>
      <c r="F41" s="46">
        <v>0</v>
      </c>
      <c r="G41" s="46">
        <v>2500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5054</v>
      </c>
      <c r="O41" s="47">
        <f t="shared" si="1"/>
        <v>0.16859029955300553</v>
      </c>
      <c r="P41" s="9"/>
    </row>
    <row r="42" spans="1:119" ht="15.75">
      <c r="A42" s="29" t="s">
        <v>35</v>
      </c>
      <c r="B42" s="30"/>
      <c r="C42" s="31"/>
      <c r="D42" s="32">
        <f t="shared" ref="D42:M42" si="11">SUM(D43:D45)</f>
        <v>1550</v>
      </c>
      <c r="E42" s="32">
        <f t="shared" si="11"/>
        <v>0</v>
      </c>
      <c r="F42" s="32">
        <f t="shared" si="11"/>
        <v>387334</v>
      </c>
      <c r="G42" s="32">
        <f t="shared" si="11"/>
        <v>2743981</v>
      </c>
      <c r="H42" s="32">
        <f t="shared" si="11"/>
        <v>0</v>
      </c>
      <c r="I42" s="32">
        <f t="shared" si="11"/>
        <v>1906980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5039845</v>
      </c>
      <c r="O42" s="45">
        <f t="shared" si="1"/>
        <v>168.11811995463339</v>
      </c>
      <c r="P42" s="9"/>
    </row>
    <row r="43" spans="1:119">
      <c r="A43" s="12"/>
      <c r="B43" s="25">
        <v>381</v>
      </c>
      <c r="C43" s="20" t="s">
        <v>58</v>
      </c>
      <c r="D43" s="46">
        <v>1550</v>
      </c>
      <c r="E43" s="46">
        <v>0</v>
      </c>
      <c r="F43" s="46">
        <v>387334</v>
      </c>
      <c r="G43" s="46">
        <v>888981</v>
      </c>
      <c r="H43" s="46">
        <v>0</v>
      </c>
      <c r="I43" s="46">
        <v>9398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1287263</v>
      </c>
      <c r="O43" s="47">
        <f t="shared" si="1"/>
        <v>42.940256187871107</v>
      </c>
      <c r="P43" s="9"/>
    </row>
    <row r="44" spans="1:119">
      <c r="A44" s="12"/>
      <c r="B44" s="25">
        <v>384</v>
      </c>
      <c r="C44" s="20" t="s">
        <v>63</v>
      </c>
      <c r="D44" s="46">
        <v>0</v>
      </c>
      <c r="E44" s="46">
        <v>0</v>
      </c>
      <c r="F44" s="46">
        <v>0</v>
      </c>
      <c r="G44" s="46">
        <v>1855000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1855000</v>
      </c>
      <c r="O44" s="47">
        <f t="shared" si="1"/>
        <v>61.878711054773504</v>
      </c>
      <c r="P44" s="9"/>
    </row>
    <row r="45" spans="1:119" ht="15.75" thickBot="1">
      <c r="A45" s="12"/>
      <c r="B45" s="25">
        <v>389.7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1897582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1897582</v>
      </c>
      <c r="O45" s="47">
        <f t="shared" si="1"/>
        <v>63.299152711988789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2">SUM(D5,D13,D19,D31,D36,D39,D42)</f>
        <v>15319550</v>
      </c>
      <c r="E46" s="15">
        <f t="shared" si="12"/>
        <v>1489195</v>
      </c>
      <c r="F46" s="15">
        <f t="shared" si="12"/>
        <v>972648</v>
      </c>
      <c r="G46" s="15">
        <f t="shared" si="12"/>
        <v>5063780</v>
      </c>
      <c r="H46" s="15">
        <f t="shared" si="12"/>
        <v>0</v>
      </c>
      <c r="I46" s="15">
        <f t="shared" si="12"/>
        <v>2877565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7"/>
        <v>25722738</v>
      </c>
      <c r="O46" s="38">
        <f t="shared" si="1"/>
        <v>858.053839482287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92</v>
      </c>
      <c r="M48" s="48"/>
      <c r="N48" s="48"/>
      <c r="O48" s="43">
        <v>29978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9426642</v>
      </c>
      <c r="E5" s="27">
        <f t="shared" si="0"/>
        <v>396051</v>
      </c>
      <c r="F5" s="27">
        <f t="shared" si="0"/>
        <v>331861</v>
      </c>
      <c r="G5" s="27">
        <f t="shared" si="0"/>
        <v>153523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10308077</v>
      </c>
      <c r="O5" s="33">
        <f t="shared" ref="O5:O46" si="1">(N5/O$48)</f>
        <v>350.04336457484379</v>
      </c>
      <c r="P5" s="6"/>
    </row>
    <row r="6" spans="1:133">
      <c r="A6" s="12"/>
      <c r="B6" s="25">
        <v>311</v>
      </c>
      <c r="C6" s="20" t="s">
        <v>2</v>
      </c>
      <c r="D6" s="46">
        <v>5441776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5441776</v>
      </c>
      <c r="O6" s="47">
        <f t="shared" si="1"/>
        <v>184.79271936973649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396051</v>
      </c>
      <c r="F7" s="46">
        <v>0</v>
      </c>
      <c r="G7" s="46">
        <v>153523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549574</v>
      </c>
      <c r="O7" s="47">
        <f t="shared" si="1"/>
        <v>18.662523770714479</v>
      </c>
      <c r="P7" s="9"/>
    </row>
    <row r="8" spans="1:133">
      <c r="A8" s="12"/>
      <c r="B8" s="25">
        <v>314.10000000000002</v>
      </c>
      <c r="C8" s="20" t="s">
        <v>11</v>
      </c>
      <c r="D8" s="46">
        <v>2170957</v>
      </c>
      <c r="E8" s="46">
        <v>0</v>
      </c>
      <c r="F8" s="46">
        <v>331861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2502818</v>
      </c>
      <c r="O8" s="47">
        <f t="shared" si="1"/>
        <v>84.991102961151867</v>
      </c>
      <c r="P8" s="9"/>
    </row>
    <row r="9" spans="1:133">
      <c r="A9" s="12"/>
      <c r="B9" s="25">
        <v>314.3</v>
      </c>
      <c r="C9" s="20" t="s">
        <v>12</v>
      </c>
      <c r="D9" s="46">
        <v>290505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290505</v>
      </c>
      <c r="O9" s="47">
        <f t="shared" si="1"/>
        <v>9.8650162999184996</v>
      </c>
      <c r="P9" s="9"/>
    </row>
    <row r="10" spans="1:133">
      <c r="A10" s="12"/>
      <c r="B10" s="25">
        <v>314.39999999999998</v>
      </c>
      <c r="C10" s="20" t="s">
        <v>13</v>
      </c>
      <c r="D10" s="46">
        <v>52328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52328</v>
      </c>
      <c r="O10" s="47">
        <f t="shared" si="1"/>
        <v>1.7769627818527574</v>
      </c>
      <c r="P10" s="9"/>
    </row>
    <row r="11" spans="1:133">
      <c r="A11" s="12"/>
      <c r="B11" s="25">
        <v>315</v>
      </c>
      <c r="C11" s="20" t="s">
        <v>14</v>
      </c>
      <c r="D11" s="46">
        <v>1348756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1348756</v>
      </c>
      <c r="O11" s="47">
        <f t="shared" si="1"/>
        <v>45.801276826949199</v>
      </c>
      <c r="P11" s="9"/>
    </row>
    <row r="12" spans="1:133">
      <c r="A12" s="12"/>
      <c r="B12" s="25">
        <v>316</v>
      </c>
      <c r="C12" s="20" t="s">
        <v>15</v>
      </c>
      <c r="D12" s="46">
        <v>122320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122320</v>
      </c>
      <c r="O12" s="47">
        <f t="shared" si="1"/>
        <v>4.1537625645205107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2602850</v>
      </c>
      <c r="E13" s="32">
        <f t="shared" si="3"/>
        <v>4007</v>
      </c>
      <c r="F13" s="32">
        <f t="shared" si="3"/>
        <v>0</v>
      </c>
      <c r="G13" s="32">
        <f t="shared" si="3"/>
        <v>17068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2623925</v>
      </c>
      <c r="O13" s="45">
        <f t="shared" si="1"/>
        <v>89.103674273295297</v>
      </c>
      <c r="P13" s="10"/>
    </row>
    <row r="14" spans="1:133">
      <c r="A14" s="12"/>
      <c r="B14" s="25">
        <v>322</v>
      </c>
      <c r="C14" s="20" t="s">
        <v>0</v>
      </c>
      <c r="D14" s="46">
        <v>894277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894277</v>
      </c>
      <c r="O14" s="47">
        <f t="shared" si="1"/>
        <v>30.368004618310241</v>
      </c>
      <c r="P14" s="9"/>
    </row>
    <row r="15" spans="1:133">
      <c r="A15" s="12"/>
      <c r="B15" s="25">
        <v>323.10000000000002</v>
      </c>
      <c r="C15" s="20" t="s">
        <v>17</v>
      </c>
      <c r="D15" s="46">
        <v>1673746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1673746</v>
      </c>
      <c r="O15" s="47">
        <f t="shared" si="1"/>
        <v>56.837340396631348</v>
      </c>
      <c r="P15" s="9"/>
    </row>
    <row r="16" spans="1:133">
      <c r="A16" s="12"/>
      <c r="B16" s="25">
        <v>324.11</v>
      </c>
      <c r="C16" s="20" t="s">
        <v>18</v>
      </c>
      <c r="D16" s="46">
        <v>0</v>
      </c>
      <c r="E16" s="46">
        <v>4007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4007</v>
      </c>
      <c r="O16" s="47">
        <f t="shared" si="1"/>
        <v>0.13607036131486008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0</v>
      </c>
      <c r="F17" s="46">
        <v>0</v>
      </c>
      <c r="G17" s="46">
        <v>17068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17068</v>
      </c>
      <c r="O17" s="47">
        <f t="shared" si="1"/>
        <v>0.57959793534365667</v>
      </c>
      <c r="P17" s="9"/>
    </row>
    <row r="18" spans="1:16">
      <c r="A18" s="12"/>
      <c r="B18" s="25">
        <v>329</v>
      </c>
      <c r="C18" s="20" t="s">
        <v>20</v>
      </c>
      <c r="D18" s="46">
        <v>34827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34827</v>
      </c>
      <c r="O18" s="47">
        <f t="shared" si="1"/>
        <v>1.1826609616951915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SUM(D20:D31)</f>
        <v>2684676</v>
      </c>
      <c r="E19" s="32">
        <f t="shared" si="5"/>
        <v>201968</v>
      </c>
      <c r="F19" s="32">
        <f t="shared" si="5"/>
        <v>191975</v>
      </c>
      <c r="G19" s="32">
        <f t="shared" si="5"/>
        <v>1309446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4388065</v>
      </c>
      <c r="O19" s="45">
        <f t="shared" si="1"/>
        <v>149.01062890518881</v>
      </c>
      <c r="P19" s="10"/>
    </row>
    <row r="20" spans="1:16">
      <c r="A20" s="12"/>
      <c r="B20" s="25">
        <v>331.2</v>
      </c>
      <c r="C20" s="20" t="s">
        <v>66</v>
      </c>
      <c r="D20" s="46">
        <v>41805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41805</v>
      </c>
      <c r="O20" s="47">
        <f t="shared" si="1"/>
        <v>1.4196210268948655</v>
      </c>
      <c r="P20" s="9"/>
    </row>
    <row r="21" spans="1:16">
      <c r="A21" s="12"/>
      <c r="B21" s="25">
        <v>331.39</v>
      </c>
      <c r="C21" s="20" t="s">
        <v>67</v>
      </c>
      <c r="D21" s="46">
        <v>0</v>
      </c>
      <c r="E21" s="46">
        <v>0</v>
      </c>
      <c r="F21" s="46">
        <v>0</v>
      </c>
      <c r="G21" s="46">
        <v>29880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29880</v>
      </c>
      <c r="O21" s="47">
        <f t="shared" si="1"/>
        <v>1.0146699266503667</v>
      </c>
      <c r="P21" s="9"/>
    </row>
    <row r="22" spans="1:16">
      <c r="A22" s="12"/>
      <c r="B22" s="25">
        <v>331.9</v>
      </c>
      <c r="C22" s="20" t="s">
        <v>62</v>
      </c>
      <c r="D22" s="46">
        <v>0</v>
      </c>
      <c r="E22" s="46">
        <v>0</v>
      </c>
      <c r="F22" s="46">
        <v>191975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191975</v>
      </c>
      <c r="O22" s="47">
        <f t="shared" si="1"/>
        <v>6.5191184460744367</v>
      </c>
      <c r="P22" s="9"/>
    </row>
    <row r="23" spans="1:16">
      <c r="A23" s="12"/>
      <c r="B23" s="25">
        <v>334.2</v>
      </c>
      <c r="C23" s="20" t="s">
        <v>68</v>
      </c>
      <c r="D23" s="46">
        <v>12797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12797</v>
      </c>
      <c r="O23" s="47">
        <f t="shared" si="1"/>
        <v>0.43456261885357239</v>
      </c>
      <c r="P23" s="9"/>
    </row>
    <row r="24" spans="1:16">
      <c r="A24" s="12"/>
      <c r="B24" s="25">
        <v>334.36</v>
      </c>
      <c r="C24" s="20" t="s">
        <v>69</v>
      </c>
      <c r="D24" s="46">
        <v>0</v>
      </c>
      <c r="E24" s="46">
        <v>0</v>
      </c>
      <c r="F24" s="46">
        <v>0</v>
      </c>
      <c r="G24" s="46">
        <v>200000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200000</v>
      </c>
      <c r="O24" s="47">
        <f t="shared" si="1"/>
        <v>6.7916327085031245</v>
      </c>
      <c r="P24" s="9"/>
    </row>
    <row r="25" spans="1:16">
      <c r="A25" s="12"/>
      <c r="B25" s="25">
        <v>334.39</v>
      </c>
      <c r="C25" s="20" t="s">
        <v>70</v>
      </c>
      <c r="D25" s="46">
        <v>4000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4000</v>
      </c>
      <c r="O25" s="47">
        <f t="shared" si="1"/>
        <v>0.13583265417006249</v>
      </c>
      <c r="P25" s="9"/>
    </row>
    <row r="26" spans="1:16">
      <c r="A26" s="12"/>
      <c r="B26" s="25">
        <v>334.7</v>
      </c>
      <c r="C26" s="20" t="s">
        <v>71</v>
      </c>
      <c r="D26" s="46">
        <v>0</v>
      </c>
      <c r="E26" s="46">
        <v>0</v>
      </c>
      <c r="F26" s="46">
        <v>0</v>
      </c>
      <c r="G26" s="46">
        <v>100000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100000</v>
      </c>
      <c r="O26" s="47">
        <f t="shared" si="1"/>
        <v>3.3958163542515623</v>
      </c>
      <c r="P26" s="9"/>
    </row>
    <row r="27" spans="1:16">
      <c r="A27" s="12"/>
      <c r="B27" s="25">
        <v>335.12</v>
      </c>
      <c r="C27" s="20" t="s">
        <v>22</v>
      </c>
      <c r="D27" s="46">
        <v>707450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707450</v>
      </c>
      <c r="O27" s="47">
        <f t="shared" si="1"/>
        <v>24.023702798152677</v>
      </c>
      <c r="P27" s="9"/>
    </row>
    <row r="28" spans="1:16">
      <c r="A28" s="12"/>
      <c r="B28" s="25">
        <v>335.15</v>
      </c>
      <c r="C28" s="20" t="s">
        <v>23</v>
      </c>
      <c r="D28" s="46">
        <v>12984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12984</v>
      </c>
      <c r="O28" s="47">
        <f t="shared" si="1"/>
        <v>0.4409127954360228</v>
      </c>
      <c r="P28" s="9"/>
    </row>
    <row r="29" spans="1:16">
      <c r="A29" s="12"/>
      <c r="B29" s="25">
        <v>335.18</v>
      </c>
      <c r="C29" s="20" t="s">
        <v>24</v>
      </c>
      <c r="D29" s="46">
        <v>1905640</v>
      </c>
      <c r="E29" s="46">
        <v>0</v>
      </c>
      <c r="F29" s="46">
        <v>0</v>
      </c>
      <c r="G29" s="46">
        <v>803274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2708914</v>
      </c>
      <c r="O29" s="47">
        <f t="shared" si="1"/>
        <v>91.989744634610162</v>
      </c>
      <c r="P29" s="9"/>
    </row>
    <row r="30" spans="1:16">
      <c r="A30" s="12"/>
      <c r="B30" s="25">
        <v>335.49</v>
      </c>
      <c r="C30" s="20" t="s">
        <v>25</v>
      </c>
      <c r="D30" s="46">
        <v>0</v>
      </c>
      <c r="E30" s="46">
        <v>201968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201968</v>
      </c>
      <c r="O30" s="47">
        <f t="shared" si="1"/>
        <v>6.8584623743547946</v>
      </c>
      <c r="P30" s="9"/>
    </row>
    <row r="31" spans="1:16">
      <c r="A31" s="12"/>
      <c r="B31" s="25">
        <v>337.7</v>
      </c>
      <c r="C31" s="20" t="s">
        <v>28</v>
      </c>
      <c r="D31" s="46">
        <v>0</v>
      </c>
      <c r="E31" s="46">
        <v>0</v>
      </c>
      <c r="F31" s="46">
        <v>0</v>
      </c>
      <c r="G31" s="46">
        <v>176292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6" si="7">SUM(D31:M31)</f>
        <v>176292</v>
      </c>
      <c r="O31" s="47">
        <f t="shared" si="1"/>
        <v>5.9865525672371636</v>
      </c>
      <c r="P31" s="9"/>
    </row>
    <row r="32" spans="1:16" ht="15.75">
      <c r="A32" s="29" t="s">
        <v>33</v>
      </c>
      <c r="B32" s="30"/>
      <c r="C32" s="31"/>
      <c r="D32" s="32">
        <f t="shared" ref="D32:M32" si="8">SUM(D33:D35)</f>
        <v>31018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978961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1009979</v>
      </c>
      <c r="O32" s="45">
        <f t="shared" si="1"/>
        <v>34.297032056506382</v>
      </c>
      <c r="P32" s="10"/>
    </row>
    <row r="33" spans="1:119">
      <c r="A33" s="12"/>
      <c r="B33" s="25">
        <v>341.1</v>
      </c>
      <c r="C33" s="20" t="s">
        <v>55</v>
      </c>
      <c r="D33" s="46">
        <v>11121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11121</v>
      </c>
      <c r="O33" s="47">
        <f t="shared" si="1"/>
        <v>0.37764873675631622</v>
      </c>
      <c r="P33" s="9"/>
    </row>
    <row r="34" spans="1:119">
      <c r="A34" s="12"/>
      <c r="B34" s="25">
        <v>341.9</v>
      </c>
      <c r="C34" s="20" t="s">
        <v>37</v>
      </c>
      <c r="D34" s="46">
        <v>19897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19897</v>
      </c>
      <c r="O34" s="47">
        <f t="shared" si="1"/>
        <v>0.67566558000543331</v>
      </c>
      <c r="P34" s="9"/>
    </row>
    <row r="35" spans="1:119">
      <c r="A35" s="12"/>
      <c r="B35" s="25">
        <v>343.5</v>
      </c>
      <c r="C35" s="20" t="s">
        <v>38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978961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978961</v>
      </c>
      <c r="O35" s="47">
        <f t="shared" si="1"/>
        <v>33.243717739744632</v>
      </c>
      <c r="P35" s="9"/>
    </row>
    <row r="36" spans="1:119" ht="15.75">
      <c r="A36" s="29" t="s">
        <v>34</v>
      </c>
      <c r="B36" s="30"/>
      <c r="C36" s="31"/>
      <c r="D36" s="32">
        <f t="shared" ref="D36:M36" si="9">SUM(D37:D39)</f>
        <v>215183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215183</v>
      </c>
      <c r="O36" s="45">
        <f t="shared" si="1"/>
        <v>7.3072195055691385</v>
      </c>
      <c r="P36" s="10"/>
    </row>
    <row r="37" spans="1:119">
      <c r="A37" s="13"/>
      <c r="B37" s="39">
        <v>351.5</v>
      </c>
      <c r="C37" s="21" t="s">
        <v>41</v>
      </c>
      <c r="D37" s="46">
        <v>84210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84210</v>
      </c>
      <c r="O37" s="47">
        <f t="shared" si="1"/>
        <v>2.8596169519152403</v>
      </c>
      <c r="P37" s="9"/>
    </row>
    <row r="38" spans="1:119">
      <c r="A38" s="13"/>
      <c r="B38" s="39">
        <v>351.9</v>
      </c>
      <c r="C38" s="21" t="s">
        <v>43</v>
      </c>
      <c r="D38" s="46">
        <v>35971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35971</v>
      </c>
      <c r="O38" s="47">
        <f t="shared" si="1"/>
        <v>1.2215091007878294</v>
      </c>
      <c r="P38" s="9"/>
    </row>
    <row r="39" spans="1:119">
      <c r="A39" s="13"/>
      <c r="B39" s="39">
        <v>354</v>
      </c>
      <c r="C39" s="21" t="s">
        <v>42</v>
      </c>
      <c r="D39" s="46">
        <v>95002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95002</v>
      </c>
      <c r="O39" s="47">
        <f t="shared" si="1"/>
        <v>3.2260934528660692</v>
      </c>
      <c r="P39" s="9"/>
    </row>
    <row r="40" spans="1:119" ht="15.75">
      <c r="A40" s="29" t="s">
        <v>3</v>
      </c>
      <c r="B40" s="30"/>
      <c r="C40" s="31"/>
      <c r="D40" s="32">
        <f t="shared" ref="D40:M40" si="10">SUM(D41:D42)</f>
        <v>44500</v>
      </c>
      <c r="E40" s="32">
        <f t="shared" si="10"/>
        <v>2436</v>
      </c>
      <c r="F40" s="32">
        <f t="shared" si="10"/>
        <v>4210</v>
      </c>
      <c r="G40" s="32">
        <f t="shared" si="10"/>
        <v>22026</v>
      </c>
      <c r="H40" s="32">
        <f t="shared" si="10"/>
        <v>0</v>
      </c>
      <c r="I40" s="32">
        <f t="shared" si="10"/>
        <v>1311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74483</v>
      </c>
      <c r="O40" s="45">
        <f t="shared" si="1"/>
        <v>2.529305895137191</v>
      </c>
      <c r="P40" s="10"/>
    </row>
    <row r="41" spans="1:119">
      <c r="A41" s="12"/>
      <c r="B41" s="25">
        <v>361.1</v>
      </c>
      <c r="C41" s="20" t="s">
        <v>44</v>
      </c>
      <c r="D41" s="46">
        <v>40326</v>
      </c>
      <c r="E41" s="46">
        <v>2436</v>
      </c>
      <c r="F41" s="46">
        <v>4210</v>
      </c>
      <c r="G41" s="46">
        <v>19749</v>
      </c>
      <c r="H41" s="46">
        <v>0</v>
      </c>
      <c r="I41" s="46">
        <v>1311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68032</v>
      </c>
      <c r="O41" s="47">
        <f t="shared" si="1"/>
        <v>2.3102417821244225</v>
      </c>
      <c r="P41" s="9"/>
    </row>
    <row r="42" spans="1:119">
      <c r="A42" s="12"/>
      <c r="B42" s="25">
        <v>369.9</v>
      </c>
      <c r="C42" s="20" t="s">
        <v>46</v>
      </c>
      <c r="D42" s="46">
        <v>4174</v>
      </c>
      <c r="E42" s="46">
        <v>0</v>
      </c>
      <c r="F42" s="46">
        <v>0</v>
      </c>
      <c r="G42" s="46">
        <v>2277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6451</v>
      </c>
      <c r="O42" s="47">
        <f t="shared" si="1"/>
        <v>0.21906411301276826</v>
      </c>
      <c r="P42" s="9"/>
    </row>
    <row r="43" spans="1:119" ht="15.75">
      <c r="A43" s="29" t="s">
        <v>35</v>
      </c>
      <c r="B43" s="30"/>
      <c r="C43" s="31"/>
      <c r="D43" s="32">
        <f t="shared" ref="D43:M43" si="11">SUM(D44:D45)</f>
        <v>0</v>
      </c>
      <c r="E43" s="32">
        <f t="shared" si="11"/>
        <v>0</v>
      </c>
      <c r="F43" s="32">
        <f t="shared" si="11"/>
        <v>0</v>
      </c>
      <c r="G43" s="32">
        <f t="shared" si="11"/>
        <v>4826300</v>
      </c>
      <c r="H43" s="32">
        <f t="shared" si="11"/>
        <v>0</v>
      </c>
      <c r="I43" s="32">
        <f t="shared" si="11"/>
        <v>770776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7"/>
        <v>5597076</v>
      </c>
      <c r="O43" s="45">
        <f t="shared" si="1"/>
        <v>190.06642216788916</v>
      </c>
      <c r="P43" s="9"/>
    </row>
    <row r="44" spans="1:119">
      <c r="A44" s="12"/>
      <c r="B44" s="25">
        <v>381</v>
      </c>
      <c r="C44" s="20" t="s">
        <v>58</v>
      </c>
      <c r="D44" s="46">
        <v>0</v>
      </c>
      <c r="E44" s="46">
        <v>0</v>
      </c>
      <c r="F44" s="46">
        <v>0</v>
      </c>
      <c r="G44" s="46">
        <v>4826300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4826300</v>
      </c>
      <c r="O44" s="47">
        <f t="shared" si="1"/>
        <v>163.89228470524313</v>
      </c>
      <c r="P44" s="9"/>
    </row>
    <row r="45" spans="1:119" ht="15.75" thickBot="1">
      <c r="A45" s="12"/>
      <c r="B45" s="25">
        <v>389.7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770776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770776</v>
      </c>
      <c r="O45" s="47">
        <f t="shared" si="1"/>
        <v>26.174137462646019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2">SUM(D5,D13,D19,D32,D36,D40,D43)</f>
        <v>15004869</v>
      </c>
      <c r="E46" s="15">
        <f t="shared" si="12"/>
        <v>604462</v>
      </c>
      <c r="F46" s="15">
        <f t="shared" si="12"/>
        <v>528046</v>
      </c>
      <c r="G46" s="15">
        <f t="shared" si="12"/>
        <v>6328363</v>
      </c>
      <c r="H46" s="15">
        <f t="shared" si="12"/>
        <v>0</v>
      </c>
      <c r="I46" s="15">
        <f t="shared" si="12"/>
        <v>1751048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7"/>
        <v>24216788</v>
      </c>
      <c r="O46" s="38">
        <f t="shared" si="1"/>
        <v>822.35764737842976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72</v>
      </c>
      <c r="M48" s="48"/>
      <c r="N48" s="48"/>
      <c r="O48" s="43">
        <v>29448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10004346</v>
      </c>
      <c r="E5" s="27">
        <f t="shared" si="0"/>
        <v>377641</v>
      </c>
      <c r="F5" s="27">
        <f t="shared" si="0"/>
        <v>11155</v>
      </c>
      <c r="G5" s="27">
        <f t="shared" si="0"/>
        <v>146787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10539929</v>
      </c>
      <c r="O5" s="33">
        <f t="shared" ref="O5:O43" si="1">(N5/O$45)</f>
        <v>358.87939664271852</v>
      </c>
      <c r="P5" s="6"/>
    </row>
    <row r="6" spans="1:133">
      <c r="A6" s="12"/>
      <c r="B6" s="25">
        <v>311</v>
      </c>
      <c r="C6" s="20" t="s">
        <v>2</v>
      </c>
      <c r="D6" s="46">
        <v>5660784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5660784</v>
      </c>
      <c r="O6" s="47">
        <f t="shared" si="1"/>
        <v>192.7469100071504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377641</v>
      </c>
      <c r="F7" s="46">
        <v>0</v>
      </c>
      <c r="G7" s="46">
        <v>146787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524428</v>
      </c>
      <c r="O7" s="47">
        <f t="shared" si="1"/>
        <v>17.856515373352856</v>
      </c>
      <c r="P7" s="9"/>
    </row>
    <row r="8" spans="1:133">
      <c r="A8" s="12"/>
      <c r="B8" s="25">
        <v>314.10000000000002</v>
      </c>
      <c r="C8" s="20" t="s">
        <v>11</v>
      </c>
      <c r="D8" s="46">
        <v>2439328</v>
      </c>
      <c r="E8" s="46">
        <v>0</v>
      </c>
      <c r="F8" s="46">
        <v>11155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2450483</v>
      </c>
      <c r="O8" s="47">
        <f t="shared" si="1"/>
        <v>83.437740474650141</v>
      </c>
      <c r="P8" s="9"/>
    </row>
    <row r="9" spans="1:133">
      <c r="A9" s="12"/>
      <c r="B9" s="25">
        <v>314.3</v>
      </c>
      <c r="C9" s="20" t="s">
        <v>12</v>
      </c>
      <c r="D9" s="46">
        <v>303084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303084</v>
      </c>
      <c r="O9" s="47">
        <f t="shared" si="1"/>
        <v>10.319861078007422</v>
      </c>
      <c r="P9" s="9"/>
    </row>
    <row r="10" spans="1:133">
      <c r="A10" s="12"/>
      <c r="B10" s="25">
        <v>314.39999999999998</v>
      </c>
      <c r="C10" s="20" t="s">
        <v>13</v>
      </c>
      <c r="D10" s="46">
        <v>48537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48537</v>
      </c>
      <c r="O10" s="47">
        <f t="shared" si="1"/>
        <v>1.6526609690489973</v>
      </c>
      <c r="P10" s="9"/>
    </row>
    <row r="11" spans="1:133">
      <c r="A11" s="12"/>
      <c r="B11" s="25">
        <v>315</v>
      </c>
      <c r="C11" s="20" t="s">
        <v>14</v>
      </c>
      <c r="D11" s="46">
        <v>1422508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1422508</v>
      </c>
      <c r="O11" s="47">
        <f t="shared" si="1"/>
        <v>48.435697504171067</v>
      </c>
      <c r="P11" s="9"/>
    </row>
    <row r="12" spans="1:133">
      <c r="A12" s="12"/>
      <c r="B12" s="25">
        <v>316</v>
      </c>
      <c r="C12" s="20" t="s">
        <v>15</v>
      </c>
      <c r="D12" s="46">
        <v>130105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130105</v>
      </c>
      <c r="O12" s="47">
        <f t="shared" si="1"/>
        <v>4.4300112363376352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2367068</v>
      </c>
      <c r="E13" s="32">
        <f t="shared" si="3"/>
        <v>1066</v>
      </c>
      <c r="F13" s="32">
        <f t="shared" si="3"/>
        <v>0</v>
      </c>
      <c r="G13" s="32">
        <f t="shared" si="3"/>
        <v>7595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3" si="4">SUM(D13:M13)</f>
        <v>2375729</v>
      </c>
      <c r="O13" s="45">
        <f t="shared" si="1"/>
        <v>80.892403554768634</v>
      </c>
      <c r="P13" s="10"/>
    </row>
    <row r="14" spans="1:133">
      <c r="A14" s="12"/>
      <c r="B14" s="25">
        <v>322</v>
      </c>
      <c r="C14" s="20" t="s">
        <v>0</v>
      </c>
      <c r="D14" s="46">
        <v>882751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882751</v>
      </c>
      <c r="O14" s="47">
        <f t="shared" si="1"/>
        <v>30.057237222922129</v>
      </c>
      <c r="P14" s="9"/>
    </row>
    <row r="15" spans="1:133">
      <c r="A15" s="12"/>
      <c r="B15" s="25">
        <v>323.10000000000002</v>
      </c>
      <c r="C15" s="20" t="s">
        <v>17</v>
      </c>
      <c r="D15" s="46">
        <v>1444179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1444179</v>
      </c>
      <c r="O15" s="47">
        <f t="shared" si="1"/>
        <v>49.173584391705539</v>
      </c>
      <c r="P15" s="9"/>
    </row>
    <row r="16" spans="1:133">
      <c r="A16" s="12"/>
      <c r="B16" s="25">
        <v>324.11</v>
      </c>
      <c r="C16" s="20" t="s">
        <v>18</v>
      </c>
      <c r="D16" s="46">
        <v>0</v>
      </c>
      <c r="E16" s="46">
        <v>1066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1066</v>
      </c>
      <c r="O16" s="47">
        <f t="shared" si="1"/>
        <v>3.6296775511593861E-2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0</v>
      </c>
      <c r="F17" s="46">
        <v>0</v>
      </c>
      <c r="G17" s="46">
        <v>7595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7595</v>
      </c>
      <c r="O17" s="47">
        <f t="shared" si="1"/>
        <v>0.2586060131431101</v>
      </c>
      <c r="P17" s="9"/>
    </row>
    <row r="18" spans="1:16">
      <c r="A18" s="12"/>
      <c r="B18" s="25">
        <v>329</v>
      </c>
      <c r="C18" s="20" t="s">
        <v>20</v>
      </c>
      <c r="D18" s="46">
        <v>40138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40138</v>
      </c>
      <c r="O18" s="47">
        <f t="shared" si="1"/>
        <v>1.3666791514862611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SUM(D20:D27)</f>
        <v>2303472</v>
      </c>
      <c r="E19" s="32">
        <f t="shared" si="5"/>
        <v>159870</v>
      </c>
      <c r="F19" s="32">
        <f t="shared" si="5"/>
        <v>84256</v>
      </c>
      <c r="G19" s="32">
        <f t="shared" si="5"/>
        <v>1273153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3820751</v>
      </c>
      <c r="O19" s="45">
        <f t="shared" si="1"/>
        <v>130.0946916817052</v>
      </c>
      <c r="P19" s="10"/>
    </row>
    <row r="20" spans="1:16">
      <c r="A20" s="12"/>
      <c r="B20" s="25">
        <v>331.9</v>
      </c>
      <c r="C20" s="20" t="s">
        <v>62</v>
      </c>
      <c r="D20" s="46">
        <v>0</v>
      </c>
      <c r="E20" s="46">
        <v>0</v>
      </c>
      <c r="F20" s="46">
        <v>84256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84256</v>
      </c>
      <c r="O20" s="47">
        <f t="shared" si="1"/>
        <v>2.8688753447512685</v>
      </c>
      <c r="P20" s="9"/>
    </row>
    <row r="21" spans="1:16">
      <c r="A21" s="12"/>
      <c r="B21" s="25">
        <v>335.12</v>
      </c>
      <c r="C21" s="20" t="s">
        <v>22</v>
      </c>
      <c r="D21" s="46">
        <v>618460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618460</v>
      </c>
      <c r="O21" s="47">
        <f t="shared" si="1"/>
        <v>21.058258708161667</v>
      </c>
      <c r="P21" s="9"/>
    </row>
    <row r="22" spans="1:16">
      <c r="A22" s="12"/>
      <c r="B22" s="25">
        <v>335.15</v>
      </c>
      <c r="C22" s="20" t="s">
        <v>23</v>
      </c>
      <c r="D22" s="46">
        <v>10305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10305</v>
      </c>
      <c r="O22" s="47">
        <f t="shared" si="1"/>
        <v>0.35088017978140218</v>
      </c>
      <c r="P22" s="9"/>
    </row>
    <row r="23" spans="1:16">
      <c r="A23" s="12"/>
      <c r="B23" s="25">
        <v>335.18</v>
      </c>
      <c r="C23" s="20" t="s">
        <v>24</v>
      </c>
      <c r="D23" s="46">
        <v>1654207</v>
      </c>
      <c r="E23" s="46">
        <v>0</v>
      </c>
      <c r="F23" s="46">
        <v>0</v>
      </c>
      <c r="G23" s="46">
        <v>638309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2292516</v>
      </c>
      <c r="O23" s="47">
        <f t="shared" si="1"/>
        <v>78.059041846845318</v>
      </c>
      <c r="P23" s="9"/>
    </row>
    <row r="24" spans="1:16">
      <c r="A24" s="12"/>
      <c r="B24" s="25">
        <v>335.49</v>
      </c>
      <c r="C24" s="20" t="s">
        <v>25</v>
      </c>
      <c r="D24" s="46">
        <v>0</v>
      </c>
      <c r="E24" s="46">
        <v>159870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159870</v>
      </c>
      <c r="O24" s="47">
        <f t="shared" si="1"/>
        <v>5.4434948414995405</v>
      </c>
      <c r="P24" s="9"/>
    </row>
    <row r="25" spans="1:16">
      <c r="A25" s="12"/>
      <c r="B25" s="25">
        <v>337.2</v>
      </c>
      <c r="C25" s="20" t="s">
        <v>26</v>
      </c>
      <c r="D25" s="46">
        <v>6597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6597</v>
      </c>
      <c r="O25" s="47">
        <f t="shared" si="1"/>
        <v>0.22462460417446967</v>
      </c>
      <c r="P25" s="9"/>
    </row>
    <row r="26" spans="1:16">
      <c r="A26" s="12"/>
      <c r="B26" s="25">
        <v>337.3</v>
      </c>
      <c r="C26" s="20" t="s">
        <v>27</v>
      </c>
      <c r="D26" s="46">
        <v>13903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13903</v>
      </c>
      <c r="O26" s="47">
        <f t="shared" si="1"/>
        <v>0.47339030951002758</v>
      </c>
      <c r="P26" s="9"/>
    </row>
    <row r="27" spans="1:16">
      <c r="A27" s="12"/>
      <c r="B27" s="25">
        <v>337.7</v>
      </c>
      <c r="C27" s="20" t="s">
        <v>28</v>
      </c>
      <c r="D27" s="46">
        <v>0</v>
      </c>
      <c r="E27" s="46">
        <v>0</v>
      </c>
      <c r="F27" s="46">
        <v>0</v>
      </c>
      <c r="G27" s="46">
        <v>634844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634844</v>
      </c>
      <c r="O27" s="47">
        <f t="shared" si="1"/>
        <v>21.616125846981511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SUM(D29:D31)</f>
        <v>22801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1011821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1034622</v>
      </c>
      <c r="O28" s="45">
        <f t="shared" si="1"/>
        <v>35.228370050052774</v>
      </c>
      <c r="P28" s="10"/>
    </row>
    <row r="29" spans="1:16">
      <c r="A29" s="12"/>
      <c r="B29" s="25">
        <v>341.1</v>
      </c>
      <c r="C29" s="20" t="s">
        <v>55</v>
      </c>
      <c r="D29" s="46">
        <v>12760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12760</v>
      </c>
      <c r="O29" s="47">
        <f t="shared" si="1"/>
        <v>0.43447172188361877</v>
      </c>
      <c r="P29" s="9"/>
    </row>
    <row r="30" spans="1:16">
      <c r="A30" s="12"/>
      <c r="B30" s="25">
        <v>341.9</v>
      </c>
      <c r="C30" s="20" t="s">
        <v>37</v>
      </c>
      <c r="D30" s="46">
        <v>10041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10041</v>
      </c>
      <c r="O30" s="47">
        <f t="shared" si="1"/>
        <v>0.3418911096734652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1011821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1011821</v>
      </c>
      <c r="O31" s="47">
        <f t="shared" si="1"/>
        <v>34.452007218495694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SUM(D33:D35)</f>
        <v>277300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277300</v>
      </c>
      <c r="O32" s="45">
        <f t="shared" si="1"/>
        <v>9.4419285641322475</v>
      </c>
      <c r="P32" s="10"/>
    </row>
    <row r="33" spans="1:119">
      <c r="A33" s="13"/>
      <c r="B33" s="39">
        <v>351.5</v>
      </c>
      <c r="C33" s="21" t="s">
        <v>41</v>
      </c>
      <c r="D33" s="46">
        <v>121006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121006</v>
      </c>
      <c r="O33" s="47">
        <f t="shared" si="1"/>
        <v>4.1201947631856717</v>
      </c>
      <c r="P33" s="9"/>
    </row>
    <row r="34" spans="1:119">
      <c r="A34" s="13"/>
      <c r="B34" s="39">
        <v>351.9</v>
      </c>
      <c r="C34" s="21" t="s">
        <v>43</v>
      </c>
      <c r="D34" s="46">
        <v>43410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43410</v>
      </c>
      <c r="O34" s="47">
        <f t="shared" si="1"/>
        <v>1.4780891416119037</v>
      </c>
      <c r="P34" s="9"/>
    </row>
    <row r="35" spans="1:119">
      <c r="A35" s="13"/>
      <c r="B35" s="39">
        <v>354</v>
      </c>
      <c r="C35" s="21" t="s">
        <v>42</v>
      </c>
      <c r="D35" s="46">
        <v>112884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112884</v>
      </c>
      <c r="O35" s="47">
        <f t="shared" si="1"/>
        <v>3.8436446593346725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SUM(D37:D38)</f>
        <v>30487</v>
      </c>
      <c r="E36" s="32">
        <f t="shared" si="8"/>
        <v>647</v>
      </c>
      <c r="F36" s="32">
        <f t="shared" si="8"/>
        <v>6643</v>
      </c>
      <c r="G36" s="32">
        <f t="shared" si="8"/>
        <v>10385</v>
      </c>
      <c r="H36" s="32">
        <f t="shared" si="8"/>
        <v>0</v>
      </c>
      <c r="I36" s="32">
        <f t="shared" si="8"/>
        <v>5521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53683</v>
      </c>
      <c r="O36" s="45">
        <f t="shared" si="1"/>
        <v>1.8278797371377984</v>
      </c>
      <c r="P36" s="10"/>
    </row>
    <row r="37" spans="1:119">
      <c r="A37" s="12"/>
      <c r="B37" s="25">
        <v>361.1</v>
      </c>
      <c r="C37" s="20" t="s">
        <v>44</v>
      </c>
      <c r="D37" s="46">
        <v>28961</v>
      </c>
      <c r="E37" s="46">
        <v>647</v>
      </c>
      <c r="F37" s="46">
        <v>6643</v>
      </c>
      <c r="G37" s="46">
        <v>10385</v>
      </c>
      <c r="H37" s="46">
        <v>0</v>
      </c>
      <c r="I37" s="46">
        <v>5521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52157</v>
      </c>
      <c r="O37" s="47">
        <f t="shared" si="1"/>
        <v>1.775920187953284</v>
      </c>
      <c r="P37" s="9"/>
    </row>
    <row r="38" spans="1:119">
      <c r="A38" s="12"/>
      <c r="B38" s="25">
        <v>369.9</v>
      </c>
      <c r="C38" s="20" t="s">
        <v>46</v>
      </c>
      <c r="D38" s="46">
        <v>1526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1526</v>
      </c>
      <c r="O38" s="47">
        <f t="shared" si="1"/>
        <v>5.1959549184514287E-2</v>
      </c>
      <c r="P38" s="9"/>
    </row>
    <row r="39" spans="1:119" ht="15.75">
      <c r="A39" s="29" t="s">
        <v>35</v>
      </c>
      <c r="B39" s="30"/>
      <c r="C39" s="31"/>
      <c r="D39" s="32">
        <f t="shared" ref="D39:M39" si="9">SUM(D40:D42)</f>
        <v>0</v>
      </c>
      <c r="E39" s="32">
        <f t="shared" si="9"/>
        <v>0</v>
      </c>
      <c r="F39" s="32">
        <f t="shared" si="9"/>
        <v>1507726</v>
      </c>
      <c r="G39" s="32">
        <f t="shared" si="9"/>
        <v>8806705</v>
      </c>
      <c r="H39" s="32">
        <f t="shared" si="9"/>
        <v>0</v>
      </c>
      <c r="I39" s="32">
        <f t="shared" si="9"/>
        <v>34086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10348517</v>
      </c>
      <c r="O39" s="45">
        <f t="shared" si="1"/>
        <v>352.36191222036842</v>
      </c>
      <c r="P39" s="9"/>
    </row>
    <row r="40" spans="1:119">
      <c r="A40" s="12"/>
      <c r="B40" s="25">
        <v>381</v>
      </c>
      <c r="C40" s="20" t="s">
        <v>58</v>
      </c>
      <c r="D40" s="46">
        <v>0</v>
      </c>
      <c r="E40" s="46">
        <v>0</v>
      </c>
      <c r="F40" s="46">
        <v>467713</v>
      </c>
      <c r="G40" s="46">
        <v>2558103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3025816</v>
      </c>
      <c r="O40" s="47">
        <f t="shared" si="1"/>
        <v>103.02754605195955</v>
      </c>
      <c r="P40" s="9"/>
    </row>
    <row r="41" spans="1:119">
      <c r="A41" s="12"/>
      <c r="B41" s="25">
        <v>384</v>
      </c>
      <c r="C41" s="20" t="s">
        <v>63</v>
      </c>
      <c r="D41" s="46">
        <v>0</v>
      </c>
      <c r="E41" s="46">
        <v>0</v>
      </c>
      <c r="F41" s="46">
        <v>1040013</v>
      </c>
      <c r="G41" s="46">
        <v>6248602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7288615</v>
      </c>
      <c r="O41" s="47">
        <f t="shared" si="1"/>
        <v>248.17375463924546</v>
      </c>
      <c r="P41" s="9"/>
    </row>
    <row r="42" spans="1:119" ht="15.75" thickBot="1">
      <c r="A42" s="12"/>
      <c r="B42" s="25">
        <v>389.7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34086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34086</v>
      </c>
      <c r="O42" s="47">
        <f t="shared" si="1"/>
        <v>1.1606115291634036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0">SUM(D5,D13,D19,D28,D32,D36,D39)</f>
        <v>15005474</v>
      </c>
      <c r="E43" s="15">
        <f t="shared" si="10"/>
        <v>539224</v>
      </c>
      <c r="F43" s="15">
        <f t="shared" si="10"/>
        <v>1609780</v>
      </c>
      <c r="G43" s="15">
        <f t="shared" si="10"/>
        <v>10244625</v>
      </c>
      <c r="H43" s="15">
        <f t="shared" si="10"/>
        <v>0</v>
      </c>
      <c r="I43" s="15">
        <f t="shared" si="10"/>
        <v>1051428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28450531</v>
      </c>
      <c r="O43" s="38">
        <f t="shared" si="1"/>
        <v>968.7265824508836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64</v>
      </c>
      <c r="M45" s="48"/>
      <c r="N45" s="48"/>
      <c r="O45" s="43">
        <v>29369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10992492</v>
      </c>
      <c r="E5" s="27">
        <f t="shared" si="0"/>
        <v>358469</v>
      </c>
      <c r="F5" s="27">
        <f t="shared" si="0"/>
        <v>0</v>
      </c>
      <c r="G5" s="27">
        <f t="shared" si="0"/>
        <v>137137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11488098</v>
      </c>
      <c r="O5" s="33">
        <f t="shared" ref="O5:O42" si="1">(N5/O$44)</f>
        <v>391.27066516808009</v>
      </c>
      <c r="P5" s="6"/>
    </row>
    <row r="6" spans="1:133">
      <c r="A6" s="12"/>
      <c r="B6" s="25">
        <v>311</v>
      </c>
      <c r="C6" s="20" t="s">
        <v>2</v>
      </c>
      <c r="D6" s="46">
        <v>6572134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6572134</v>
      </c>
      <c r="O6" s="47">
        <f t="shared" si="1"/>
        <v>223.83890194475666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358469</v>
      </c>
      <c r="F7" s="46">
        <v>0</v>
      </c>
      <c r="G7" s="46">
        <v>137137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495606</v>
      </c>
      <c r="O7" s="47">
        <f t="shared" si="1"/>
        <v>16.879738428527638</v>
      </c>
      <c r="P7" s="9"/>
    </row>
    <row r="8" spans="1:133">
      <c r="A8" s="12"/>
      <c r="B8" s="25">
        <v>314.10000000000002</v>
      </c>
      <c r="C8" s="20" t="s">
        <v>11</v>
      </c>
      <c r="D8" s="46">
        <v>2403604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2403604</v>
      </c>
      <c r="O8" s="47">
        <f t="shared" si="1"/>
        <v>81.863832975716079</v>
      </c>
      <c r="P8" s="9"/>
    </row>
    <row r="9" spans="1:133">
      <c r="A9" s="12"/>
      <c r="B9" s="25">
        <v>314.3</v>
      </c>
      <c r="C9" s="20" t="s">
        <v>12</v>
      </c>
      <c r="D9" s="46">
        <v>276563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276563</v>
      </c>
      <c r="O9" s="47">
        <f t="shared" si="1"/>
        <v>9.4193998842001303</v>
      </c>
      <c r="P9" s="9"/>
    </row>
    <row r="10" spans="1:133">
      <c r="A10" s="12"/>
      <c r="B10" s="25">
        <v>314.39999999999998</v>
      </c>
      <c r="C10" s="20" t="s">
        <v>13</v>
      </c>
      <c r="D10" s="46">
        <v>50222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50222</v>
      </c>
      <c r="O10" s="47">
        <f t="shared" si="1"/>
        <v>1.7105003235584619</v>
      </c>
      <c r="P10" s="9"/>
    </row>
    <row r="11" spans="1:133">
      <c r="A11" s="12"/>
      <c r="B11" s="25">
        <v>315</v>
      </c>
      <c r="C11" s="20" t="s">
        <v>14</v>
      </c>
      <c r="D11" s="46">
        <v>1560902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1560902</v>
      </c>
      <c r="O11" s="47">
        <f t="shared" si="1"/>
        <v>53.162426347876433</v>
      </c>
      <c r="P11" s="9"/>
    </row>
    <row r="12" spans="1:133">
      <c r="A12" s="12"/>
      <c r="B12" s="25">
        <v>316</v>
      </c>
      <c r="C12" s="20" t="s">
        <v>15</v>
      </c>
      <c r="D12" s="46">
        <v>129067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129067</v>
      </c>
      <c r="O12" s="47">
        <f t="shared" si="1"/>
        <v>4.3958652634447057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2958247</v>
      </c>
      <c r="E13" s="32">
        <f t="shared" si="3"/>
        <v>467</v>
      </c>
      <c r="F13" s="32">
        <f t="shared" si="3"/>
        <v>0</v>
      </c>
      <c r="G13" s="32">
        <f t="shared" si="3"/>
        <v>3323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2962037</v>
      </c>
      <c r="O13" s="45">
        <f t="shared" si="1"/>
        <v>100.88338271857225</v>
      </c>
      <c r="P13" s="10"/>
    </row>
    <row r="14" spans="1:133">
      <c r="A14" s="12"/>
      <c r="B14" s="25">
        <v>322</v>
      </c>
      <c r="C14" s="20" t="s">
        <v>0</v>
      </c>
      <c r="D14" s="46">
        <v>881049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881049</v>
      </c>
      <c r="O14" s="47">
        <f t="shared" si="1"/>
        <v>30.007458874016553</v>
      </c>
      <c r="P14" s="9"/>
    </row>
    <row r="15" spans="1:133">
      <c r="A15" s="12"/>
      <c r="B15" s="25">
        <v>323.10000000000002</v>
      </c>
      <c r="C15" s="20" t="s">
        <v>17</v>
      </c>
      <c r="D15" s="46">
        <v>2008171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2008171</v>
      </c>
      <c r="O15" s="47">
        <f t="shared" si="1"/>
        <v>68.395865263444705</v>
      </c>
      <c r="P15" s="9"/>
    </row>
    <row r="16" spans="1:133">
      <c r="A16" s="12"/>
      <c r="B16" s="25">
        <v>324.11</v>
      </c>
      <c r="C16" s="20" t="s">
        <v>18</v>
      </c>
      <c r="D16" s="46">
        <v>0</v>
      </c>
      <c r="E16" s="46">
        <v>467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467</v>
      </c>
      <c r="O16" s="47">
        <f t="shared" si="1"/>
        <v>1.5905452811552739E-2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0</v>
      </c>
      <c r="F17" s="46">
        <v>0</v>
      </c>
      <c r="G17" s="46">
        <v>3323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3323</v>
      </c>
      <c r="O17" s="47">
        <f t="shared" si="1"/>
        <v>0.11317734409590954</v>
      </c>
      <c r="P17" s="9"/>
    </row>
    <row r="18" spans="1:16">
      <c r="A18" s="12"/>
      <c r="B18" s="25">
        <v>329</v>
      </c>
      <c r="C18" s="20" t="s">
        <v>20</v>
      </c>
      <c r="D18" s="46">
        <v>69027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69027</v>
      </c>
      <c r="O18" s="47">
        <f t="shared" si="1"/>
        <v>2.3509757842035355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2285831</v>
      </c>
      <c r="E19" s="32">
        <f t="shared" si="5"/>
        <v>154601</v>
      </c>
      <c r="F19" s="32">
        <f t="shared" si="5"/>
        <v>0</v>
      </c>
      <c r="G19" s="32">
        <f t="shared" si="5"/>
        <v>930903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3371335</v>
      </c>
      <c r="O19" s="45">
        <f t="shared" si="1"/>
        <v>114.82357549129799</v>
      </c>
      <c r="P19" s="10"/>
    </row>
    <row r="20" spans="1:16">
      <c r="A20" s="12"/>
      <c r="B20" s="25">
        <v>335.12</v>
      </c>
      <c r="C20" s="20" t="s">
        <v>22</v>
      </c>
      <c r="D20" s="46">
        <v>582261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582261</v>
      </c>
      <c r="O20" s="47">
        <f t="shared" si="1"/>
        <v>19.831102482885459</v>
      </c>
      <c r="P20" s="9"/>
    </row>
    <row r="21" spans="1:16">
      <c r="A21" s="12"/>
      <c r="B21" s="25">
        <v>335.15</v>
      </c>
      <c r="C21" s="20" t="s">
        <v>23</v>
      </c>
      <c r="D21" s="46">
        <v>18897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18897</v>
      </c>
      <c r="O21" s="47">
        <f t="shared" si="1"/>
        <v>0.64360886890773472</v>
      </c>
      <c r="P21" s="9"/>
    </row>
    <row r="22" spans="1:16">
      <c r="A22" s="12"/>
      <c r="B22" s="25">
        <v>335.18</v>
      </c>
      <c r="C22" s="20" t="s">
        <v>24</v>
      </c>
      <c r="D22" s="46">
        <v>1479282</v>
      </c>
      <c r="E22" s="46">
        <v>0</v>
      </c>
      <c r="F22" s="46">
        <v>0</v>
      </c>
      <c r="G22" s="46">
        <v>618403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2097685</v>
      </c>
      <c r="O22" s="47">
        <f t="shared" si="1"/>
        <v>71.444603385443273</v>
      </c>
      <c r="P22" s="9"/>
    </row>
    <row r="23" spans="1:16">
      <c r="A23" s="12"/>
      <c r="B23" s="25">
        <v>335.49</v>
      </c>
      <c r="C23" s="20" t="s">
        <v>25</v>
      </c>
      <c r="D23" s="46">
        <v>0</v>
      </c>
      <c r="E23" s="46">
        <v>154601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154601</v>
      </c>
      <c r="O23" s="47">
        <f t="shared" si="1"/>
        <v>5.2655222914750857</v>
      </c>
      <c r="P23" s="9"/>
    </row>
    <row r="24" spans="1:16">
      <c r="A24" s="12"/>
      <c r="B24" s="25">
        <v>337.2</v>
      </c>
      <c r="C24" s="20" t="s">
        <v>26</v>
      </c>
      <c r="D24" s="46">
        <v>869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869</v>
      </c>
      <c r="O24" s="47">
        <f t="shared" si="1"/>
        <v>2.9597084567964307E-2</v>
      </c>
      <c r="P24" s="9"/>
    </row>
    <row r="25" spans="1:16">
      <c r="A25" s="12"/>
      <c r="B25" s="25">
        <v>337.3</v>
      </c>
      <c r="C25" s="20" t="s">
        <v>27</v>
      </c>
      <c r="D25" s="46">
        <v>204522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204522</v>
      </c>
      <c r="O25" s="47">
        <f t="shared" si="1"/>
        <v>6.9657709206089713</v>
      </c>
      <c r="P25" s="9"/>
    </row>
    <row r="26" spans="1:16">
      <c r="A26" s="12"/>
      <c r="B26" s="25">
        <v>337.7</v>
      </c>
      <c r="C26" s="20" t="s">
        <v>28</v>
      </c>
      <c r="D26" s="46">
        <v>0</v>
      </c>
      <c r="E26" s="46">
        <v>0</v>
      </c>
      <c r="F26" s="46">
        <v>0</v>
      </c>
      <c r="G26" s="46">
        <v>312500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312500</v>
      </c>
      <c r="O26" s="47">
        <f t="shared" si="1"/>
        <v>10.643370457409489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SUM(D28:D31)</f>
        <v>21863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983278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1005141</v>
      </c>
      <c r="O27" s="45">
        <f t="shared" si="1"/>
        <v>34.233881679779302</v>
      </c>
      <c r="P27" s="10"/>
    </row>
    <row r="28" spans="1:16">
      <c r="A28" s="12"/>
      <c r="B28" s="25">
        <v>341.1</v>
      </c>
      <c r="C28" s="20" t="s">
        <v>55</v>
      </c>
      <c r="D28" s="46">
        <v>11280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11280</v>
      </c>
      <c r="O28" s="47">
        <f t="shared" si="1"/>
        <v>0.38418310003065292</v>
      </c>
      <c r="P28" s="9"/>
    </row>
    <row r="29" spans="1:16">
      <c r="A29" s="12"/>
      <c r="B29" s="25">
        <v>341.3</v>
      </c>
      <c r="C29" s="20" t="s">
        <v>36</v>
      </c>
      <c r="D29" s="46">
        <v>950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950</v>
      </c>
      <c r="O29" s="47">
        <f t="shared" si="1"/>
        <v>3.2355846190524847E-2</v>
      </c>
      <c r="P29" s="9"/>
    </row>
    <row r="30" spans="1:16">
      <c r="A30" s="12"/>
      <c r="B30" s="25">
        <v>341.9</v>
      </c>
      <c r="C30" s="20" t="s">
        <v>37</v>
      </c>
      <c r="D30" s="46">
        <v>9633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9633</v>
      </c>
      <c r="O30" s="47">
        <f t="shared" si="1"/>
        <v>0.32808828037192195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983278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983278</v>
      </c>
      <c r="O31" s="47">
        <f t="shared" si="1"/>
        <v>33.489254453186199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SUM(D33:D35)</f>
        <v>257927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257927</v>
      </c>
      <c r="O32" s="45">
        <f t="shared" si="1"/>
        <v>8.7846803582984236</v>
      </c>
      <c r="P32" s="10"/>
    </row>
    <row r="33" spans="1:119">
      <c r="A33" s="13"/>
      <c r="B33" s="39">
        <v>351.5</v>
      </c>
      <c r="C33" s="21" t="s">
        <v>41</v>
      </c>
      <c r="D33" s="46">
        <v>117347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117347</v>
      </c>
      <c r="O33" s="47">
        <f t="shared" si="1"/>
        <v>3.9966962978100202</v>
      </c>
      <c r="P33" s="9"/>
    </row>
    <row r="34" spans="1:119">
      <c r="A34" s="13"/>
      <c r="B34" s="39">
        <v>351.9</v>
      </c>
      <c r="C34" s="21" t="s">
        <v>43</v>
      </c>
      <c r="D34" s="46">
        <v>29991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29991</v>
      </c>
      <c r="O34" s="47">
        <f t="shared" si="1"/>
        <v>1.0214570348421375</v>
      </c>
      <c r="P34" s="9"/>
    </row>
    <row r="35" spans="1:119">
      <c r="A35" s="13"/>
      <c r="B35" s="39">
        <v>354</v>
      </c>
      <c r="C35" s="21" t="s">
        <v>42</v>
      </c>
      <c r="D35" s="46">
        <v>110589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110589</v>
      </c>
      <c r="O35" s="47">
        <f t="shared" si="1"/>
        <v>3.7665270256462655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SUM(D37:D38)</f>
        <v>70485</v>
      </c>
      <c r="E36" s="32">
        <f t="shared" si="8"/>
        <v>383</v>
      </c>
      <c r="F36" s="32">
        <f t="shared" si="8"/>
        <v>0</v>
      </c>
      <c r="G36" s="32">
        <f t="shared" si="8"/>
        <v>29739</v>
      </c>
      <c r="H36" s="32">
        <f t="shared" si="8"/>
        <v>0</v>
      </c>
      <c r="I36" s="32">
        <f t="shared" si="8"/>
        <v>13666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114273</v>
      </c>
      <c r="O36" s="45">
        <f t="shared" si="1"/>
        <v>3.8919995912945744</v>
      </c>
      <c r="P36" s="10"/>
    </row>
    <row r="37" spans="1:119">
      <c r="A37" s="12"/>
      <c r="B37" s="25">
        <v>361.1</v>
      </c>
      <c r="C37" s="20" t="s">
        <v>44</v>
      </c>
      <c r="D37" s="46">
        <v>63571</v>
      </c>
      <c r="E37" s="46">
        <v>383</v>
      </c>
      <c r="F37" s="46">
        <v>0</v>
      </c>
      <c r="G37" s="46">
        <v>603</v>
      </c>
      <c r="H37" s="46">
        <v>0</v>
      </c>
      <c r="I37" s="46">
        <v>13666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78223</v>
      </c>
      <c r="O37" s="47">
        <f t="shared" si="1"/>
        <v>2.6641803753278159</v>
      </c>
      <c r="P37" s="9"/>
    </row>
    <row r="38" spans="1:119">
      <c r="A38" s="12"/>
      <c r="B38" s="25">
        <v>369.9</v>
      </c>
      <c r="C38" s="20" t="s">
        <v>46</v>
      </c>
      <c r="D38" s="46">
        <v>6914</v>
      </c>
      <c r="E38" s="46">
        <v>0</v>
      </c>
      <c r="F38" s="46">
        <v>0</v>
      </c>
      <c r="G38" s="46">
        <v>29136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36050</v>
      </c>
      <c r="O38" s="47">
        <f t="shared" si="1"/>
        <v>1.2278192159667587</v>
      </c>
      <c r="P38" s="9"/>
    </row>
    <row r="39" spans="1:119" ht="15.75">
      <c r="A39" s="29" t="s">
        <v>35</v>
      </c>
      <c r="B39" s="30"/>
      <c r="C39" s="31"/>
      <c r="D39" s="32">
        <f t="shared" ref="D39:M39" si="9">SUM(D40:D41)</f>
        <v>0</v>
      </c>
      <c r="E39" s="32">
        <f t="shared" si="9"/>
        <v>0</v>
      </c>
      <c r="F39" s="32">
        <f t="shared" si="9"/>
        <v>0</v>
      </c>
      <c r="G39" s="32">
        <f t="shared" si="9"/>
        <v>853158</v>
      </c>
      <c r="H39" s="32">
        <f t="shared" si="9"/>
        <v>0</v>
      </c>
      <c r="I39" s="32">
        <f t="shared" si="9"/>
        <v>86092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939250</v>
      </c>
      <c r="O39" s="45">
        <f t="shared" si="1"/>
        <v>31.989714246789958</v>
      </c>
      <c r="P39" s="9"/>
    </row>
    <row r="40" spans="1:119">
      <c r="A40" s="12"/>
      <c r="B40" s="25">
        <v>381</v>
      </c>
      <c r="C40" s="20" t="s">
        <v>58</v>
      </c>
      <c r="D40" s="46">
        <v>0</v>
      </c>
      <c r="E40" s="46">
        <v>0</v>
      </c>
      <c r="F40" s="46">
        <v>0</v>
      </c>
      <c r="G40" s="46">
        <v>853158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853158</v>
      </c>
      <c r="O40" s="47">
        <f t="shared" si="1"/>
        <v>29.057525288648208</v>
      </c>
      <c r="P40" s="9"/>
    </row>
    <row r="41" spans="1:119" ht="15.75" thickBot="1">
      <c r="A41" s="12"/>
      <c r="B41" s="25">
        <v>389.7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86092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86092</v>
      </c>
      <c r="O41" s="47">
        <f t="shared" si="1"/>
        <v>2.9321889581417526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0">SUM(D5,D13,D19,D27,D32,D36,D39)</f>
        <v>16586845</v>
      </c>
      <c r="E42" s="15">
        <f t="shared" si="10"/>
        <v>513920</v>
      </c>
      <c r="F42" s="15">
        <f t="shared" si="10"/>
        <v>0</v>
      </c>
      <c r="G42" s="15">
        <f t="shared" si="10"/>
        <v>1954260</v>
      </c>
      <c r="H42" s="15">
        <f t="shared" si="10"/>
        <v>0</v>
      </c>
      <c r="I42" s="15">
        <f t="shared" si="10"/>
        <v>1083036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20138061</v>
      </c>
      <c r="O42" s="38">
        <f t="shared" si="1"/>
        <v>685.87789925411255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59</v>
      </c>
      <c r="M44" s="48"/>
      <c r="N44" s="48"/>
      <c r="O44" s="43">
        <v>29361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11890364</v>
      </c>
      <c r="E5" s="27">
        <f t="shared" si="0"/>
        <v>369401</v>
      </c>
      <c r="F5" s="27">
        <f t="shared" si="0"/>
        <v>0</v>
      </c>
      <c r="G5" s="27">
        <f t="shared" si="0"/>
        <v>143310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12403075</v>
      </c>
      <c r="O5" s="33">
        <f t="shared" ref="O5:O42" si="1">(N5/O$44)</f>
        <v>464.63905746609726</v>
      </c>
      <c r="P5" s="6"/>
    </row>
    <row r="6" spans="1:133">
      <c r="A6" s="12"/>
      <c r="B6" s="25">
        <v>311</v>
      </c>
      <c r="C6" s="20" t="s">
        <v>2</v>
      </c>
      <c r="D6" s="46">
        <v>7433753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7433753</v>
      </c>
      <c r="O6" s="47">
        <f t="shared" si="1"/>
        <v>278.48029519742266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369401</v>
      </c>
      <c r="F7" s="46">
        <v>0</v>
      </c>
      <c r="G7" s="46">
        <v>143310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512711</v>
      </c>
      <c r="O7" s="47">
        <f t="shared" si="1"/>
        <v>19.206975350265978</v>
      </c>
      <c r="P7" s="9"/>
    </row>
    <row r="8" spans="1:133">
      <c r="A8" s="12"/>
      <c r="B8" s="25">
        <v>314.10000000000002</v>
      </c>
      <c r="C8" s="20" t="s">
        <v>11</v>
      </c>
      <c r="D8" s="46">
        <v>2255833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2255833</v>
      </c>
      <c r="O8" s="47">
        <f t="shared" si="1"/>
        <v>84.507117704353035</v>
      </c>
      <c r="P8" s="9"/>
    </row>
    <row r="9" spans="1:133">
      <c r="A9" s="12"/>
      <c r="B9" s="25">
        <v>314.3</v>
      </c>
      <c r="C9" s="20" t="s">
        <v>12</v>
      </c>
      <c r="D9" s="46">
        <v>259397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259397</v>
      </c>
      <c r="O9" s="47">
        <f t="shared" si="1"/>
        <v>9.7174271371843854</v>
      </c>
      <c r="P9" s="9"/>
    </row>
    <row r="10" spans="1:133">
      <c r="A10" s="12"/>
      <c r="B10" s="25">
        <v>314.39999999999998</v>
      </c>
      <c r="C10" s="20" t="s">
        <v>13</v>
      </c>
      <c r="D10" s="46">
        <v>45446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45446</v>
      </c>
      <c r="O10" s="47">
        <f t="shared" si="1"/>
        <v>1.7024799580430059</v>
      </c>
      <c r="P10" s="9"/>
    </row>
    <row r="11" spans="1:133">
      <c r="A11" s="12"/>
      <c r="B11" s="25">
        <v>315</v>
      </c>
      <c r="C11" s="20" t="s">
        <v>14</v>
      </c>
      <c r="D11" s="46">
        <v>1776558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1776558</v>
      </c>
      <c r="O11" s="47">
        <f t="shared" si="1"/>
        <v>66.552708473814334</v>
      </c>
      <c r="P11" s="9"/>
    </row>
    <row r="12" spans="1:133">
      <c r="A12" s="12"/>
      <c r="B12" s="25">
        <v>316</v>
      </c>
      <c r="C12" s="20" t="s">
        <v>15</v>
      </c>
      <c r="D12" s="46">
        <v>119377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119377</v>
      </c>
      <c r="O12" s="47">
        <f t="shared" si="1"/>
        <v>4.4720536450138608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2646260</v>
      </c>
      <c r="E13" s="32">
        <f t="shared" si="3"/>
        <v>3530</v>
      </c>
      <c r="F13" s="32">
        <f t="shared" si="3"/>
        <v>0</v>
      </c>
      <c r="G13" s="32">
        <f t="shared" si="3"/>
        <v>3271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2" si="4">SUM(D13:M13)</f>
        <v>2653061</v>
      </c>
      <c r="O13" s="45">
        <f t="shared" si="1"/>
        <v>99.387914887240584</v>
      </c>
      <c r="P13" s="10"/>
    </row>
    <row r="14" spans="1:133">
      <c r="A14" s="12"/>
      <c r="B14" s="25">
        <v>322</v>
      </c>
      <c r="C14" s="20" t="s">
        <v>0</v>
      </c>
      <c r="D14" s="46">
        <v>617207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617207</v>
      </c>
      <c r="O14" s="47">
        <f t="shared" si="1"/>
        <v>23.12156289802952</v>
      </c>
      <c r="P14" s="9"/>
    </row>
    <row r="15" spans="1:133">
      <c r="A15" s="12"/>
      <c r="B15" s="25">
        <v>323.10000000000002</v>
      </c>
      <c r="C15" s="20" t="s">
        <v>17</v>
      </c>
      <c r="D15" s="46">
        <v>1967915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1967915</v>
      </c>
      <c r="O15" s="47">
        <f t="shared" si="1"/>
        <v>73.721248220573912</v>
      </c>
      <c r="P15" s="9"/>
    </row>
    <row r="16" spans="1:133">
      <c r="A16" s="12"/>
      <c r="B16" s="25">
        <v>324.02</v>
      </c>
      <c r="C16" s="20" t="s">
        <v>18</v>
      </c>
      <c r="D16" s="46">
        <v>0</v>
      </c>
      <c r="E16" s="46">
        <v>3530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3530</v>
      </c>
      <c r="O16" s="47">
        <f t="shared" si="1"/>
        <v>0.13223945455907696</v>
      </c>
      <c r="P16" s="9"/>
    </row>
    <row r="17" spans="1:16">
      <c r="A17" s="12"/>
      <c r="B17" s="25">
        <v>324.07</v>
      </c>
      <c r="C17" s="20" t="s">
        <v>19</v>
      </c>
      <c r="D17" s="46">
        <v>0</v>
      </c>
      <c r="E17" s="46">
        <v>0</v>
      </c>
      <c r="F17" s="46">
        <v>0</v>
      </c>
      <c r="G17" s="46">
        <v>3271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3271</v>
      </c>
      <c r="O17" s="47">
        <f t="shared" si="1"/>
        <v>0.12253689967783023</v>
      </c>
      <c r="P17" s="9"/>
    </row>
    <row r="18" spans="1:16">
      <c r="A18" s="12"/>
      <c r="B18" s="25">
        <v>329</v>
      </c>
      <c r="C18" s="20" t="s">
        <v>20</v>
      </c>
      <c r="D18" s="46">
        <v>61138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61138</v>
      </c>
      <c r="O18" s="47">
        <f t="shared" si="1"/>
        <v>2.2903274144002399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3418223</v>
      </c>
      <c r="E19" s="32">
        <f t="shared" si="5"/>
        <v>190044</v>
      </c>
      <c r="F19" s="32">
        <f t="shared" si="5"/>
        <v>0</v>
      </c>
      <c r="G19" s="32">
        <f t="shared" si="5"/>
        <v>1868430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5476697</v>
      </c>
      <c r="O19" s="45">
        <f t="shared" si="1"/>
        <v>205.16584251142578</v>
      </c>
      <c r="P19" s="10"/>
    </row>
    <row r="20" spans="1:16">
      <c r="A20" s="12"/>
      <c r="B20" s="25">
        <v>335.12</v>
      </c>
      <c r="C20" s="20" t="s">
        <v>22</v>
      </c>
      <c r="D20" s="46">
        <v>592822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592822</v>
      </c>
      <c r="O20" s="47">
        <f t="shared" si="1"/>
        <v>22.208061736719863</v>
      </c>
      <c r="P20" s="9"/>
    </row>
    <row r="21" spans="1:16">
      <c r="A21" s="12"/>
      <c r="B21" s="25">
        <v>335.15</v>
      </c>
      <c r="C21" s="20" t="s">
        <v>23</v>
      </c>
      <c r="D21" s="46">
        <v>14182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14182</v>
      </c>
      <c r="O21" s="47">
        <f t="shared" si="1"/>
        <v>0.53128043755150967</v>
      </c>
      <c r="P21" s="9"/>
    </row>
    <row r="22" spans="1:16">
      <c r="A22" s="12"/>
      <c r="B22" s="25">
        <v>335.18</v>
      </c>
      <c r="C22" s="20" t="s">
        <v>24</v>
      </c>
      <c r="D22" s="46">
        <v>1537208</v>
      </c>
      <c r="E22" s="46">
        <v>0</v>
      </c>
      <c r="F22" s="46">
        <v>0</v>
      </c>
      <c r="G22" s="46">
        <v>570131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2107339</v>
      </c>
      <c r="O22" s="47">
        <f t="shared" si="1"/>
        <v>78.944294598037018</v>
      </c>
      <c r="P22" s="9"/>
    </row>
    <row r="23" spans="1:16">
      <c r="A23" s="12"/>
      <c r="B23" s="25">
        <v>335.49</v>
      </c>
      <c r="C23" s="20" t="s">
        <v>25</v>
      </c>
      <c r="D23" s="46">
        <v>0</v>
      </c>
      <c r="E23" s="46">
        <v>190044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190044</v>
      </c>
      <c r="O23" s="47">
        <f t="shared" si="1"/>
        <v>7.1193526635198925</v>
      </c>
      <c r="P23" s="9"/>
    </row>
    <row r="24" spans="1:16">
      <c r="A24" s="12"/>
      <c r="B24" s="25">
        <v>337.2</v>
      </c>
      <c r="C24" s="20" t="s">
        <v>26</v>
      </c>
      <c r="D24" s="46">
        <v>3205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3205</v>
      </c>
      <c r="O24" s="47">
        <f t="shared" si="1"/>
        <v>0.12006443395519592</v>
      </c>
      <c r="P24" s="9"/>
    </row>
    <row r="25" spans="1:16">
      <c r="A25" s="12"/>
      <c r="B25" s="25">
        <v>337.3</v>
      </c>
      <c r="C25" s="20" t="s">
        <v>27</v>
      </c>
      <c r="D25" s="46">
        <v>1270806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1270806</v>
      </c>
      <c r="O25" s="47">
        <f t="shared" si="1"/>
        <v>47.606428410878848</v>
      </c>
      <c r="P25" s="9"/>
    </row>
    <row r="26" spans="1:16">
      <c r="A26" s="12"/>
      <c r="B26" s="25">
        <v>337.7</v>
      </c>
      <c r="C26" s="20" t="s">
        <v>28</v>
      </c>
      <c r="D26" s="46">
        <v>0</v>
      </c>
      <c r="E26" s="46">
        <v>0</v>
      </c>
      <c r="F26" s="46">
        <v>0</v>
      </c>
      <c r="G26" s="46">
        <v>1298299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1298299</v>
      </c>
      <c r="O26" s="47">
        <f t="shared" si="1"/>
        <v>48.636360230763465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SUM(D28:D31)</f>
        <v>153855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992577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1146432</v>
      </c>
      <c r="O27" s="45">
        <f t="shared" si="1"/>
        <v>42.947179141380083</v>
      </c>
      <c r="P27" s="10"/>
    </row>
    <row r="28" spans="1:16">
      <c r="A28" s="12"/>
      <c r="B28" s="25">
        <v>341.1</v>
      </c>
      <c r="C28" s="20" t="s">
        <v>55</v>
      </c>
      <c r="D28" s="46">
        <v>8789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8789</v>
      </c>
      <c r="O28" s="47">
        <f t="shared" si="1"/>
        <v>0.32925001873080095</v>
      </c>
      <c r="P28" s="9"/>
    </row>
    <row r="29" spans="1:16">
      <c r="A29" s="12"/>
      <c r="B29" s="25">
        <v>341.3</v>
      </c>
      <c r="C29" s="20" t="s">
        <v>36</v>
      </c>
      <c r="D29" s="46">
        <v>138009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138009</v>
      </c>
      <c r="O29" s="47">
        <f t="shared" si="1"/>
        <v>5.1700382108338951</v>
      </c>
      <c r="P29" s="9"/>
    </row>
    <row r="30" spans="1:16">
      <c r="A30" s="12"/>
      <c r="B30" s="25">
        <v>341.9</v>
      </c>
      <c r="C30" s="20" t="s">
        <v>37</v>
      </c>
      <c r="D30" s="46">
        <v>7057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7057</v>
      </c>
      <c r="O30" s="47">
        <f t="shared" si="1"/>
        <v>0.26436652431257962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992577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992577</v>
      </c>
      <c r="O31" s="47">
        <f t="shared" si="1"/>
        <v>37.183524387502807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SUM(D33:D35)</f>
        <v>305395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305395</v>
      </c>
      <c r="O32" s="45">
        <f t="shared" si="1"/>
        <v>11.44058589945306</v>
      </c>
      <c r="P32" s="10"/>
    </row>
    <row r="33" spans="1:119">
      <c r="A33" s="13"/>
      <c r="B33" s="39">
        <v>351.5</v>
      </c>
      <c r="C33" s="21" t="s">
        <v>41</v>
      </c>
      <c r="D33" s="46">
        <v>117992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117992</v>
      </c>
      <c r="O33" s="47">
        <f t="shared" si="1"/>
        <v>4.4201693264403987</v>
      </c>
      <c r="P33" s="9"/>
    </row>
    <row r="34" spans="1:119">
      <c r="A34" s="13"/>
      <c r="B34" s="39">
        <v>351.9</v>
      </c>
      <c r="C34" s="21" t="s">
        <v>43</v>
      </c>
      <c r="D34" s="46">
        <v>44205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44205</v>
      </c>
      <c r="O34" s="47">
        <f t="shared" si="1"/>
        <v>1.6559901101371095</v>
      </c>
      <c r="P34" s="9"/>
    </row>
    <row r="35" spans="1:119">
      <c r="A35" s="13"/>
      <c r="B35" s="39">
        <v>354</v>
      </c>
      <c r="C35" s="21" t="s">
        <v>42</v>
      </c>
      <c r="D35" s="46">
        <v>143198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143198</v>
      </c>
      <c r="O35" s="47">
        <f t="shared" si="1"/>
        <v>5.3644264628755529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SUM(D37:D39)</f>
        <v>74566</v>
      </c>
      <c r="E36" s="32">
        <f t="shared" si="8"/>
        <v>3151</v>
      </c>
      <c r="F36" s="32">
        <f t="shared" si="8"/>
        <v>0</v>
      </c>
      <c r="G36" s="32">
        <f t="shared" si="8"/>
        <v>3299</v>
      </c>
      <c r="H36" s="32">
        <f t="shared" si="8"/>
        <v>0</v>
      </c>
      <c r="I36" s="32">
        <f t="shared" si="8"/>
        <v>25174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106190</v>
      </c>
      <c r="O36" s="45">
        <f t="shared" si="1"/>
        <v>3.9780475013111563</v>
      </c>
      <c r="P36" s="10"/>
    </row>
    <row r="37" spans="1:119">
      <c r="A37" s="12"/>
      <c r="B37" s="25">
        <v>361.1</v>
      </c>
      <c r="C37" s="20" t="s">
        <v>44</v>
      </c>
      <c r="D37" s="46">
        <v>73632</v>
      </c>
      <c r="E37" s="46">
        <v>3151</v>
      </c>
      <c r="F37" s="46">
        <v>0</v>
      </c>
      <c r="G37" s="46">
        <v>1944</v>
      </c>
      <c r="H37" s="46">
        <v>0</v>
      </c>
      <c r="I37" s="46">
        <v>25174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103901</v>
      </c>
      <c r="O37" s="47">
        <f t="shared" si="1"/>
        <v>3.8922978946579754</v>
      </c>
      <c r="P37" s="9"/>
    </row>
    <row r="38" spans="1:119">
      <c r="A38" s="12"/>
      <c r="B38" s="25">
        <v>364</v>
      </c>
      <c r="C38" s="20" t="s">
        <v>45</v>
      </c>
      <c r="D38" s="46">
        <v>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14</v>
      </c>
      <c r="O38" s="47">
        <f t="shared" si="1"/>
        <v>5.2446242601333632E-4</v>
      </c>
      <c r="P38" s="9"/>
    </row>
    <row r="39" spans="1:119">
      <c r="A39" s="12"/>
      <c r="B39" s="25">
        <v>369.9</v>
      </c>
      <c r="C39" s="20" t="s">
        <v>46</v>
      </c>
      <c r="D39" s="46">
        <v>920</v>
      </c>
      <c r="E39" s="46">
        <v>0</v>
      </c>
      <c r="F39" s="46">
        <v>0</v>
      </c>
      <c r="G39" s="46">
        <v>1355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2275</v>
      </c>
      <c r="O39" s="47">
        <f t="shared" si="1"/>
        <v>8.5225144227167149E-2</v>
      </c>
      <c r="P39" s="9"/>
    </row>
    <row r="40" spans="1:119" ht="15.75">
      <c r="A40" s="29" t="s">
        <v>35</v>
      </c>
      <c r="B40" s="30"/>
      <c r="C40" s="31"/>
      <c r="D40" s="32">
        <f t="shared" ref="D40:M40" si="9">SUM(D41:D41)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656733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656733</v>
      </c>
      <c r="O40" s="45">
        <f t="shared" si="1"/>
        <v>24.602270173072601</v>
      </c>
      <c r="P40" s="9"/>
    </row>
    <row r="41" spans="1:119" ht="15.75" thickBot="1">
      <c r="A41" s="12"/>
      <c r="B41" s="25">
        <v>389.7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656733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656733</v>
      </c>
      <c r="O41" s="47">
        <f t="shared" si="1"/>
        <v>24.602270173072601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0">SUM(D5,D13,D19,D27,D32,D36,D40)</f>
        <v>18488663</v>
      </c>
      <c r="E42" s="15">
        <f t="shared" si="10"/>
        <v>566126</v>
      </c>
      <c r="F42" s="15">
        <f t="shared" si="10"/>
        <v>0</v>
      </c>
      <c r="G42" s="15">
        <f t="shared" si="10"/>
        <v>2018310</v>
      </c>
      <c r="H42" s="15">
        <f t="shared" si="10"/>
        <v>0</v>
      </c>
      <c r="I42" s="15">
        <f t="shared" si="10"/>
        <v>1674484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22747583</v>
      </c>
      <c r="O42" s="38">
        <f t="shared" si="1"/>
        <v>852.16089757998054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54</v>
      </c>
      <c r="M44" s="48"/>
      <c r="N44" s="48"/>
      <c r="O44" s="43">
        <v>26694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thickBot="1">
      <c r="A46" s="52" t="s">
        <v>60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11579070</v>
      </c>
      <c r="E5" s="27">
        <f t="shared" si="0"/>
        <v>389493</v>
      </c>
      <c r="F5" s="27">
        <f t="shared" si="0"/>
        <v>0</v>
      </c>
      <c r="G5" s="27">
        <f t="shared" si="0"/>
        <v>150420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12118983</v>
      </c>
      <c r="O5" s="33">
        <f t="shared" ref="O5:O47" si="1">(N5/O$49)</f>
        <v>448.33646553956567</v>
      </c>
      <c r="P5" s="6"/>
    </row>
    <row r="6" spans="1:133">
      <c r="A6" s="12"/>
      <c r="B6" s="25">
        <v>311</v>
      </c>
      <c r="C6" s="20" t="s">
        <v>2</v>
      </c>
      <c r="D6" s="46">
        <v>7427746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7427746</v>
      </c>
      <c r="O6" s="47">
        <f t="shared" si="1"/>
        <v>274.7862084273612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389493</v>
      </c>
      <c r="F7" s="46">
        <v>0</v>
      </c>
      <c r="G7" s="46">
        <v>150420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539913</v>
      </c>
      <c r="O7" s="47">
        <f t="shared" si="1"/>
        <v>19.973844844807815</v>
      </c>
      <c r="P7" s="9"/>
    </row>
    <row r="8" spans="1:133">
      <c r="A8" s="12"/>
      <c r="B8" s="25">
        <v>314.10000000000002</v>
      </c>
      <c r="C8" s="20" t="s">
        <v>11</v>
      </c>
      <c r="D8" s="46">
        <v>2235430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2235430</v>
      </c>
      <c r="O8" s="47">
        <f t="shared" si="1"/>
        <v>82.698753283267365</v>
      </c>
      <c r="P8" s="9"/>
    </row>
    <row r="9" spans="1:133">
      <c r="A9" s="12"/>
      <c r="B9" s="25">
        <v>314.3</v>
      </c>
      <c r="C9" s="20" t="s">
        <v>12</v>
      </c>
      <c r="D9" s="46">
        <v>250884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250884</v>
      </c>
      <c r="O9" s="47">
        <f t="shared" si="1"/>
        <v>9.2813436424845541</v>
      </c>
      <c r="P9" s="9"/>
    </row>
    <row r="10" spans="1:133">
      <c r="A10" s="12"/>
      <c r="B10" s="25">
        <v>314.39999999999998</v>
      </c>
      <c r="C10" s="20" t="s">
        <v>13</v>
      </c>
      <c r="D10" s="46">
        <v>47510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47510</v>
      </c>
      <c r="O10" s="47">
        <f t="shared" si="1"/>
        <v>1.7576116310902297</v>
      </c>
      <c r="P10" s="9"/>
    </row>
    <row r="11" spans="1:133">
      <c r="A11" s="12"/>
      <c r="B11" s="25">
        <v>315</v>
      </c>
      <c r="C11" s="20" t="s">
        <v>14</v>
      </c>
      <c r="D11" s="46">
        <v>1491360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1491360</v>
      </c>
      <c r="O11" s="47">
        <f t="shared" si="1"/>
        <v>55.172209685176277</v>
      </c>
      <c r="P11" s="9"/>
    </row>
    <row r="12" spans="1:133">
      <c r="A12" s="12"/>
      <c r="B12" s="25">
        <v>316</v>
      </c>
      <c r="C12" s="20" t="s">
        <v>15</v>
      </c>
      <c r="D12" s="46">
        <v>126140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126140</v>
      </c>
      <c r="O12" s="47">
        <f t="shared" si="1"/>
        <v>4.6664940253782694</v>
      </c>
      <c r="P12" s="9"/>
    </row>
    <row r="13" spans="1:133" ht="15.75">
      <c r="A13" s="29" t="s">
        <v>74</v>
      </c>
      <c r="B13" s="30"/>
      <c r="C13" s="31"/>
      <c r="D13" s="32">
        <f t="shared" ref="D13:M13" si="3">SUM(D14:D16)</f>
        <v>2875014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2875014</v>
      </c>
      <c r="O13" s="45">
        <f t="shared" si="1"/>
        <v>106.35988309718472</v>
      </c>
      <c r="P13" s="10"/>
    </row>
    <row r="14" spans="1:133">
      <c r="A14" s="12"/>
      <c r="B14" s="25">
        <v>322</v>
      </c>
      <c r="C14" s="20" t="s">
        <v>0</v>
      </c>
      <c r="D14" s="46">
        <v>747182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747182</v>
      </c>
      <c r="O14" s="47">
        <f t="shared" si="1"/>
        <v>27.641670674410861</v>
      </c>
      <c r="P14" s="9"/>
    </row>
    <row r="15" spans="1:133">
      <c r="A15" s="12"/>
      <c r="B15" s="25">
        <v>323.10000000000002</v>
      </c>
      <c r="C15" s="20" t="s">
        <v>17</v>
      </c>
      <c r="D15" s="46">
        <v>2001376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2001376</v>
      </c>
      <c r="O15" s="47">
        <f t="shared" si="1"/>
        <v>74.040028115866974</v>
      </c>
      <c r="P15" s="9"/>
    </row>
    <row r="16" spans="1:133">
      <c r="A16" s="12"/>
      <c r="B16" s="25">
        <v>329</v>
      </c>
      <c r="C16" s="20" t="s">
        <v>75</v>
      </c>
      <c r="D16" s="46">
        <v>126456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126456</v>
      </c>
      <c r="O16" s="47">
        <f t="shared" si="1"/>
        <v>4.6781843069068847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SUM(D18:D26)</f>
        <v>2417144</v>
      </c>
      <c r="E17" s="32">
        <f t="shared" si="4"/>
        <v>219231</v>
      </c>
      <c r="F17" s="32">
        <f t="shared" si="4"/>
        <v>0</v>
      </c>
      <c r="G17" s="32">
        <f t="shared" si="4"/>
        <v>1481756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>SUM(D17:M17)</f>
        <v>4118131</v>
      </c>
      <c r="O17" s="45">
        <f t="shared" si="1"/>
        <v>152.34845177758871</v>
      </c>
      <c r="P17" s="10"/>
    </row>
    <row r="18" spans="1:16">
      <c r="A18" s="12"/>
      <c r="B18" s="25">
        <v>331.2</v>
      </c>
      <c r="C18" s="20" t="s">
        <v>66</v>
      </c>
      <c r="D18" s="46">
        <v>10000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10000</v>
      </c>
      <c r="O18" s="47">
        <f t="shared" si="1"/>
        <v>0.36994561799415487</v>
      </c>
      <c r="P18" s="9"/>
    </row>
    <row r="19" spans="1:16">
      <c r="A19" s="12"/>
      <c r="B19" s="25">
        <v>334.36</v>
      </c>
      <c r="C19" s="20" t="s">
        <v>69</v>
      </c>
      <c r="D19" s="46">
        <v>0</v>
      </c>
      <c r="E19" s="46">
        <v>0</v>
      </c>
      <c r="F19" s="46">
        <v>0</v>
      </c>
      <c r="G19" s="46">
        <v>500000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500000</v>
      </c>
      <c r="O19" s="47">
        <f t="shared" si="1"/>
        <v>18.497280899707743</v>
      </c>
      <c r="P19" s="9"/>
    </row>
    <row r="20" spans="1:16">
      <c r="A20" s="12"/>
      <c r="B20" s="25">
        <v>335.12</v>
      </c>
      <c r="C20" s="20" t="s">
        <v>22</v>
      </c>
      <c r="D20" s="46">
        <v>657551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657551</v>
      </c>
      <c r="O20" s="47">
        <f t="shared" si="1"/>
        <v>24.325811105767453</v>
      </c>
      <c r="P20" s="9"/>
    </row>
    <row r="21" spans="1:16">
      <c r="A21" s="12"/>
      <c r="B21" s="25">
        <v>335.15</v>
      </c>
      <c r="C21" s="20" t="s">
        <v>23</v>
      </c>
      <c r="D21" s="46">
        <v>11827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11827</v>
      </c>
      <c r="O21" s="47">
        <f t="shared" si="1"/>
        <v>0.43753468240168697</v>
      </c>
      <c r="P21" s="9"/>
    </row>
    <row r="22" spans="1:16">
      <c r="A22" s="12"/>
      <c r="B22" s="25">
        <v>335.18</v>
      </c>
      <c r="C22" s="20" t="s">
        <v>24</v>
      </c>
      <c r="D22" s="46">
        <v>1732403</v>
      </c>
      <c r="E22" s="46">
        <v>0</v>
      </c>
      <c r="F22" s="46">
        <v>0</v>
      </c>
      <c r="G22" s="46">
        <v>657695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2390098</v>
      </c>
      <c r="O22" s="47">
        <f t="shared" si="1"/>
        <v>88.420628167659359</v>
      </c>
      <c r="P22" s="9"/>
    </row>
    <row r="23" spans="1:16">
      <c r="A23" s="12"/>
      <c r="B23" s="25">
        <v>335.49</v>
      </c>
      <c r="C23" s="20" t="s">
        <v>25</v>
      </c>
      <c r="D23" s="46">
        <v>0</v>
      </c>
      <c r="E23" s="46">
        <v>219231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219231</v>
      </c>
      <c r="O23" s="47">
        <f t="shared" si="1"/>
        <v>8.1103547778476557</v>
      </c>
      <c r="P23" s="9"/>
    </row>
    <row r="24" spans="1:16">
      <c r="A24" s="12"/>
      <c r="B24" s="25">
        <v>337.2</v>
      </c>
      <c r="C24" s="20" t="s">
        <v>26</v>
      </c>
      <c r="D24" s="46">
        <v>5363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5363</v>
      </c>
      <c r="O24" s="47">
        <f t="shared" si="1"/>
        <v>0.19840183493026525</v>
      </c>
      <c r="P24" s="9"/>
    </row>
    <row r="25" spans="1:16">
      <c r="A25" s="12"/>
      <c r="B25" s="25">
        <v>337.3</v>
      </c>
      <c r="C25" s="20" t="s">
        <v>27</v>
      </c>
      <c r="D25" s="46">
        <v>0</v>
      </c>
      <c r="E25" s="46">
        <v>0</v>
      </c>
      <c r="F25" s="46">
        <v>0</v>
      </c>
      <c r="G25" s="46">
        <v>30797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30797</v>
      </c>
      <c r="O25" s="47">
        <f t="shared" si="1"/>
        <v>1.1393215197365987</v>
      </c>
      <c r="P25" s="9"/>
    </row>
    <row r="26" spans="1:16">
      <c r="A26" s="12"/>
      <c r="B26" s="25">
        <v>337.7</v>
      </c>
      <c r="C26" s="20" t="s">
        <v>28</v>
      </c>
      <c r="D26" s="46">
        <v>0</v>
      </c>
      <c r="E26" s="46">
        <v>0</v>
      </c>
      <c r="F26" s="46">
        <v>0</v>
      </c>
      <c r="G26" s="46">
        <v>293264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293264</v>
      </c>
      <c r="O26" s="47">
        <f t="shared" si="1"/>
        <v>10.849173171543782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SUM(D28:D33)</f>
        <v>195341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990651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1185992</v>
      </c>
      <c r="O27" s="45">
        <f t="shared" si="1"/>
        <v>43.875254337612368</v>
      </c>
      <c r="P27" s="10"/>
    </row>
    <row r="28" spans="1:16">
      <c r="A28" s="12"/>
      <c r="B28" s="25">
        <v>341.1</v>
      </c>
      <c r="C28" s="20" t="s">
        <v>55</v>
      </c>
      <c r="D28" s="46">
        <v>7801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7801</v>
      </c>
      <c r="O28" s="47">
        <f t="shared" si="1"/>
        <v>0.28859457659724019</v>
      </c>
      <c r="P28" s="9"/>
    </row>
    <row r="29" spans="1:16">
      <c r="A29" s="12"/>
      <c r="B29" s="25">
        <v>341.3</v>
      </c>
      <c r="C29" s="20" t="s">
        <v>36</v>
      </c>
      <c r="D29" s="46">
        <v>178846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178846</v>
      </c>
      <c r="O29" s="47">
        <f t="shared" si="1"/>
        <v>6.6163293995782624</v>
      </c>
      <c r="P29" s="9"/>
    </row>
    <row r="30" spans="1:16">
      <c r="A30" s="12"/>
      <c r="B30" s="25">
        <v>341.9</v>
      </c>
      <c r="C30" s="20" t="s">
        <v>37</v>
      </c>
      <c r="D30" s="46">
        <v>5724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5724</v>
      </c>
      <c r="O30" s="47">
        <f t="shared" si="1"/>
        <v>0.21175687173985425</v>
      </c>
      <c r="P30" s="9"/>
    </row>
    <row r="31" spans="1:16">
      <c r="A31" s="12"/>
      <c r="B31" s="25">
        <v>343.3</v>
      </c>
      <c r="C31" s="20" t="s">
        <v>76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990651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990651</v>
      </c>
      <c r="O31" s="47">
        <f t="shared" si="1"/>
        <v>36.648699641152753</v>
      </c>
      <c r="P31" s="9"/>
    </row>
    <row r="32" spans="1:16">
      <c r="A32" s="12"/>
      <c r="B32" s="25">
        <v>343.9</v>
      </c>
      <c r="C32" s="20" t="s">
        <v>77</v>
      </c>
      <c r="D32" s="46">
        <v>1010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1010</v>
      </c>
      <c r="O32" s="47">
        <f t="shared" si="1"/>
        <v>3.736450741740964E-2</v>
      </c>
      <c r="P32" s="9"/>
    </row>
    <row r="33" spans="1:119">
      <c r="A33" s="12"/>
      <c r="B33" s="25">
        <v>347.2</v>
      </c>
      <c r="C33" s="20" t="s">
        <v>78</v>
      </c>
      <c r="D33" s="46">
        <v>1960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1960</v>
      </c>
      <c r="O33" s="47">
        <f t="shared" si="1"/>
        <v>7.2509341126854351E-2</v>
      </c>
      <c r="P33" s="9"/>
    </row>
    <row r="34" spans="1:119" ht="15.75">
      <c r="A34" s="29" t="s">
        <v>34</v>
      </c>
      <c r="B34" s="30"/>
      <c r="C34" s="31"/>
      <c r="D34" s="32">
        <f t="shared" ref="D34:M34" si="8">SUM(D35:D37)</f>
        <v>373576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373576</v>
      </c>
      <c r="O34" s="45">
        <f t="shared" si="1"/>
        <v>13.82028041877844</v>
      </c>
      <c r="P34" s="10"/>
    </row>
    <row r="35" spans="1:119">
      <c r="A35" s="13"/>
      <c r="B35" s="39">
        <v>351.5</v>
      </c>
      <c r="C35" s="21" t="s">
        <v>41</v>
      </c>
      <c r="D35" s="46">
        <v>183995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183995</v>
      </c>
      <c r="O35" s="47">
        <f t="shared" si="1"/>
        <v>6.8068143982834526</v>
      </c>
      <c r="P35" s="9"/>
    </row>
    <row r="36" spans="1:119">
      <c r="A36" s="13"/>
      <c r="B36" s="39">
        <v>351.9</v>
      </c>
      <c r="C36" s="21" t="s">
        <v>43</v>
      </c>
      <c r="D36" s="46">
        <v>30531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30531</v>
      </c>
      <c r="O36" s="47">
        <f t="shared" si="1"/>
        <v>1.1294809662979541</v>
      </c>
      <c r="P36" s="9"/>
    </row>
    <row r="37" spans="1:119">
      <c r="A37" s="13"/>
      <c r="B37" s="39">
        <v>354</v>
      </c>
      <c r="C37" s="21" t="s">
        <v>42</v>
      </c>
      <c r="D37" s="46">
        <v>159050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7" si="9">SUM(D37:M37)</f>
        <v>159050</v>
      </c>
      <c r="O37" s="47">
        <f t="shared" si="1"/>
        <v>5.8839850541970327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229903</v>
      </c>
      <c r="E38" s="32">
        <f t="shared" si="10"/>
        <v>184400</v>
      </c>
      <c r="F38" s="32">
        <f t="shared" si="10"/>
        <v>0</v>
      </c>
      <c r="G38" s="32">
        <f t="shared" si="10"/>
        <v>513509</v>
      </c>
      <c r="H38" s="32">
        <f t="shared" si="10"/>
        <v>0</v>
      </c>
      <c r="I38" s="32">
        <f t="shared" si="10"/>
        <v>10622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938434</v>
      </c>
      <c r="O38" s="45">
        <f t="shared" si="1"/>
        <v>34.716954607672669</v>
      </c>
      <c r="P38" s="10"/>
    </row>
    <row r="39" spans="1:119">
      <c r="A39" s="12"/>
      <c r="B39" s="25">
        <v>361.1</v>
      </c>
      <c r="C39" s="20" t="s">
        <v>44</v>
      </c>
      <c r="D39" s="46">
        <v>228856</v>
      </c>
      <c r="E39" s="46">
        <v>3384</v>
      </c>
      <c r="F39" s="46">
        <v>0</v>
      </c>
      <c r="G39" s="46">
        <v>3814</v>
      </c>
      <c r="H39" s="46">
        <v>0</v>
      </c>
      <c r="I39" s="46">
        <v>10622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246676</v>
      </c>
      <c r="O39" s="47">
        <f t="shared" si="1"/>
        <v>9.1256705264326143</v>
      </c>
      <c r="P39" s="9"/>
    </row>
    <row r="40" spans="1:119">
      <c r="A40" s="12"/>
      <c r="B40" s="25">
        <v>363.22</v>
      </c>
      <c r="C40" s="20" t="s">
        <v>79</v>
      </c>
      <c r="D40" s="46">
        <v>0</v>
      </c>
      <c r="E40" s="46">
        <v>181016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181016</v>
      </c>
      <c r="O40" s="47">
        <f t="shared" si="1"/>
        <v>6.6966075986829932</v>
      </c>
      <c r="P40" s="9"/>
    </row>
    <row r="41" spans="1:119">
      <c r="A41" s="12"/>
      <c r="B41" s="25">
        <v>363.27</v>
      </c>
      <c r="C41" s="20" t="s">
        <v>80</v>
      </c>
      <c r="D41" s="46">
        <v>0</v>
      </c>
      <c r="E41" s="46">
        <v>0</v>
      </c>
      <c r="F41" s="46">
        <v>0</v>
      </c>
      <c r="G41" s="46">
        <v>504169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504169</v>
      </c>
      <c r="O41" s="47">
        <f t="shared" si="1"/>
        <v>18.651511227849507</v>
      </c>
      <c r="P41" s="9"/>
    </row>
    <row r="42" spans="1:119">
      <c r="A42" s="12"/>
      <c r="B42" s="25">
        <v>369.9</v>
      </c>
      <c r="C42" s="20" t="s">
        <v>46</v>
      </c>
      <c r="D42" s="46">
        <v>1047</v>
      </c>
      <c r="E42" s="46">
        <v>0</v>
      </c>
      <c r="F42" s="46">
        <v>0</v>
      </c>
      <c r="G42" s="46">
        <v>5526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6573</v>
      </c>
      <c r="O42" s="47">
        <f t="shared" si="1"/>
        <v>0.24316525470755798</v>
      </c>
      <c r="P42" s="9"/>
    </row>
    <row r="43" spans="1:119" ht="15.75">
      <c r="A43" s="29" t="s">
        <v>35</v>
      </c>
      <c r="B43" s="30"/>
      <c r="C43" s="31"/>
      <c r="D43" s="32">
        <f t="shared" ref="D43:M43" si="11">SUM(D44:D46)</f>
        <v>319746</v>
      </c>
      <c r="E43" s="32">
        <f t="shared" si="11"/>
        <v>0</v>
      </c>
      <c r="F43" s="32">
        <f t="shared" si="11"/>
        <v>0</v>
      </c>
      <c r="G43" s="32">
        <f t="shared" si="11"/>
        <v>184500</v>
      </c>
      <c r="H43" s="32">
        <f t="shared" si="11"/>
        <v>0</v>
      </c>
      <c r="I43" s="32">
        <f t="shared" si="11"/>
        <v>1111880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1616126</v>
      </c>
      <c r="O43" s="45">
        <f t="shared" si="1"/>
        <v>59.787873182642151</v>
      </c>
      <c r="P43" s="9"/>
    </row>
    <row r="44" spans="1:119">
      <c r="A44" s="12"/>
      <c r="B44" s="25">
        <v>381</v>
      </c>
      <c r="C44" s="20" t="s">
        <v>58</v>
      </c>
      <c r="D44" s="46">
        <v>0</v>
      </c>
      <c r="E44" s="46">
        <v>0</v>
      </c>
      <c r="F44" s="46">
        <v>0</v>
      </c>
      <c r="G44" s="46">
        <v>184500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184500</v>
      </c>
      <c r="O44" s="47">
        <f t="shared" si="1"/>
        <v>6.8254966519921574</v>
      </c>
      <c r="P44" s="9"/>
    </row>
    <row r="45" spans="1:119">
      <c r="A45" s="12"/>
      <c r="B45" s="25">
        <v>384</v>
      </c>
      <c r="C45" s="20" t="s">
        <v>63</v>
      </c>
      <c r="D45" s="46">
        <v>319746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319746</v>
      </c>
      <c r="O45" s="47">
        <f t="shared" si="1"/>
        <v>11.828863157115904</v>
      </c>
      <c r="P45" s="9"/>
    </row>
    <row r="46" spans="1:119" ht="15.75" thickBot="1">
      <c r="A46" s="12"/>
      <c r="B46" s="25">
        <v>389.7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1111880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1111880</v>
      </c>
      <c r="O46" s="47">
        <f t="shared" si="1"/>
        <v>41.133513373534093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2">SUM(D5,D13,D17,D27,D34,D38,D43)</f>
        <v>17989794</v>
      </c>
      <c r="E47" s="15">
        <f t="shared" si="12"/>
        <v>793124</v>
      </c>
      <c r="F47" s="15">
        <f t="shared" si="12"/>
        <v>0</v>
      </c>
      <c r="G47" s="15">
        <f t="shared" si="12"/>
        <v>2330185</v>
      </c>
      <c r="H47" s="15">
        <f t="shared" si="12"/>
        <v>0</v>
      </c>
      <c r="I47" s="15">
        <f t="shared" si="12"/>
        <v>2113153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23226256</v>
      </c>
      <c r="O47" s="38">
        <f t="shared" si="1"/>
        <v>859.24516296104468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81</v>
      </c>
      <c r="M49" s="48"/>
      <c r="N49" s="48"/>
      <c r="O49" s="43">
        <v>27031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 t="shared" ref="D5:N5" si="0">SUM(D6:D13)</f>
        <v>12205136</v>
      </c>
      <c r="E5" s="27">
        <f t="shared" si="0"/>
        <v>371859</v>
      </c>
      <c r="F5" s="27">
        <f t="shared" si="0"/>
        <v>549092</v>
      </c>
      <c r="G5" s="27">
        <f t="shared" si="0"/>
        <v>140612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13266699</v>
      </c>
      <c r="P5" s="33">
        <f t="shared" ref="P5:P48" si="1">(O5/P$50)</f>
        <v>429.9413099134718</v>
      </c>
      <c r="Q5" s="6"/>
    </row>
    <row r="6" spans="1:134">
      <c r="A6" s="12"/>
      <c r="B6" s="25">
        <v>311</v>
      </c>
      <c r="C6" s="20" t="s">
        <v>2</v>
      </c>
      <c r="D6" s="46">
        <v>7940228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7940228</v>
      </c>
      <c r="P6" s="47">
        <f t="shared" si="1"/>
        <v>257.32339501571767</v>
      </c>
      <c r="Q6" s="9"/>
    </row>
    <row r="7" spans="1:134">
      <c r="A7" s="12"/>
      <c r="B7" s="25">
        <v>312.41000000000003</v>
      </c>
      <c r="C7" s="20" t="s">
        <v>131</v>
      </c>
      <c r="D7" s="46">
        <v>0</v>
      </c>
      <c r="E7" s="46">
        <v>371859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371859</v>
      </c>
      <c r="P7" s="47">
        <f t="shared" si="1"/>
        <v>12.051041902971773</v>
      </c>
      <c r="Q7" s="9"/>
    </row>
    <row r="8" spans="1:134">
      <c r="A8" s="12"/>
      <c r="B8" s="25">
        <v>312.43</v>
      </c>
      <c r="C8" s="20" t="s">
        <v>132</v>
      </c>
      <c r="D8" s="46">
        <v>0</v>
      </c>
      <c r="E8" s="46">
        <v>0</v>
      </c>
      <c r="F8" s="46">
        <v>0</v>
      </c>
      <c r="G8" s="46">
        <v>140612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140612</v>
      </c>
      <c r="P8" s="47">
        <f t="shared" si="1"/>
        <v>4.556891467090125</v>
      </c>
      <c r="Q8" s="9"/>
    </row>
    <row r="9" spans="1:134">
      <c r="A9" s="12"/>
      <c r="B9" s="25">
        <v>314.10000000000002</v>
      </c>
      <c r="C9" s="20" t="s">
        <v>11</v>
      </c>
      <c r="D9" s="46">
        <v>2580702</v>
      </c>
      <c r="E9" s="46">
        <v>0</v>
      </c>
      <c r="F9" s="46">
        <v>549092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3129794</v>
      </c>
      <c r="P9" s="47">
        <f t="shared" si="1"/>
        <v>101.42897883786499</v>
      </c>
      <c r="Q9" s="9"/>
    </row>
    <row r="10" spans="1:134">
      <c r="A10" s="12"/>
      <c r="B10" s="25">
        <v>314.3</v>
      </c>
      <c r="C10" s="20" t="s">
        <v>12</v>
      </c>
      <c r="D10" s="46">
        <v>514030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514030</v>
      </c>
      <c r="P10" s="47">
        <f t="shared" si="1"/>
        <v>16.658456752114592</v>
      </c>
      <c r="Q10" s="9"/>
    </row>
    <row r="11" spans="1:134">
      <c r="A11" s="12"/>
      <c r="B11" s="25">
        <v>314.39999999999998</v>
      </c>
      <c r="C11" s="20" t="s">
        <v>13</v>
      </c>
      <c r="D11" s="46">
        <v>87541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87541</v>
      </c>
      <c r="P11" s="47">
        <f t="shared" si="1"/>
        <v>2.8369899860647503</v>
      </c>
      <c r="Q11" s="9"/>
    </row>
    <row r="12" spans="1:134">
      <c r="A12" s="12"/>
      <c r="B12" s="25">
        <v>315.10000000000002</v>
      </c>
      <c r="C12" s="20" t="s">
        <v>133</v>
      </c>
      <c r="D12" s="46">
        <v>941205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941205</v>
      </c>
      <c r="P12" s="47">
        <f t="shared" si="1"/>
        <v>30.502155102569919</v>
      </c>
      <c r="Q12" s="9"/>
    </row>
    <row r="13" spans="1:134">
      <c r="A13" s="12"/>
      <c r="B13" s="25">
        <v>316</v>
      </c>
      <c r="C13" s="20" t="s">
        <v>84</v>
      </c>
      <c r="D13" s="46">
        <v>141430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141430</v>
      </c>
      <c r="P13" s="47">
        <f t="shared" si="1"/>
        <v>4.5834008490780054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SUM(D15:D19)</f>
        <v>1458666</v>
      </c>
      <c r="E14" s="32">
        <f t="shared" si="3"/>
        <v>3851888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2" si="4">SUM(D14:N14)</f>
        <v>5310554</v>
      </c>
      <c r="P14" s="45">
        <f t="shared" si="1"/>
        <v>172.10208380594355</v>
      </c>
      <c r="Q14" s="10"/>
    </row>
    <row r="15" spans="1:134">
      <c r="A15" s="12"/>
      <c r="B15" s="25">
        <v>322</v>
      </c>
      <c r="C15" s="20" t="s">
        <v>134</v>
      </c>
      <c r="D15" s="46">
        <v>180996</v>
      </c>
      <c r="E15" s="46">
        <v>1950710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2131706</v>
      </c>
      <c r="P15" s="47">
        <f t="shared" si="1"/>
        <v>69.08338464529929</v>
      </c>
      <c r="Q15" s="9"/>
    </row>
    <row r="16" spans="1:134">
      <c r="A16" s="12"/>
      <c r="B16" s="25">
        <v>322.89999999999998</v>
      </c>
      <c r="C16" s="20" t="s">
        <v>135</v>
      </c>
      <c r="D16" s="46">
        <v>69128</v>
      </c>
      <c r="E16" s="46">
        <v>1861928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1931056</v>
      </c>
      <c r="P16" s="47">
        <f t="shared" si="1"/>
        <v>62.580808244482611</v>
      </c>
      <c r="Q16" s="9"/>
    </row>
    <row r="17" spans="1:17">
      <c r="A17" s="12"/>
      <c r="B17" s="25">
        <v>323.10000000000002</v>
      </c>
      <c r="C17" s="20" t="s">
        <v>17</v>
      </c>
      <c r="D17" s="46">
        <v>1208542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1208542</v>
      </c>
      <c r="P17" s="47">
        <f t="shared" si="1"/>
        <v>39.165894286547626</v>
      </c>
      <c r="Q17" s="9"/>
    </row>
    <row r="18" spans="1:17">
      <c r="A18" s="12"/>
      <c r="B18" s="25">
        <v>324.12</v>
      </c>
      <c r="C18" s="20" t="s">
        <v>112</v>
      </c>
      <c r="D18" s="46">
        <v>0</v>
      </c>
      <c r="E18" s="46">
        <v>31337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31337</v>
      </c>
      <c r="P18" s="47">
        <f t="shared" si="1"/>
        <v>1.0155556275723499</v>
      </c>
      <c r="Q18" s="9"/>
    </row>
    <row r="19" spans="1:17">
      <c r="A19" s="12"/>
      <c r="B19" s="25">
        <v>324.62</v>
      </c>
      <c r="C19" s="20" t="s">
        <v>109</v>
      </c>
      <c r="D19" s="46">
        <v>0</v>
      </c>
      <c r="E19" s="46">
        <v>7913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7913</v>
      </c>
      <c r="P19" s="47">
        <f t="shared" si="1"/>
        <v>0.25644100204167614</v>
      </c>
      <c r="Q19" s="9"/>
    </row>
    <row r="20" spans="1:17" ht="15.75">
      <c r="A20" s="29" t="s">
        <v>136</v>
      </c>
      <c r="B20" s="30"/>
      <c r="C20" s="31"/>
      <c r="D20" s="32">
        <f t="shared" ref="D20:N20" si="5">SUM(D21:D29)</f>
        <v>4499271</v>
      </c>
      <c r="E20" s="32">
        <f t="shared" si="5"/>
        <v>1489433</v>
      </c>
      <c r="F20" s="32">
        <f t="shared" si="5"/>
        <v>0</v>
      </c>
      <c r="G20" s="32">
        <f t="shared" si="5"/>
        <v>1683107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7671811</v>
      </c>
      <c r="P20" s="45">
        <f t="shared" si="1"/>
        <v>248.62465566970218</v>
      </c>
      <c r="Q20" s="10"/>
    </row>
    <row r="21" spans="1:17">
      <c r="A21" s="12"/>
      <c r="B21" s="25">
        <v>331.1</v>
      </c>
      <c r="C21" s="20" t="s">
        <v>113</v>
      </c>
      <c r="D21" s="46">
        <v>0</v>
      </c>
      <c r="E21" s="46">
        <v>58480</v>
      </c>
      <c r="F21" s="46">
        <v>0</v>
      </c>
      <c r="G21" s="46">
        <v>238522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297002</v>
      </c>
      <c r="P21" s="47">
        <f t="shared" si="1"/>
        <v>9.6251093755063675</v>
      </c>
      <c r="Q21" s="9"/>
    </row>
    <row r="22" spans="1:17">
      <c r="A22" s="12"/>
      <c r="B22" s="25">
        <v>331.2</v>
      </c>
      <c r="C22" s="20" t="s">
        <v>66</v>
      </c>
      <c r="D22" s="46">
        <v>1093358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1093358</v>
      </c>
      <c r="P22" s="47">
        <f t="shared" si="1"/>
        <v>35.433062190102731</v>
      </c>
      <c r="Q22" s="9"/>
    </row>
    <row r="23" spans="1:17">
      <c r="A23" s="12"/>
      <c r="B23" s="25">
        <v>331.9</v>
      </c>
      <c r="C23" s="20" t="s">
        <v>62</v>
      </c>
      <c r="D23" s="46">
        <v>0</v>
      </c>
      <c r="E23" s="46">
        <v>0</v>
      </c>
      <c r="F23" s="46">
        <v>0</v>
      </c>
      <c r="G23" s="46">
        <v>950491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950491</v>
      </c>
      <c r="P23" s="47">
        <f t="shared" si="1"/>
        <v>30.803091680980003</v>
      </c>
      <c r="Q23" s="9"/>
    </row>
    <row r="24" spans="1:17">
      <c r="A24" s="12"/>
      <c r="B24" s="25">
        <v>334.2</v>
      </c>
      <c r="C24" s="20" t="s">
        <v>68</v>
      </c>
      <c r="D24" s="46">
        <v>0</v>
      </c>
      <c r="E24" s="46">
        <v>0</v>
      </c>
      <c r="F24" s="46">
        <v>0</v>
      </c>
      <c r="G24" s="46">
        <v>360819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360819</v>
      </c>
      <c r="P24" s="47">
        <f t="shared" si="1"/>
        <v>11.693262468807726</v>
      </c>
      <c r="Q24" s="9"/>
    </row>
    <row r="25" spans="1:17">
      <c r="A25" s="12"/>
      <c r="B25" s="25">
        <v>334.36</v>
      </c>
      <c r="C25" s="20" t="s">
        <v>69</v>
      </c>
      <c r="D25" s="46">
        <v>0</v>
      </c>
      <c r="E25" s="46">
        <v>0</v>
      </c>
      <c r="F25" s="46">
        <v>0</v>
      </c>
      <c r="G25" s="46">
        <v>100000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100000</v>
      </c>
      <c r="P25" s="47">
        <f t="shared" si="1"/>
        <v>3.2407557442395567</v>
      </c>
      <c r="Q25" s="9"/>
    </row>
    <row r="26" spans="1:17">
      <c r="A26" s="12"/>
      <c r="B26" s="25">
        <v>335.15</v>
      </c>
      <c r="C26" s="20" t="s">
        <v>86</v>
      </c>
      <c r="D26" s="46">
        <v>17029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17029</v>
      </c>
      <c r="P26" s="47">
        <f t="shared" si="1"/>
        <v>0.55186829568655416</v>
      </c>
      <c r="Q26" s="9"/>
    </row>
    <row r="27" spans="1:17">
      <c r="A27" s="12"/>
      <c r="B27" s="25">
        <v>335.18</v>
      </c>
      <c r="C27" s="20" t="s">
        <v>137</v>
      </c>
      <c r="D27" s="46">
        <v>2586642</v>
      </c>
      <c r="E27" s="46">
        <v>1430953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4017595</v>
      </c>
      <c r="P27" s="47">
        <f t="shared" si="1"/>
        <v>130.20044074278121</v>
      </c>
      <c r="Q27" s="9"/>
    </row>
    <row r="28" spans="1:17">
      <c r="A28" s="12"/>
      <c r="B28" s="25">
        <v>335.19</v>
      </c>
      <c r="C28" s="20" t="s">
        <v>138</v>
      </c>
      <c r="D28" s="46">
        <v>802242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802242</v>
      </c>
      <c r="P28" s="47">
        <f t="shared" si="1"/>
        <v>25.998703697702304</v>
      </c>
      <c r="Q28" s="9"/>
    </row>
    <row r="29" spans="1:17">
      <c r="A29" s="12"/>
      <c r="B29" s="25">
        <v>337.3</v>
      </c>
      <c r="C29" s="20" t="s">
        <v>27</v>
      </c>
      <c r="D29" s="46">
        <v>0</v>
      </c>
      <c r="E29" s="46">
        <v>0</v>
      </c>
      <c r="F29" s="46">
        <v>0</v>
      </c>
      <c r="G29" s="46">
        <v>33275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48" si="7">SUM(D29:N29)</f>
        <v>33275</v>
      </c>
      <c r="P29" s="47">
        <f t="shared" si="1"/>
        <v>1.0783614738957126</v>
      </c>
      <c r="Q29" s="9"/>
    </row>
    <row r="30" spans="1:17" ht="15.75">
      <c r="A30" s="29" t="s">
        <v>33</v>
      </c>
      <c r="B30" s="30"/>
      <c r="C30" s="31"/>
      <c r="D30" s="32">
        <f t="shared" ref="D30:N30" si="8">SUM(D31:D34)</f>
        <v>120194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1692827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7"/>
        <v>1813021</v>
      </c>
      <c r="P30" s="45">
        <f t="shared" si="1"/>
        <v>58.75558220176945</v>
      </c>
      <c r="Q30" s="10"/>
    </row>
    <row r="31" spans="1:17">
      <c r="A31" s="12"/>
      <c r="B31" s="25">
        <v>341.9</v>
      </c>
      <c r="C31" s="20" t="s">
        <v>89</v>
      </c>
      <c r="D31" s="46">
        <v>9426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9426</v>
      </c>
      <c r="P31" s="47">
        <f t="shared" si="1"/>
        <v>0.30547363645202064</v>
      </c>
      <c r="Q31" s="9"/>
    </row>
    <row r="32" spans="1:17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1692827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1692827</v>
      </c>
      <c r="P32" s="47">
        <f t="shared" si="1"/>
        <v>54.860388242538157</v>
      </c>
      <c r="Q32" s="9"/>
    </row>
    <row r="33" spans="1:120">
      <c r="A33" s="12"/>
      <c r="B33" s="25">
        <v>347.2</v>
      </c>
      <c r="C33" s="20" t="s">
        <v>78</v>
      </c>
      <c r="D33" s="46">
        <v>68375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68375</v>
      </c>
      <c r="P33" s="47">
        <f t="shared" si="1"/>
        <v>2.215866740123797</v>
      </c>
      <c r="Q33" s="9"/>
    </row>
    <row r="34" spans="1:120">
      <c r="A34" s="12"/>
      <c r="B34" s="25">
        <v>349</v>
      </c>
      <c r="C34" s="20" t="s">
        <v>139</v>
      </c>
      <c r="D34" s="46">
        <v>42393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42393</v>
      </c>
      <c r="P34" s="47">
        <f t="shared" si="1"/>
        <v>1.3738535826554752</v>
      </c>
      <c r="Q34" s="9"/>
    </row>
    <row r="35" spans="1:120" ht="15.75">
      <c r="A35" s="29" t="s">
        <v>34</v>
      </c>
      <c r="B35" s="30"/>
      <c r="C35" s="31"/>
      <c r="D35" s="32">
        <f t="shared" ref="D35:N35" si="9">SUM(D36:D38)</f>
        <v>103064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si="7"/>
        <v>103064</v>
      </c>
      <c r="P35" s="45">
        <f t="shared" si="1"/>
        <v>3.3400525002430568</v>
      </c>
      <c r="Q35" s="10"/>
    </row>
    <row r="36" spans="1:120">
      <c r="A36" s="13"/>
      <c r="B36" s="39">
        <v>351.5</v>
      </c>
      <c r="C36" s="21" t="s">
        <v>41</v>
      </c>
      <c r="D36" s="46">
        <v>27699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27699</v>
      </c>
      <c r="P36" s="47">
        <f t="shared" si="1"/>
        <v>0.89765693359691479</v>
      </c>
      <c r="Q36" s="9"/>
    </row>
    <row r="37" spans="1:120">
      <c r="A37" s="13"/>
      <c r="B37" s="39">
        <v>354</v>
      </c>
      <c r="C37" s="21" t="s">
        <v>42</v>
      </c>
      <c r="D37" s="46">
        <v>72752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72752</v>
      </c>
      <c r="P37" s="47">
        <f t="shared" si="1"/>
        <v>2.3577146190491622</v>
      </c>
      <c r="Q37" s="9"/>
    </row>
    <row r="38" spans="1:120">
      <c r="A38" s="13"/>
      <c r="B38" s="39">
        <v>359</v>
      </c>
      <c r="C38" s="21" t="s">
        <v>97</v>
      </c>
      <c r="D38" s="46">
        <v>2613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2613</v>
      </c>
      <c r="P38" s="47">
        <f t="shared" si="1"/>
        <v>8.4680947596979611E-2</v>
      </c>
      <c r="Q38" s="9"/>
    </row>
    <row r="39" spans="1:120" ht="15.75">
      <c r="A39" s="29" t="s">
        <v>3</v>
      </c>
      <c r="B39" s="30"/>
      <c r="C39" s="31"/>
      <c r="D39" s="32">
        <f t="shared" ref="D39:N39" si="10">SUM(D40:D43)</f>
        <v>137929</v>
      </c>
      <c r="E39" s="32">
        <f t="shared" si="10"/>
        <v>42699</v>
      </c>
      <c r="F39" s="32">
        <f t="shared" si="10"/>
        <v>2677</v>
      </c>
      <c r="G39" s="32">
        <f t="shared" si="10"/>
        <v>8576</v>
      </c>
      <c r="H39" s="32">
        <f t="shared" si="10"/>
        <v>0</v>
      </c>
      <c r="I39" s="32">
        <f t="shared" si="10"/>
        <v>6112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10"/>
        <v>0</v>
      </c>
      <c r="O39" s="32">
        <f t="shared" si="7"/>
        <v>197993</v>
      </c>
      <c r="P39" s="45">
        <f t="shared" si="1"/>
        <v>6.4164695206922255</v>
      </c>
      <c r="Q39" s="10"/>
    </row>
    <row r="40" spans="1:120">
      <c r="A40" s="12"/>
      <c r="B40" s="25">
        <v>361.1</v>
      </c>
      <c r="C40" s="20" t="s">
        <v>44</v>
      </c>
      <c r="D40" s="46">
        <v>29802</v>
      </c>
      <c r="E40" s="46">
        <v>21053</v>
      </c>
      <c r="F40" s="46">
        <v>2677</v>
      </c>
      <c r="G40" s="46">
        <v>8576</v>
      </c>
      <c r="H40" s="46">
        <v>0</v>
      </c>
      <c r="I40" s="46">
        <v>6112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68220</v>
      </c>
      <c r="P40" s="47">
        <f t="shared" si="1"/>
        <v>2.2108435687202257</v>
      </c>
      <c r="Q40" s="9"/>
    </row>
    <row r="41" spans="1:120">
      <c r="A41" s="12"/>
      <c r="B41" s="25">
        <v>366</v>
      </c>
      <c r="C41" s="20" t="s">
        <v>98</v>
      </c>
      <c r="D41" s="46">
        <v>81102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81102</v>
      </c>
      <c r="P41" s="47">
        <f t="shared" si="1"/>
        <v>2.6283177236931654</v>
      </c>
      <c r="Q41" s="9"/>
    </row>
    <row r="42" spans="1:120">
      <c r="A42" s="12"/>
      <c r="B42" s="25">
        <v>369.3</v>
      </c>
      <c r="C42" s="20" t="s">
        <v>99</v>
      </c>
      <c r="D42" s="46">
        <v>23096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23096</v>
      </c>
      <c r="P42" s="47">
        <f t="shared" si="1"/>
        <v>0.748484946689568</v>
      </c>
      <c r="Q42" s="9"/>
    </row>
    <row r="43" spans="1:120">
      <c r="A43" s="12"/>
      <c r="B43" s="25">
        <v>369.9</v>
      </c>
      <c r="C43" s="20" t="s">
        <v>46</v>
      </c>
      <c r="D43" s="46">
        <v>3929</v>
      </c>
      <c r="E43" s="46">
        <v>21646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25575</v>
      </c>
      <c r="P43" s="47">
        <f t="shared" si="1"/>
        <v>0.82882328158926666</v>
      </c>
      <c r="Q43" s="9"/>
    </row>
    <row r="44" spans="1:120" ht="15.75">
      <c r="A44" s="29" t="s">
        <v>35</v>
      </c>
      <c r="B44" s="30"/>
      <c r="C44" s="31"/>
      <c r="D44" s="32">
        <f t="shared" ref="D44:N44" si="11">SUM(D45:D47)</f>
        <v>100000</v>
      </c>
      <c r="E44" s="32">
        <f t="shared" si="11"/>
        <v>493835</v>
      </c>
      <c r="F44" s="32">
        <f t="shared" si="11"/>
        <v>171363</v>
      </c>
      <c r="G44" s="32">
        <f t="shared" si="11"/>
        <v>1917025</v>
      </c>
      <c r="H44" s="32">
        <f t="shared" si="11"/>
        <v>0</v>
      </c>
      <c r="I44" s="32">
        <f t="shared" si="11"/>
        <v>1617337</v>
      </c>
      <c r="J44" s="32">
        <f t="shared" si="11"/>
        <v>344736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 t="shared" si="7"/>
        <v>4644296</v>
      </c>
      <c r="P44" s="45">
        <f t="shared" si="1"/>
        <v>150.51028939948796</v>
      </c>
      <c r="Q44" s="9"/>
    </row>
    <row r="45" spans="1:120">
      <c r="A45" s="12"/>
      <c r="B45" s="25">
        <v>381</v>
      </c>
      <c r="C45" s="20" t="s">
        <v>58</v>
      </c>
      <c r="D45" s="46">
        <v>100000</v>
      </c>
      <c r="E45" s="46">
        <v>493835</v>
      </c>
      <c r="F45" s="46">
        <v>1500</v>
      </c>
      <c r="G45" s="46">
        <v>1917025</v>
      </c>
      <c r="H45" s="46">
        <v>0</v>
      </c>
      <c r="I45" s="46">
        <v>70000</v>
      </c>
      <c r="J45" s="46">
        <v>344736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2927096</v>
      </c>
      <c r="P45" s="47">
        <f t="shared" si="1"/>
        <v>94.860031759406297</v>
      </c>
      <c r="Q45" s="9"/>
    </row>
    <row r="46" spans="1:120">
      <c r="A46" s="12"/>
      <c r="B46" s="25">
        <v>384</v>
      </c>
      <c r="C46" s="20" t="s">
        <v>63</v>
      </c>
      <c r="D46" s="46">
        <v>0</v>
      </c>
      <c r="E46" s="46">
        <v>0</v>
      </c>
      <c r="F46" s="46">
        <v>169863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169863</v>
      </c>
      <c r="P46" s="47">
        <f t="shared" si="1"/>
        <v>5.5048449298376383</v>
      </c>
      <c r="Q46" s="9"/>
    </row>
    <row r="47" spans="1:120" ht="15.75" thickBot="1">
      <c r="A47" s="12"/>
      <c r="B47" s="25">
        <v>389.7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1547337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1547337</v>
      </c>
      <c r="P47" s="47">
        <f t="shared" si="1"/>
        <v>50.145412710244031</v>
      </c>
      <c r="Q47" s="9"/>
    </row>
    <row r="48" spans="1:120" ht="16.5" thickBot="1">
      <c r="A48" s="14" t="s">
        <v>39</v>
      </c>
      <c r="B48" s="23"/>
      <c r="C48" s="22"/>
      <c r="D48" s="15">
        <f t="shared" ref="D48:N48" si="12">SUM(D5,D14,D20,D30,D35,D39,D44)</f>
        <v>18624260</v>
      </c>
      <c r="E48" s="15">
        <f t="shared" si="12"/>
        <v>6249714</v>
      </c>
      <c r="F48" s="15">
        <f t="shared" si="12"/>
        <v>723132</v>
      </c>
      <c r="G48" s="15">
        <f t="shared" si="12"/>
        <v>3749320</v>
      </c>
      <c r="H48" s="15">
        <f t="shared" si="12"/>
        <v>0</v>
      </c>
      <c r="I48" s="15">
        <f t="shared" si="12"/>
        <v>3316276</v>
      </c>
      <c r="J48" s="15">
        <f t="shared" si="12"/>
        <v>344736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7"/>
        <v>33007438</v>
      </c>
      <c r="P48" s="38">
        <f t="shared" si="1"/>
        <v>1069.6904430113102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140</v>
      </c>
      <c r="N50" s="48"/>
      <c r="O50" s="48"/>
      <c r="P50" s="43">
        <v>30857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60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11636758</v>
      </c>
      <c r="E5" s="27">
        <f t="shared" si="0"/>
        <v>360069</v>
      </c>
      <c r="F5" s="27">
        <f t="shared" si="0"/>
        <v>560935</v>
      </c>
      <c r="G5" s="27">
        <f t="shared" si="0"/>
        <v>135641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12693403</v>
      </c>
      <c r="O5" s="33">
        <f t="shared" ref="O5:O47" si="1">(N5/O$49)</f>
        <v>392.99678008607077</v>
      </c>
      <c r="P5" s="6"/>
    </row>
    <row r="6" spans="1:133">
      <c r="A6" s="12"/>
      <c r="B6" s="25">
        <v>311</v>
      </c>
      <c r="C6" s="20" t="s">
        <v>2</v>
      </c>
      <c r="D6" s="46">
        <v>7417552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7417552</v>
      </c>
      <c r="O6" s="47">
        <f t="shared" si="1"/>
        <v>229.65268274559583</v>
      </c>
      <c r="P6" s="9"/>
    </row>
    <row r="7" spans="1:133">
      <c r="A7" s="12"/>
      <c r="B7" s="25">
        <v>312.41000000000003</v>
      </c>
      <c r="C7" s="20" t="s">
        <v>102</v>
      </c>
      <c r="D7" s="46">
        <v>0</v>
      </c>
      <c r="E7" s="46">
        <v>360069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360069</v>
      </c>
      <c r="O7" s="47">
        <f t="shared" si="1"/>
        <v>11.147992197900864</v>
      </c>
      <c r="P7" s="9"/>
    </row>
    <row r="8" spans="1:133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135641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135641</v>
      </c>
      <c r="O8" s="47">
        <f t="shared" si="1"/>
        <v>4.1995417814793026</v>
      </c>
      <c r="P8" s="9"/>
    </row>
    <row r="9" spans="1:133">
      <c r="A9" s="12"/>
      <c r="B9" s="25">
        <v>314.10000000000002</v>
      </c>
      <c r="C9" s="20" t="s">
        <v>11</v>
      </c>
      <c r="D9" s="46">
        <v>2548710</v>
      </c>
      <c r="E9" s="46">
        <v>0</v>
      </c>
      <c r="F9" s="46">
        <v>560935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3109645</v>
      </c>
      <c r="O9" s="47">
        <f t="shared" si="1"/>
        <v>96.276819715780675</v>
      </c>
      <c r="P9" s="9"/>
    </row>
    <row r="10" spans="1:133">
      <c r="A10" s="12"/>
      <c r="B10" s="25">
        <v>314.3</v>
      </c>
      <c r="C10" s="20" t="s">
        <v>12</v>
      </c>
      <c r="D10" s="46">
        <v>470140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470140</v>
      </c>
      <c r="O10" s="47">
        <f t="shared" si="1"/>
        <v>14.55586860274312</v>
      </c>
      <c r="P10" s="9"/>
    </row>
    <row r="11" spans="1:133">
      <c r="A11" s="12"/>
      <c r="B11" s="25">
        <v>314.39999999999998</v>
      </c>
      <c r="C11" s="20" t="s">
        <v>13</v>
      </c>
      <c r="D11" s="46">
        <v>75761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75761</v>
      </c>
      <c r="O11" s="47">
        <f t="shared" si="1"/>
        <v>2.3456144153069753</v>
      </c>
      <c r="P11" s="9"/>
    </row>
    <row r="12" spans="1:133">
      <c r="A12" s="12"/>
      <c r="B12" s="25">
        <v>315</v>
      </c>
      <c r="C12" s="20" t="s">
        <v>83</v>
      </c>
      <c r="D12" s="46">
        <v>1027768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1027768</v>
      </c>
      <c r="O12" s="47">
        <f t="shared" si="1"/>
        <v>31.820427877024056</v>
      </c>
      <c r="P12" s="9"/>
    </row>
    <row r="13" spans="1:133">
      <c r="A13" s="12"/>
      <c r="B13" s="25">
        <v>316</v>
      </c>
      <c r="C13" s="20" t="s">
        <v>84</v>
      </c>
      <c r="D13" s="46">
        <v>96827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96827</v>
      </c>
      <c r="O13" s="47">
        <f t="shared" si="1"/>
        <v>2.9978327502399456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696975</v>
      </c>
      <c r="E14" s="32">
        <f t="shared" si="3"/>
        <v>3493807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7" si="4">SUM(D14:M14)</f>
        <v>4190782</v>
      </c>
      <c r="O14" s="45">
        <f t="shared" si="1"/>
        <v>129.74958977058114</v>
      </c>
      <c r="P14" s="10"/>
    </row>
    <row r="15" spans="1:133">
      <c r="A15" s="12"/>
      <c r="B15" s="25">
        <v>322</v>
      </c>
      <c r="C15" s="20" t="s">
        <v>0</v>
      </c>
      <c r="D15" s="46">
        <v>161198</v>
      </c>
      <c r="E15" s="46">
        <v>1480672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1641870</v>
      </c>
      <c r="O15" s="47">
        <f t="shared" si="1"/>
        <v>50.833462336295241</v>
      </c>
      <c r="P15" s="9"/>
    </row>
    <row r="16" spans="1:133">
      <c r="A16" s="12"/>
      <c r="B16" s="25">
        <v>323.10000000000002</v>
      </c>
      <c r="C16" s="20" t="s">
        <v>17</v>
      </c>
      <c r="D16" s="46">
        <v>455233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455233</v>
      </c>
      <c r="O16" s="47">
        <f t="shared" si="1"/>
        <v>14.094337285984086</v>
      </c>
      <c r="P16" s="9"/>
    </row>
    <row r="17" spans="1:16">
      <c r="A17" s="12"/>
      <c r="B17" s="25">
        <v>324.12</v>
      </c>
      <c r="C17" s="20" t="s">
        <v>112</v>
      </c>
      <c r="D17" s="46">
        <v>0</v>
      </c>
      <c r="E17" s="46">
        <v>49917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49917</v>
      </c>
      <c r="O17" s="47">
        <f t="shared" si="1"/>
        <v>1.5454658038948574</v>
      </c>
      <c r="P17" s="9"/>
    </row>
    <row r="18" spans="1:16">
      <c r="A18" s="12"/>
      <c r="B18" s="25">
        <v>324.32</v>
      </c>
      <c r="C18" s="20" t="s">
        <v>124</v>
      </c>
      <c r="D18" s="46">
        <v>0</v>
      </c>
      <c r="E18" s="46">
        <v>273635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273635</v>
      </c>
      <c r="O18" s="47">
        <f t="shared" si="1"/>
        <v>8.4719341156072936</v>
      </c>
      <c r="P18" s="9"/>
    </row>
    <row r="19" spans="1:16">
      <c r="A19" s="12"/>
      <c r="B19" s="25">
        <v>324.62</v>
      </c>
      <c r="C19" s="20" t="s">
        <v>109</v>
      </c>
      <c r="D19" s="46">
        <v>0</v>
      </c>
      <c r="E19" s="46">
        <v>151521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151521</v>
      </c>
      <c r="O19" s="47">
        <f t="shared" si="1"/>
        <v>4.6911978699030934</v>
      </c>
      <c r="P19" s="9"/>
    </row>
    <row r="20" spans="1:16">
      <c r="A20" s="12"/>
      <c r="B20" s="25">
        <v>329</v>
      </c>
      <c r="C20" s="20" t="s">
        <v>20</v>
      </c>
      <c r="D20" s="46">
        <v>80544</v>
      </c>
      <c r="E20" s="46">
        <v>1538062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1618606</v>
      </c>
      <c r="O20" s="47">
        <f t="shared" si="1"/>
        <v>50.113192358896562</v>
      </c>
      <c r="P20" s="9"/>
    </row>
    <row r="21" spans="1:16" ht="15.75">
      <c r="A21" s="29" t="s">
        <v>21</v>
      </c>
      <c r="B21" s="30"/>
      <c r="C21" s="31"/>
      <c r="D21" s="32">
        <f t="shared" ref="D21:M21" si="5">SUM(D22:D29)</f>
        <v>3120553</v>
      </c>
      <c r="E21" s="32">
        <f t="shared" si="5"/>
        <v>1167531</v>
      </c>
      <c r="F21" s="32">
        <f t="shared" si="5"/>
        <v>0</v>
      </c>
      <c r="G21" s="32">
        <f t="shared" si="5"/>
        <v>2147320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6435404</v>
      </c>
      <c r="O21" s="45">
        <f t="shared" si="1"/>
        <v>199.24468249791016</v>
      </c>
      <c r="P21" s="10"/>
    </row>
    <row r="22" spans="1:16">
      <c r="A22" s="12"/>
      <c r="B22" s="25">
        <v>331.1</v>
      </c>
      <c r="C22" s="20" t="s">
        <v>113</v>
      </c>
      <c r="D22" s="46">
        <v>0</v>
      </c>
      <c r="E22" s="46">
        <v>3914</v>
      </c>
      <c r="F22" s="46">
        <v>0</v>
      </c>
      <c r="G22" s="46">
        <v>909841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913755</v>
      </c>
      <c r="O22" s="47">
        <f t="shared" si="1"/>
        <v>28.290504349979877</v>
      </c>
      <c r="P22" s="9"/>
    </row>
    <row r="23" spans="1:16">
      <c r="A23" s="12"/>
      <c r="B23" s="25">
        <v>331.2</v>
      </c>
      <c r="C23" s="20" t="s">
        <v>66</v>
      </c>
      <c r="D23" s="46">
        <v>213545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213545</v>
      </c>
      <c r="O23" s="47">
        <f t="shared" si="1"/>
        <v>6.6115050001548035</v>
      </c>
      <c r="P23" s="9"/>
    </row>
    <row r="24" spans="1:16">
      <c r="A24" s="12"/>
      <c r="B24" s="25">
        <v>331.9</v>
      </c>
      <c r="C24" s="20" t="s">
        <v>62</v>
      </c>
      <c r="D24" s="46">
        <v>0</v>
      </c>
      <c r="E24" s="46">
        <v>0</v>
      </c>
      <c r="F24" s="46">
        <v>0</v>
      </c>
      <c r="G24" s="46">
        <v>208502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208502</v>
      </c>
      <c r="O24" s="47">
        <f t="shared" si="1"/>
        <v>6.4553701352983062</v>
      </c>
      <c r="P24" s="9"/>
    </row>
    <row r="25" spans="1:16">
      <c r="A25" s="12"/>
      <c r="B25" s="25">
        <v>334.36</v>
      </c>
      <c r="C25" s="20" t="s">
        <v>69</v>
      </c>
      <c r="D25" s="46">
        <v>0</v>
      </c>
      <c r="E25" s="46">
        <v>0</v>
      </c>
      <c r="F25" s="46">
        <v>0</v>
      </c>
      <c r="G25" s="46">
        <v>1003977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1003977</v>
      </c>
      <c r="O25" s="47">
        <f t="shared" si="1"/>
        <v>31.083841605003251</v>
      </c>
      <c r="P25" s="9"/>
    </row>
    <row r="26" spans="1:16">
      <c r="A26" s="12"/>
      <c r="B26" s="25">
        <v>335.12</v>
      </c>
      <c r="C26" s="20" t="s">
        <v>85</v>
      </c>
      <c r="D26" s="46">
        <v>768367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768367</v>
      </c>
      <c r="O26" s="47">
        <f t="shared" si="1"/>
        <v>23.789188519768413</v>
      </c>
      <c r="P26" s="9"/>
    </row>
    <row r="27" spans="1:16">
      <c r="A27" s="12"/>
      <c r="B27" s="25">
        <v>335.15</v>
      </c>
      <c r="C27" s="20" t="s">
        <v>86</v>
      </c>
      <c r="D27" s="46">
        <v>15860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15860</v>
      </c>
      <c r="O27" s="47">
        <f t="shared" si="1"/>
        <v>0.49103687420663178</v>
      </c>
      <c r="P27" s="9"/>
    </row>
    <row r="28" spans="1:16">
      <c r="A28" s="12"/>
      <c r="B28" s="25">
        <v>335.18</v>
      </c>
      <c r="C28" s="20" t="s">
        <v>87</v>
      </c>
      <c r="D28" s="46">
        <v>2122781</v>
      </c>
      <c r="E28" s="46">
        <v>1163617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3286398</v>
      </c>
      <c r="O28" s="47">
        <f t="shared" si="1"/>
        <v>101.74921824205084</v>
      </c>
      <c r="P28" s="9"/>
    </row>
    <row r="29" spans="1:16">
      <c r="A29" s="12"/>
      <c r="B29" s="25">
        <v>337.1</v>
      </c>
      <c r="C29" s="20" t="s">
        <v>118</v>
      </c>
      <c r="D29" s="46">
        <v>0</v>
      </c>
      <c r="E29" s="46">
        <v>0</v>
      </c>
      <c r="F29" s="46">
        <v>0</v>
      </c>
      <c r="G29" s="46">
        <v>25000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25000</v>
      </c>
      <c r="O29" s="47">
        <f t="shared" si="1"/>
        <v>0.77401777144803241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SUM(D31:D34)</f>
        <v>86681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1060011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1146692</v>
      </c>
      <c r="O30" s="45">
        <f t="shared" si="1"/>
        <v>35.502399455091492</v>
      </c>
      <c r="P30" s="10"/>
    </row>
    <row r="31" spans="1:16">
      <c r="A31" s="12"/>
      <c r="B31" s="25">
        <v>341.9</v>
      </c>
      <c r="C31" s="20" t="s">
        <v>89</v>
      </c>
      <c r="D31" s="46">
        <v>9814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9814</v>
      </c>
      <c r="O31" s="47">
        <f t="shared" si="1"/>
        <v>0.30384841635963961</v>
      </c>
      <c r="P31" s="9"/>
    </row>
    <row r="32" spans="1:16">
      <c r="A32" s="12"/>
      <c r="B32" s="25">
        <v>343.5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1060011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1060011</v>
      </c>
      <c r="O32" s="47">
        <f t="shared" si="1"/>
        <v>32.818694077216016</v>
      </c>
      <c r="P32" s="9"/>
    </row>
    <row r="33" spans="1:119">
      <c r="A33" s="12"/>
      <c r="B33" s="25">
        <v>347.2</v>
      </c>
      <c r="C33" s="20" t="s">
        <v>78</v>
      </c>
      <c r="D33" s="46">
        <v>42579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42579</v>
      </c>
      <c r="O33" s="47">
        <f t="shared" si="1"/>
        <v>1.3182761076194309</v>
      </c>
      <c r="P33" s="9"/>
    </row>
    <row r="34" spans="1:119">
      <c r="A34" s="12"/>
      <c r="B34" s="25">
        <v>349</v>
      </c>
      <c r="C34" s="20" t="s">
        <v>90</v>
      </c>
      <c r="D34" s="46">
        <v>34288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34288</v>
      </c>
      <c r="O34" s="47">
        <f t="shared" si="1"/>
        <v>1.0615808538964056</v>
      </c>
      <c r="P34" s="9"/>
    </row>
    <row r="35" spans="1:119" ht="15.75">
      <c r="A35" s="29" t="s">
        <v>34</v>
      </c>
      <c r="B35" s="30"/>
      <c r="C35" s="31"/>
      <c r="D35" s="32">
        <f t="shared" ref="D35:M35" si="7">SUM(D36:D38)</f>
        <v>195265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195265</v>
      </c>
      <c r="O35" s="45">
        <f t="shared" si="1"/>
        <v>6.0455432056720024</v>
      </c>
      <c r="P35" s="10"/>
    </row>
    <row r="36" spans="1:119">
      <c r="A36" s="13"/>
      <c r="B36" s="39">
        <v>351.5</v>
      </c>
      <c r="C36" s="21" t="s">
        <v>41</v>
      </c>
      <c r="D36" s="46">
        <v>65030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65030</v>
      </c>
      <c r="O36" s="47">
        <f t="shared" si="1"/>
        <v>2.0133750270906221</v>
      </c>
      <c r="P36" s="9"/>
    </row>
    <row r="37" spans="1:119">
      <c r="A37" s="13"/>
      <c r="B37" s="39">
        <v>354</v>
      </c>
      <c r="C37" s="21" t="s">
        <v>42</v>
      </c>
      <c r="D37" s="46">
        <v>125885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125885</v>
      </c>
      <c r="O37" s="47">
        <f t="shared" si="1"/>
        <v>3.8974890863494225</v>
      </c>
      <c r="P37" s="9"/>
    </row>
    <row r="38" spans="1:119">
      <c r="A38" s="13"/>
      <c r="B38" s="39">
        <v>359</v>
      </c>
      <c r="C38" s="21" t="s">
        <v>97</v>
      </c>
      <c r="D38" s="46">
        <v>4350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4350</v>
      </c>
      <c r="O38" s="47">
        <f t="shared" si="1"/>
        <v>0.13467909223195765</v>
      </c>
      <c r="P38" s="9"/>
    </row>
    <row r="39" spans="1:119" ht="15.75">
      <c r="A39" s="29" t="s">
        <v>3</v>
      </c>
      <c r="B39" s="30"/>
      <c r="C39" s="31"/>
      <c r="D39" s="32">
        <f t="shared" ref="D39:M39" si="8">SUM(D40:D42)</f>
        <v>267981</v>
      </c>
      <c r="E39" s="32">
        <f t="shared" si="8"/>
        <v>83920</v>
      </c>
      <c r="F39" s="32">
        <f t="shared" si="8"/>
        <v>11614</v>
      </c>
      <c r="G39" s="32">
        <f t="shared" si="8"/>
        <v>10093</v>
      </c>
      <c r="H39" s="32">
        <f t="shared" si="8"/>
        <v>0</v>
      </c>
      <c r="I39" s="32">
        <f t="shared" si="8"/>
        <v>2537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4"/>
        <v>376145</v>
      </c>
      <c r="O39" s="45">
        <f t="shared" si="1"/>
        <v>11.645716585652806</v>
      </c>
      <c r="P39" s="10"/>
    </row>
    <row r="40" spans="1:119">
      <c r="A40" s="12"/>
      <c r="B40" s="25">
        <v>361.1</v>
      </c>
      <c r="C40" s="20" t="s">
        <v>44</v>
      </c>
      <c r="D40" s="46">
        <v>122079</v>
      </c>
      <c r="E40" s="46">
        <v>63112</v>
      </c>
      <c r="F40" s="46">
        <v>11614</v>
      </c>
      <c r="G40" s="46">
        <v>10093</v>
      </c>
      <c r="H40" s="46">
        <v>0</v>
      </c>
      <c r="I40" s="46">
        <v>2537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209435</v>
      </c>
      <c r="O40" s="47">
        <f t="shared" si="1"/>
        <v>6.4842564785287466</v>
      </c>
      <c r="P40" s="9"/>
    </row>
    <row r="41" spans="1:119">
      <c r="A41" s="12"/>
      <c r="B41" s="25">
        <v>366</v>
      </c>
      <c r="C41" s="20" t="s">
        <v>98</v>
      </c>
      <c r="D41" s="46">
        <v>141744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141744</v>
      </c>
      <c r="O41" s="47">
        <f t="shared" si="1"/>
        <v>4.3884949998451965</v>
      </c>
      <c r="P41" s="9"/>
    </row>
    <row r="42" spans="1:119">
      <c r="A42" s="12"/>
      <c r="B42" s="25">
        <v>369.9</v>
      </c>
      <c r="C42" s="20" t="s">
        <v>46</v>
      </c>
      <c r="D42" s="46">
        <v>4158</v>
      </c>
      <c r="E42" s="46">
        <v>20808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24966</v>
      </c>
      <c r="O42" s="47">
        <f t="shared" si="1"/>
        <v>0.77296510727886314</v>
      </c>
      <c r="P42" s="9"/>
    </row>
    <row r="43" spans="1:119" ht="15.75">
      <c r="A43" s="29" t="s">
        <v>35</v>
      </c>
      <c r="B43" s="30"/>
      <c r="C43" s="31"/>
      <c r="D43" s="32">
        <f t="shared" ref="D43:M43" si="9">SUM(D44:D46)</f>
        <v>551552</v>
      </c>
      <c r="E43" s="32">
        <f t="shared" si="9"/>
        <v>38400</v>
      </c>
      <c r="F43" s="32">
        <f t="shared" si="9"/>
        <v>178236</v>
      </c>
      <c r="G43" s="32">
        <f t="shared" si="9"/>
        <v>1649695</v>
      </c>
      <c r="H43" s="32">
        <f t="shared" si="9"/>
        <v>0</v>
      </c>
      <c r="I43" s="32">
        <f t="shared" si="9"/>
        <v>1121057</v>
      </c>
      <c r="J43" s="32">
        <f t="shared" si="9"/>
        <v>348975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3887915</v>
      </c>
      <c r="O43" s="45">
        <f t="shared" si="1"/>
        <v>120.37261215517508</v>
      </c>
      <c r="P43" s="9"/>
    </row>
    <row r="44" spans="1:119">
      <c r="A44" s="12"/>
      <c r="B44" s="25">
        <v>381</v>
      </c>
      <c r="C44" s="20" t="s">
        <v>58</v>
      </c>
      <c r="D44" s="46">
        <v>551552</v>
      </c>
      <c r="E44" s="46">
        <v>38400</v>
      </c>
      <c r="F44" s="46">
        <v>2000</v>
      </c>
      <c r="G44" s="46">
        <v>1649695</v>
      </c>
      <c r="H44" s="46">
        <v>0</v>
      </c>
      <c r="I44" s="46">
        <v>0</v>
      </c>
      <c r="J44" s="46">
        <v>348975</v>
      </c>
      <c r="K44" s="46">
        <v>0</v>
      </c>
      <c r="L44" s="46">
        <v>0</v>
      </c>
      <c r="M44" s="46">
        <v>0</v>
      </c>
      <c r="N44" s="46">
        <f t="shared" si="4"/>
        <v>2590622</v>
      </c>
      <c r="O44" s="47">
        <f t="shared" si="1"/>
        <v>80.207498684169792</v>
      </c>
      <c r="P44" s="9"/>
    </row>
    <row r="45" spans="1:119">
      <c r="A45" s="12"/>
      <c r="B45" s="25">
        <v>384</v>
      </c>
      <c r="C45" s="20" t="s">
        <v>63</v>
      </c>
      <c r="D45" s="46">
        <v>0</v>
      </c>
      <c r="E45" s="46">
        <v>0</v>
      </c>
      <c r="F45" s="46">
        <v>176236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176236</v>
      </c>
      <c r="O45" s="47">
        <f t="shared" si="1"/>
        <v>5.4563918387566179</v>
      </c>
      <c r="P45" s="9"/>
    </row>
    <row r="46" spans="1:119" ht="15.75" thickBot="1">
      <c r="A46" s="12"/>
      <c r="B46" s="25">
        <v>389.7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1121057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1121057</v>
      </c>
      <c r="O46" s="47">
        <f t="shared" si="1"/>
        <v>34.708721632248675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0">SUM(D5,D14,D21,D30,D35,D39,D43)</f>
        <v>16555765</v>
      </c>
      <c r="E47" s="15">
        <f t="shared" si="10"/>
        <v>5143727</v>
      </c>
      <c r="F47" s="15">
        <f t="shared" si="10"/>
        <v>750785</v>
      </c>
      <c r="G47" s="15">
        <f t="shared" si="10"/>
        <v>3942749</v>
      </c>
      <c r="H47" s="15">
        <f t="shared" si="10"/>
        <v>0</v>
      </c>
      <c r="I47" s="15">
        <f t="shared" si="10"/>
        <v>2183605</v>
      </c>
      <c r="J47" s="15">
        <f t="shared" si="10"/>
        <v>348975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28925606</v>
      </c>
      <c r="O47" s="38">
        <f t="shared" si="1"/>
        <v>895.55732375615344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125</v>
      </c>
      <c r="M49" s="48"/>
      <c r="N49" s="48"/>
      <c r="O49" s="43">
        <v>32299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11255253</v>
      </c>
      <c r="E5" s="27">
        <f t="shared" si="0"/>
        <v>407993</v>
      </c>
      <c r="F5" s="27">
        <f t="shared" si="0"/>
        <v>711446</v>
      </c>
      <c r="G5" s="27">
        <f t="shared" si="0"/>
        <v>156596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12531288</v>
      </c>
      <c r="O5" s="33">
        <f t="shared" ref="O5:O47" si="1">(N5/O$49)</f>
        <v>397.52840782920407</v>
      </c>
      <c r="P5" s="6"/>
    </row>
    <row r="6" spans="1:133">
      <c r="A6" s="12"/>
      <c r="B6" s="25">
        <v>311</v>
      </c>
      <c r="C6" s="20" t="s">
        <v>2</v>
      </c>
      <c r="D6" s="46">
        <v>7148392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7148392</v>
      </c>
      <c r="O6" s="47">
        <f t="shared" si="1"/>
        <v>226.76750309297972</v>
      </c>
      <c r="P6" s="9"/>
    </row>
    <row r="7" spans="1:133">
      <c r="A7" s="12"/>
      <c r="B7" s="25">
        <v>312.41000000000003</v>
      </c>
      <c r="C7" s="20" t="s">
        <v>102</v>
      </c>
      <c r="D7" s="46">
        <v>0</v>
      </c>
      <c r="E7" s="46">
        <v>407993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407993</v>
      </c>
      <c r="O7" s="47">
        <f t="shared" si="1"/>
        <v>12.942708498556609</v>
      </c>
      <c r="P7" s="9"/>
    </row>
    <row r="8" spans="1:133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156596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156596</v>
      </c>
      <c r="O8" s="47">
        <f t="shared" si="1"/>
        <v>4.9676743964724173</v>
      </c>
      <c r="P8" s="9"/>
    </row>
    <row r="9" spans="1:133">
      <c r="A9" s="12"/>
      <c r="B9" s="25">
        <v>314.10000000000002</v>
      </c>
      <c r="C9" s="20" t="s">
        <v>11</v>
      </c>
      <c r="D9" s="46">
        <v>2364706</v>
      </c>
      <c r="E9" s="46">
        <v>0</v>
      </c>
      <c r="F9" s="46">
        <v>711446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3076152</v>
      </c>
      <c r="O9" s="47">
        <f t="shared" si="1"/>
        <v>97.584366970148778</v>
      </c>
      <c r="P9" s="9"/>
    </row>
    <row r="10" spans="1:133">
      <c r="A10" s="12"/>
      <c r="B10" s="25">
        <v>314.3</v>
      </c>
      <c r="C10" s="20" t="s">
        <v>12</v>
      </c>
      <c r="D10" s="46">
        <v>428231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428231</v>
      </c>
      <c r="O10" s="47">
        <f t="shared" si="1"/>
        <v>13.584715921707959</v>
      </c>
      <c r="P10" s="9"/>
    </row>
    <row r="11" spans="1:133">
      <c r="A11" s="12"/>
      <c r="B11" s="25">
        <v>314.39999999999998</v>
      </c>
      <c r="C11" s="20" t="s">
        <v>13</v>
      </c>
      <c r="D11" s="46">
        <v>67649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67649</v>
      </c>
      <c r="O11" s="47">
        <f t="shared" si="1"/>
        <v>2.1460203660819084</v>
      </c>
      <c r="P11" s="9"/>
    </row>
    <row r="12" spans="1:133">
      <c r="A12" s="12"/>
      <c r="B12" s="25">
        <v>315</v>
      </c>
      <c r="C12" s="20" t="s">
        <v>83</v>
      </c>
      <c r="D12" s="46">
        <v>1130732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1130732</v>
      </c>
      <c r="O12" s="47">
        <f t="shared" si="1"/>
        <v>35.870063128509344</v>
      </c>
      <c r="P12" s="9"/>
    </row>
    <row r="13" spans="1:133">
      <c r="A13" s="12"/>
      <c r="B13" s="25">
        <v>316</v>
      </c>
      <c r="C13" s="20" t="s">
        <v>84</v>
      </c>
      <c r="D13" s="46">
        <v>115543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115543</v>
      </c>
      <c r="O13" s="47">
        <f t="shared" si="1"/>
        <v>3.6653554547473273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1436991</v>
      </c>
      <c r="E14" s="32">
        <f t="shared" si="3"/>
        <v>5344881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7" si="4">SUM(D14:M14)</f>
        <v>6781872</v>
      </c>
      <c r="O14" s="45">
        <f t="shared" si="1"/>
        <v>215.14043714113504</v>
      </c>
      <c r="P14" s="10"/>
    </row>
    <row r="15" spans="1:133">
      <c r="A15" s="12"/>
      <c r="B15" s="25">
        <v>322</v>
      </c>
      <c r="C15" s="20" t="s">
        <v>0</v>
      </c>
      <c r="D15" s="46">
        <v>190705</v>
      </c>
      <c r="E15" s="46">
        <v>2123538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2314243</v>
      </c>
      <c r="O15" s="47">
        <f t="shared" si="1"/>
        <v>73.414427560828599</v>
      </c>
      <c r="P15" s="9"/>
    </row>
    <row r="16" spans="1:133">
      <c r="A16" s="12"/>
      <c r="B16" s="25">
        <v>323.10000000000002</v>
      </c>
      <c r="C16" s="20" t="s">
        <v>17</v>
      </c>
      <c r="D16" s="46">
        <v>1130788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1130788</v>
      </c>
      <c r="O16" s="47">
        <f t="shared" si="1"/>
        <v>35.871839609174252</v>
      </c>
      <c r="P16" s="9"/>
    </row>
    <row r="17" spans="1:16">
      <c r="A17" s="12"/>
      <c r="B17" s="25">
        <v>324.12</v>
      </c>
      <c r="C17" s="20" t="s">
        <v>112</v>
      </c>
      <c r="D17" s="46">
        <v>0</v>
      </c>
      <c r="E17" s="46">
        <v>113277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113277</v>
      </c>
      <c r="O17" s="47">
        <f t="shared" si="1"/>
        <v>3.5934714335564508</v>
      </c>
      <c r="P17" s="9"/>
    </row>
    <row r="18" spans="1:16">
      <c r="A18" s="12"/>
      <c r="B18" s="25">
        <v>324.62</v>
      </c>
      <c r="C18" s="20" t="s">
        <v>109</v>
      </c>
      <c r="D18" s="46">
        <v>0</v>
      </c>
      <c r="E18" s="46">
        <v>661964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661964</v>
      </c>
      <c r="O18" s="47">
        <f t="shared" si="1"/>
        <v>20.999397265488692</v>
      </c>
      <c r="P18" s="9"/>
    </row>
    <row r="19" spans="1:16">
      <c r="A19" s="12"/>
      <c r="B19" s="25">
        <v>329</v>
      </c>
      <c r="C19" s="20" t="s">
        <v>20</v>
      </c>
      <c r="D19" s="46">
        <v>115498</v>
      </c>
      <c r="E19" s="46">
        <v>2446102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2561600</v>
      </c>
      <c r="O19" s="47">
        <f t="shared" si="1"/>
        <v>81.261301272087053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SUM(D21:D28)</f>
        <v>3248004</v>
      </c>
      <c r="E20" s="32">
        <f t="shared" si="5"/>
        <v>1330129</v>
      </c>
      <c r="F20" s="32">
        <f t="shared" si="5"/>
        <v>0</v>
      </c>
      <c r="G20" s="32">
        <f t="shared" si="5"/>
        <v>918609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5496742</v>
      </c>
      <c r="O20" s="45">
        <f t="shared" si="1"/>
        <v>174.37242648225106</v>
      </c>
      <c r="P20" s="10"/>
    </row>
    <row r="21" spans="1:16">
      <c r="A21" s="12"/>
      <c r="B21" s="25">
        <v>331.1</v>
      </c>
      <c r="C21" s="20" t="s">
        <v>113</v>
      </c>
      <c r="D21" s="46">
        <v>0</v>
      </c>
      <c r="E21" s="46">
        <v>20722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20722</v>
      </c>
      <c r="O21" s="47">
        <f t="shared" si="1"/>
        <v>0.6573612917552264</v>
      </c>
      <c r="P21" s="9"/>
    </row>
    <row r="22" spans="1:16">
      <c r="A22" s="12"/>
      <c r="B22" s="25">
        <v>331.2</v>
      </c>
      <c r="C22" s="20" t="s">
        <v>66</v>
      </c>
      <c r="D22" s="46">
        <v>10579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10579</v>
      </c>
      <c r="O22" s="47">
        <f t="shared" si="1"/>
        <v>0.33559623132316085</v>
      </c>
      <c r="P22" s="9"/>
    </row>
    <row r="23" spans="1:16">
      <c r="A23" s="12"/>
      <c r="B23" s="25">
        <v>331.9</v>
      </c>
      <c r="C23" s="20" t="s">
        <v>62</v>
      </c>
      <c r="D23" s="46">
        <v>0</v>
      </c>
      <c r="E23" s="46">
        <v>0</v>
      </c>
      <c r="F23" s="46">
        <v>0</v>
      </c>
      <c r="G23" s="46">
        <v>22500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22500</v>
      </c>
      <c r="O23" s="47">
        <f t="shared" si="1"/>
        <v>0.71376455286616125</v>
      </c>
      <c r="P23" s="9"/>
    </row>
    <row r="24" spans="1:16">
      <c r="A24" s="12"/>
      <c r="B24" s="25">
        <v>334.36</v>
      </c>
      <c r="C24" s="20" t="s">
        <v>69</v>
      </c>
      <c r="D24" s="46">
        <v>0</v>
      </c>
      <c r="E24" s="46">
        <v>0</v>
      </c>
      <c r="F24" s="46">
        <v>0</v>
      </c>
      <c r="G24" s="46">
        <v>820020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820020</v>
      </c>
      <c r="O24" s="47">
        <f t="shared" si="1"/>
        <v>26.013387050724866</v>
      </c>
      <c r="P24" s="9"/>
    </row>
    <row r="25" spans="1:16">
      <c r="A25" s="12"/>
      <c r="B25" s="25">
        <v>335.12</v>
      </c>
      <c r="C25" s="20" t="s">
        <v>85</v>
      </c>
      <c r="D25" s="46">
        <v>788227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788227</v>
      </c>
      <c r="O25" s="47">
        <f t="shared" si="1"/>
        <v>25.004821876090475</v>
      </c>
      <c r="P25" s="9"/>
    </row>
    <row r="26" spans="1:16">
      <c r="A26" s="12"/>
      <c r="B26" s="25">
        <v>335.15</v>
      </c>
      <c r="C26" s="20" t="s">
        <v>86</v>
      </c>
      <c r="D26" s="46">
        <v>17795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17795</v>
      </c>
      <c r="O26" s="47">
        <f t="shared" si="1"/>
        <v>0.56450845414459283</v>
      </c>
      <c r="P26" s="9"/>
    </row>
    <row r="27" spans="1:16">
      <c r="A27" s="12"/>
      <c r="B27" s="25">
        <v>335.18</v>
      </c>
      <c r="C27" s="20" t="s">
        <v>87</v>
      </c>
      <c r="D27" s="46">
        <v>2431403</v>
      </c>
      <c r="E27" s="46">
        <v>1309407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3740810</v>
      </c>
      <c r="O27" s="47">
        <f t="shared" si="1"/>
        <v>118.66922564476731</v>
      </c>
      <c r="P27" s="9"/>
    </row>
    <row r="28" spans="1:16">
      <c r="A28" s="12"/>
      <c r="B28" s="25">
        <v>337.1</v>
      </c>
      <c r="C28" s="20" t="s">
        <v>118</v>
      </c>
      <c r="D28" s="46">
        <v>0</v>
      </c>
      <c r="E28" s="46">
        <v>0</v>
      </c>
      <c r="F28" s="46">
        <v>0</v>
      </c>
      <c r="G28" s="46">
        <v>76089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76089</v>
      </c>
      <c r="O28" s="47">
        <f t="shared" si="1"/>
        <v>2.4137613805792597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SUM(D30:D33)</f>
        <v>189557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1058714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1248271</v>
      </c>
      <c r="O29" s="45">
        <f t="shared" si="1"/>
        <v>39.598737429813156</v>
      </c>
      <c r="P29" s="10"/>
    </row>
    <row r="30" spans="1:16">
      <c r="A30" s="12"/>
      <c r="B30" s="25">
        <v>341.9</v>
      </c>
      <c r="C30" s="20" t="s">
        <v>89</v>
      </c>
      <c r="D30" s="46">
        <v>5386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5386</v>
      </c>
      <c r="O30" s="47">
        <f t="shared" si="1"/>
        <v>0.17085937252165087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1058714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1058714</v>
      </c>
      <c r="O31" s="47">
        <f t="shared" si="1"/>
        <v>33.585445547695336</v>
      </c>
      <c r="P31" s="9"/>
    </row>
    <row r="32" spans="1:16">
      <c r="A32" s="12"/>
      <c r="B32" s="25">
        <v>347.2</v>
      </c>
      <c r="C32" s="20" t="s">
        <v>78</v>
      </c>
      <c r="D32" s="46">
        <v>152533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152533</v>
      </c>
      <c r="O32" s="47">
        <f t="shared" si="1"/>
        <v>4.8387843796592964</v>
      </c>
      <c r="P32" s="9"/>
    </row>
    <row r="33" spans="1:119">
      <c r="A33" s="12"/>
      <c r="B33" s="25">
        <v>349</v>
      </c>
      <c r="C33" s="20" t="s">
        <v>90</v>
      </c>
      <c r="D33" s="46">
        <v>31638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31638</v>
      </c>
      <c r="O33" s="47">
        <f t="shared" si="1"/>
        <v>1.0036481299368716</v>
      </c>
      <c r="P33" s="9"/>
    </row>
    <row r="34" spans="1:119" ht="15.75">
      <c r="A34" s="29" t="s">
        <v>34</v>
      </c>
      <c r="B34" s="30"/>
      <c r="C34" s="31"/>
      <c r="D34" s="32">
        <f t="shared" ref="D34:M34" si="7">SUM(D35:D37)</f>
        <v>195518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195518</v>
      </c>
      <c r="O34" s="45">
        <f t="shared" si="1"/>
        <v>6.2023919043238269</v>
      </c>
      <c r="P34" s="10"/>
    </row>
    <row r="35" spans="1:119">
      <c r="A35" s="13"/>
      <c r="B35" s="39">
        <v>351.5</v>
      </c>
      <c r="C35" s="21" t="s">
        <v>41</v>
      </c>
      <c r="D35" s="46">
        <v>87152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87152</v>
      </c>
      <c r="O35" s="47">
        <f t="shared" si="1"/>
        <v>2.7647114805062971</v>
      </c>
      <c r="P35" s="9"/>
    </row>
    <row r="36" spans="1:119">
      <c r="A36" s="13"/>
      <c r="B36" s="39">
        <v>354</v>
      </c>
      <c r="C36" s="21" t="s">
        <v>42</v>
      </c>
      <c r="D36" s="46">
        <v>104166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104166</v>
      </c>
      <c r="O36" s="47">
        <f t="shared" si="1"/>
        <v>3.3044443739491798</v>
      </c>
      <c r="P36" s="9"/>
    </row>
    <row r="37" spans="1:119">
      <c r="A37" s="13"/>
      <c r="B37" s="39">
        <v>359</v>
      </c>
      <c r="C37" s="21" t="s">
        <v>97</v>
      </c>
      <c r="D37" s="46">
        <v>4200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4200</v>
      </c>
      <c r="O37" s="47">
        <f t="shared" si="1"/>
        <v>0.13323604986835008</v>
      </c>
      <c r="P37" s="9"/>
    </row>
    <row r="38" spans="1:119" ht="15.75">
      <c r="A38" s="29" t="s">
        <v>3</v>
      </c>
      <c r="B38" s="30"/>
      <c r="C38" s="31"/>
      <c r="D38" s="32">
        <f t="shared" ref="D38:M38" si="8">SUM(D39:D42)</f>
        <v>217579</v>
      </c>
      <c r="E38" s="32">
        <f t="shared" si="8"/>
        <v>585084</v>
      </c>
      <c r="F38" s="32">
        <f t="shared" si="8"/>
        <v>19177</v>
      </c>
      <c r="G38" s="32">
        <f t="shared" si="8"/>
        <v>40693</v>
      </c>
      <c r="H38" s="32">
        <f t="shared" si="8"/>
        <v>0</v>
      </c>
      <c r="I38" s="32">
        <f t="shared" si="8"/>
        <v>6116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868649</v>
      </c>
      <c r="O38" s="45">
        <f t="shared" si="1"/>
        <v>27.556038448117249</v>
      </c>
      <c r="P38" s="10"/>
    </row>
    <row r="39" spans="1:119">
      <c r="A39" s="12"/>
      <c r="B39" s="25">
        <v>361.1</v>
      </c>
      <c r="C39" s="20" t="s">
        <v>44</v>
      </c>
      <c r="D39" s="46">
        <v>45525</v>
      </c>
      <c r="E39" s="46">
        <v>141554</v>
      </c>
      <c r="F39" s="46">
        <v>19177</v>
      </c>
      <c r="G39" s="46">
        <v>40693</v>
      </c>
      <c r="H39" s="46">
        <v>0</v>
      </c>
      <c r="I39" s="46">
        <v>6116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253065</v>
      </c>
      <c r="O39" s="47">
        <f t="shared" si="1"/>
        <v>8.0279478476033379</v>
      </c>
      <c r="P39" s="9"/>
    </row>
    <row r="40" spans="1:119">
      <c r="A40" s="12"/>
      <c r="B40" s="25">
        <v>366</v>
      </c>
      <c r="C40" s="20" t="s">
        <v>98</v>
      </c>
      <c r="D40" s="46">
        <v>142265</v>
      </c>
      <c r="E40" s="46">
        <v>360254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502519</v>
      </c>
      <c r="O40" s="47">
        <f t="shared" si="1"/>
        <v>15.94134441518891</v>
      </c>
      <c r="P40" s="9"/>
    </row>
    <row r="41" spans="1:119">
      <c r="A41" s="12"/>
      <c r="B41" s="25">
        <v>369.3</v>
      </c>
      <c r="C41" s="20" t="s">
        <v>99</v>
      </c>
      <c r="D41" s="46">
        <v>18139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18139</v>
      </c>
      <c r="O41" s="47">
        <f t="shared" si="1"/>
        <v>0.57542112108619103</v>
      </c>
      <c r="P41" s="9"/>
    </row>
    <row r="42" spans="1:119">
      <c r="A42" s="12"/>
      <c r="B42" s="25">
        <v>369.9</v>
      </c>
      <c r="C42" s="20" t="s">
        <v>46</v>
      </c>
      <c r="D42" s="46">
        <v>11650</v>
      </c>
      <c r="E42" s="46">
        <v>83276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94926</v>
      </c>
      <c r="O42" s="47">
        <f t="shared" si="1"/>
        <v>3.0113250642388096</v>
      </c>
      <c r="P42" s="9"/>
    </row>
    <row r="43" spans="1:119" ht="15.75">
      <c r="A43" s="29" t="s">
        <v>35</v>
      </c>
      <c r="B43" s="30"/>
      <c r="C43" s="31"/>
      <c r="D43" s="32">
        <f t="shared" ref="D43:M43" si="9">SUM(D44:D46)</f>
        <v>48123</v>
      </c>
      <c r="E43" s="32">
        <f t="shared" si="9"/>
        <v>0</v>
      </c>
      <c r="F43" s="32">
        <f t="shared" si="9"/>
        <v>233295</v>
      </c>
      <c r="G43" s="32">
        <f t="shared" si="9"/>
        <v>2896552</v>
      </c>
      <c r="H43" s="32">
        <f t="shared" si="9"/>
        <v>0</v>
      </c>
      <c r="I43" s="32">
        <f t="shared" si="9"/>
        <v>1133550</v>
      </c>
      <c r="J43" s="32">
        <f t="shared" si="9"/>
        <v>339701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4651221</v>
      </c>
      <c r="O43" s="45">
        <f t="shared" si="1"/>
        <v>147.5500745487422</v>
      </c>
      <c r="P43" s="9"/>
    </row>
    <row r="44" spans="1:119">
      <c r="A44" s="12"/>
      <c r="B44" s="25">
        <v>381</v>
      </c>
      <c r="C44" s="20" t="s">
        <v>58</v>
      </c>
      <c r="D44" s="46">
        <v>48123</v>
      </c>
      <c r="E44" s="46">
        <v>0</v>
      </c>
      <c r="F44" s="46">
        <v>53223</v>
      </c>
      <c r="G44" s="46">
        <v>2896552</v>
      </c>
      <c r="H44" s="46">
        <v>0</v>
      </c>
      <c r="I44" s="46">
        <v>0</v>
      </c>
      <c r="J44" s="46">
        <v>339701</v>
      </c>
      <c r="K44" s="46">
        <v>0</v>
      </c>
      <c r="L44" s="46">
        <v>0</v>
      </c>
      <c r="M44" s="46">
        <v>0</v>
      </c>
      <c r="N44" s="46">
        <f t="shared" si="4"/>
        <v>3337599</v>
      </c>
      <c r="O44" s="47">
        <f t="shared" si="1"/>
        <v>105.87821590584653</v>
      </c>
      <c r="P44" s="9"/>
    </row>
    <row r="45" spans="1:119">
      <c r="A45" s="12"/>
      <c r="B45" s="25">
        <v>384</v>
      </c>
      <c r="C45" s="20" t="s">
        <v>63</v>
      </c>
      <c r="D45" s="46">
        <v>0</v>
      </c>
      <c r="E45" s="46">
        <v>0</v>
      </c>
      <c r="F45" s="46">
        <v>180072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180072</v>
      </c>
      <c r="O45" s="47">
        <f t="shared" si="1"/>
        <v>5.7124004694984611</v>
      </c>
      <c r="P45" s="9"/>
    </row>
    <row r="46" spans="1:119" ht="15.75" thickBot="1">
      <c r="A46" s="12"/>
      <c r="B46" s="25">
        <v>389.7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1133550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1133550</v>
      </c>
      <c r="O46" s="47">
        <f t="shared" si="1"/>
        <v>35.959458173397202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0">SUM(D5,D14,D20,D29,D34,D38,D43)</f>
        <v>16591025</v>
      </c>
      <c r="E47" s="15">
        <f t="shared" si="10"/>
        <v>7668087</v>
      </c>
      <c r="F47" s="15">
        <f t="shared" si="10"/>
        <v>963918</v>
      </c>
      <c r="G47" s="15">
        <f t="shared" si="10"/>
        <v>4012450</v>
      </c>
      <c r="H47" s="15">
        <f t="shared" si="10"/>
        <v>0</v>
      </c>
      <c r="I47" s="15">
        <f t="shared" si="10"/>
        <v>2198380</v>
      </c>
      <c r="J47" s="15">
        <f t="shared" si="10"/>
        <v>339701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31773561</v>
      </c>
      <c r="O47" s="38">
        <f t="shared" si="1"/>
        <v>1007.9485137835866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122</v>
      </c>
      <c r="M49" s="48"/>
      <c r="N49" s="48"/>
      <c r="O49" s="43">
        <v>31523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11193010</v>
      </c>
      <c r="E5" s="27">
        <f t="shared" si="0"/>
        <v>404010</v>
      </c>
      <c r="F5" s="27">
        <f t="shared" si="0"/>
        <v>368071</v>
      </c>
      <c r="G5" s="27">
        <f t="shared" si="0"/>
        <v>155025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12120116</v>
      </c>
      <c r="O5" s="33">
        <f t="shared" ref="O5:O47" si="1">(N5/O$49)</f>
        <v>389.48891316922681</v>
      </c>
      <c r="P5" s="6"/>
    </row>
    <row r="6" spans="1:133">
      <c r="A6" s="12"/>
      <c r="B6" s="25">
        <v>311</v>
      </c>
      <c r="C6" s="20" t="s">
        <v>2</v>
      </c>
      <c r="D6" s="46">
        <v>6753219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6753219</v>
      </c>
      <c r="O6" s="47">
        <f t="shared" si="1"/>
        <v>217.01969920946075</v>
      </c>
      <c r="P6" s="9"/>
    </row>
    <row r="7" spans="1:133">
      <c r="A7" s="12"/>
      <c r="B7" s="25">
        <v>312.41000000000003</v>
      </c>
      <c r="C7" s="20" t="s">
        <v>102</v>
      </c>
      <c r="D7" s="46">
        <v>0</v>
      </c>
      <c r="E7" s="46">
        <v>404010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404010</v>
      </c>
      <c r="O7" s="47">
        <f t="shared" si="1"/>
        <v>12.983160871521306</v>
      </c>
      <c r="P7" s="9"/>
    </row>
    <row r="8" spans="1:133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155025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155025</v>
      </c>
      <c r="O8" s="47">
        <f t="shared" si="1"/>
        <v>4.9818433061250724</v>
      </c>
      <c r="P8" s="9"/>
    </row>
    <row r="9" spans="1:133">
      <c r="A9" s="12"/>
      <c r="B9" s="25">
        <v>314.10000000000002</v>
      </c>
      <c r="C9" s="20" t="s">
        <v>11</v>
      </c>
      <c r="D9" s="46">
        <v>2597842</v>
      </c>
      <c r="E9" s="46">
        <v>0</v>
      </c>
      <c r="F9" s="46">
        <v>368071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2965913</v>
      </c>
      <c r="O9" s="47">
        <f t="shared" si="1"/>
        <v>95.311813098528177</v>
      </c>
      <c r="P9" s="9"/>
    </row>
    <row r="10" spans="1:133">
      <c r="A10" s="12"/>
      <c r="B10" s="25">
        <v>314.3</v>
      </c>
      <c r="C10" s="20" t="s">
        <v>12</v>
      </c>
      <c r="D10" s="46">
        <v>401742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401742</v>
      </c>
      <c r="O10" s="47">
        <f t="shared" si="1"/>
        <v>12.910277010090622</v>
      </c>
      <c r="P10" s="9"/>
    </row>
    <row r="11" spans="1:133">
      <c r="A11" s="12"/>
      <c r="B11" s="25">
        <v>314.39999999999998</v>
      </c>
      <c r="C11" s="20" t="s">
        <v>13</v>
      </c>
      <c r="D11" s="46">
        <v>64953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64953</v>
      </c>
      <c r="O11" s="47">
        <f t="shared" si="1"/>
        <v>2.0873128093065105</v>
      </c>
      <c r="P11" s="9"/>
    </row>
    <row r="12" spans="1:133">
      <c r="A12" s="12"/>
      <c r="B12" s="25">
        <v>315</v>
      </c>
      <c r="C12" s="20" t="s">
        <v>83</v>
      </c>
      <c r="D12" s="46">
        <v>1209860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1209860</v>
      </c>
      <c r="O12" s="47">
        <f t="shared" si="1"/>
        <v>38.879748055787644</v>
      </c>
      <c r="P12" s="9"/>
    </row>
    <row r="13" spans="1:133">
      <c r="A13" s="12"/>
      <c r="B13" s="25">
        <v>316</v>
      </c>
      <c r="C13" s="20" t="s">
        <v>84</v>
      </c>
      <c r="D13" s="46">
        <v>165394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165394</v>
      </c>
      <c r="O13" s="47">
        <f t="shared" si="1"/>
        <v>5.3150588084067101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1554327</v>
      </c>
      <c r="E14" s="32">
        <f t="shared" si="3"/>
        <v>3980473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7" si="4">SUM(D14:M14)</f>
        <v>5534800</v>
      </c>
      <c r="O14" s="45">
        <f t="shared" si="1"/>
        <v>177.864901343274</v>
      </c>
      <c r="P14" s="10"/>
    </row>
    <row r="15" spans="1:133">
      <c r="A15" s="12"/>
      <c r="B15" s="25">
        <v>322</v>
      </c>
      <c r="C15" s="20" t="s">
        <v>0</v>
      </c>
      <c r="D15" s="46">
        <v>165674</v>
      </c>
      <c r="E15" s="46">
        <v>2760568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2926242</v>
      </c>
      <c r="O15" s="47">
        <f t="shared" si="1"/>
        <v>94.036956102577292</v>
      </c>
      <c r="P15" s="9"/>
    </row>
    <row r="16" spans="1:133">
      <c r="A16" s="12"/>
      <c r="B16" s="25">
        <v>323.10000000000002</v>
      </c>
      <c r="C16" s="20" t="s">
        <v>17</v>
      </c>
      <c r="D16" s="46">
        <v>1272507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1272507</v>
      </c>
      <c r="O16" s="47">
        <f t="shared" si="1"/>
        <v>40.892955845491358</v>
      </c>
      <c r="P16" s="9"/>
    </row>
    <row r="17" spans="1:16">
      <c r="A17" s="12"/>
      <c r="B17" s="25">
        <v>324.12</v>
      </c>
      <c r="C17" s="20" t="s">
        <v>112</v>
      </c>
      <c r="D17" s="46">
        <v>0</v>
      </c>
      <c r="E17" s="46">
        <v>231028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231028</v>
      </c>
      <c r="O17" s="47">
        <f t="shared" si="1"/>
        <v>7.4242560575872485</v>
      </c>
      <c r="P17" s="9"/>
    </row>
    <row r="18" spans="1:16">
      <c r="A18" s="12"/>
      <c r="B18" s="25">
        <v>324.62</v>
      </c>
      <c r="C18" s="20" t="s">
        <v>109</v>
      </c>
      <c r="D18" s="46">
        <v>0</v>
      </c>
      <c r="E18" s="46">
        <v>988877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988877</v>
      </c>
      <c r="O18" s="47">
        <f t="shared" si="1"/>
        <v>31.778295520277652</v>
      </c>
      <c r="P18" s="9"/>
    </row>
    <row r="19" spans="1:16">
      <c r="A19" s="12"/>
      <c r="B19" s="25">
        <v>329</v>
      </c>
      <c r="C19" s="20" t="s">
        <v>20</v>
      </c>
      <c r="D19" s="46">
        <v>116146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116146</v>
      </c>
      <c r="O19" s="47">
        <f t="shared" si="1"/>
        <v>3.732437817340446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3205108</v>
      </c>
      <c r="E20" s="32">
        <f t="shared" si="5"/>
        <v>4156002</v>
      </c>
      <c r="F20" s="32">
        <f t="shared" si="5"/>
        <v>0</v>
      </c>
      <c r="G20" s="32">
        <f t="shared" si="5"/>
        <v>87395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7448505</v>
      </c>
      <c r="O20" s="45">
        <f t="shared" si="1"/>
        <v>239.36323028472268</v>
      </c>
      <c r="P20" s="10"/>
    </row>
    <row r="21" spans="1:16">
      <c r="A21" s="12"/>
      <c r="B21" s="25">
        <v>331.1</v>
      </c>
      <c r="C21" s="20" t="s">
        <v>113</v>
      </c>
      <c r="D21" s="46">
        <v>0</v>
      </c>
      <c r="E21" s="46">
        <v>2867775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2867775</v>
      </c>
      <c r="O21" s="47">
        <f t="shared" si="1"/>
        <v>92.158075711806674</v>
      </c>
      <c r="P21" s="9"/>
    </row>
    <row r="22" spans="1:16">
      <c r="A22" s="12"/>
      <c r="B22" s="25">
        <v>331.9</v>
      </c>
      <c r="C22" s="20" t="s">
        <v>62</v>
      </c>
      <c r="D22" s="46">
        <v>0</v>
      </c>
      <c r="E22" s="46">
        <v>0</v>
      </c>
      <c r="F22" s="46">
        <v>0</v>
      </c>
      <c r="G22" s="46">
        <v>17725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17725</v>
      </c>
      <c r="O22" s="47">
        <f t="shared" si="1"/>
        <v>0.56960601581078474</v>
      </c>
      <c r="P22" s="9"/>
    </row>
    <row r="23" spans="1:16">
      <c r="A23" s="12"/>
      <c r="B23" s="25">
        <v>334.2</v>
      </c>
      <c r="C23" s="20" t="s">
        <v>68</v>
      </c>
      <c r="D23" s="46">
        <v>0</v>
      </c>
      <c r="E23" s="46">
        <v>0</v>
      </c>
      <c r="F23" s="46">
        <v>0</v>
      </c>
      <c r="G23" s="46">
        <v>38563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38563</v>
      </c>
      <c r="O23" s="47">
        <f t="shared" si="1"/>
        <v>1.2392505945112153</v>
      </c>
      <c r="P23" s="9"/>
    </row>
    <row r="24" spans="1:16">
      <c r="A24" s="12"/>
      <c r="B24" s="25">
        <v>335.12</v>
      </c>
      <c r="C24" s="20" t="s">
        <v>85</v>
      </c>
      <c r="D24" s="46">
        <v>783796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783796</v>
      </c>
      <c r="O24" s="47">
        <f t="shared" si="1"/>
        <v>25.187865544058102</v>
      </c>
      <c r="P24" s="9"/>
    </row>
    <row r="25" spans="1:16">
      <c r="A25" s="12"/>
      <c r="B25" s="25">
        <v>335.15</v>
      </c>
      <c r="C25" s="20" t="s">
        <v>86</v>
      </c>
      <c r="D25" s="46">
        <v>20454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20454</v>
      </c>
      <c r="O25" s="47">
        <f t="shared" si="1"/>
        <v>0.65730445401375415</v>
      </c>
      <c r="P25" s="9"/>
    </row>
    <row r="26" spans="1:16">
      <c r="A26" s="12"/>
      <c r="B26" s="25">
        <v>335.18</v>
      </c>
      <c r="C26" s="20" t="s">
        <v>87</v>
      </c>
      <c r="D26" s="46">
        <v>2400858</v>
      </c>
      <c r="E26" s="46">
        <v>1288227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3689085</v>
      </c>
      <c r="O26" s="47">
        <f t="shared" si="1"/>
        <v>118.55148145767723</v>
      </c>
      <c r="P26" s="9"/>
    </row>
    <row r="27" spans="1:16">
      <c r="A27" s="12"/>
      <c r="B27" s="25">
        <v>337.1</v>
      </c>
      <c r="C27" s="20" t="s">
        <v>118</v>
      </c>
      <c r="D27" s="46">
        <v>0</v>
      </c>
      <c r="E27" s="46">
        <v>0</v>
      </c>
      <c r="F27" s="46">
        <v>0</v>
      </c>
      <c r="G27" s="46">
        <v>31107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31107</v>
      </c>
      <c r="O27" s="47">
        <f t="shared" si="1"/>
        <v>0.99964650684491296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SUM(D29:D32)</f>
        <v>192653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1043899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1236552</v>
      </c>
      <c r="O28" s="45">
        <f t="shared" si="1"/>
        <v>39.737515264477153</v>
      </c>
      <c r="P28" s="10"/>
    </row>
    <row r="29" spans="1:16">
      <c r="A29" s="12"/>
      <c r="B29" s="25">
        <v>341.9</v>
      </c>
      <c r="C29" s="20" t="s">
        <v>89</v>
      </c>
      <c r="D29" s="46">
        <v>12432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12432</v>
      </c>
      <c r="O29" s="47">
        <f t="shared" si="1"/>
        <v>0.39951153673115236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1043899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1043899</v>
      </c>
      <c r="O30" s="47">
        <f t="shared" si="1"/>
        <v>33.54646828202327</v>
      </c>
      <c r="P30" s="9"/>
    </row>
    <row r="31" spans="1:16">
      <c r="A31" s="12"/>
      <c r="B31" s="25">
        <v>347.2</v>
      </c>
      <c r="C31" s="20" t="s">
        <v>78</v>
      </c>
      <c r="D31" s="46">
        <v>140613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140613</v>
      </c>
      <c r="O31" s="47">
        <f t="shared" si="1"/>
        <v>4.5187030014782437</v>
      </c>
      <c r="P31" s="9"/>
    </row>
    <row r="32" spans="1:16">
      <c r="A32" s="12"/>
      <c r="B32" s="25">
        <v>349</v>
      </c>
      <c r="C32" s="20" t="s">
        <v>90</v>
      </c>
      <c r="D32" s="46">
        <v>39608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39608</v>
      </c>
      <c r="O32" s="47">
        <f t="shared" si="1"/>
        <v>1.2728324442444887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SUM(D34:D36)</f>
        <v>193841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193841</v>
      </c>
      <c r="O33" s="45">
        <f t="shared" si="1"/>
        <v>6.2292242432032907</v>
      </c>
      <c r="P33" s="10"/>
    </row>
    <row r="34" spans="1:119">
      <c r="A34" s="13"/>
      <c r="B34" s="39">
        <v>351.5</v>
      </c>
      <c r="C34" s="21" t="s">
        <v>41</v>
      </c>
      <c r="D34" s="46">
        <v>73068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73068</v>
      </c>
      <c r="O34" s="47">
        <f t="shared" si="1"/>
        <v>2.3480943505366669</v>
      </c>
      <c r="P34" s="9"/>
    </row>
    <row r="35" spans="1:119">
      <c r="A35" s="13"/>
      <c r="B35" s="39">
        <v>354</v>
      </c>
      <c r="C35" s="21" t="s">
        <v>42</v>
      </c>
      <c r="D35" s="46">
        <v>118589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118589</v>
      </c>
      <c r="O35" s="47">
        <f t="shared" si="1"/>
        <v>3.8109454335111512</v>
      </c>
      <c r="P35" s="9"/>
    </row>
    <row r="36" spans="1:119">
      <c r="A36" s="13"/>
      <c r="B36" s="39">
        <v>359</v>
      </c>
      <c r="C36" s="21" t="s">
        <v>97</v>
      </c>
      <c r="D36" s="46">
        <v>2184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2184</v>
      </c>
      <c r="O36" s="47">
        <f t="shared" si="1"/>
        <v>7.0184459155472723E-2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SUM(D38:D41)</f>
        <v>209234</v>
      </c>
      <c r="E37" s="32">
        <f t="shared" si="8"/>
        <v>122897</v>
      </c>
      <c r="F37" s="32">
        <f t="shared" si="8"/>
        <v>13550</v>
      </c>
      <c r="G37" s="32">
        <f t="shared" si="8"/>
        <v>43008</v>
      </c>
      <c r="H37" s="32">
        <f t="shared" si="8"/>
        <v>0</v>
      </c>
      <c r="I37" s="32">
        <f t="shared" si="8"/>
        <v>8276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396965</v>
      </c>
      <c r="O37" s="45">
        <f t="shared" si="1"/>
        <v>12.756764573558712</v>
      </c>
      <c r="P37" s="10"/>
    </row>
    <row r="38" spans="1:119">
      <c r="A38" s="12"/>
      <c r="B38" s="25">
        <v>361.1</v>
      </c>
      <c r="C38" s="20" t="s">
        <v>44</v>
      </c>
      <c r="D38" s="46">
        <v>57734</v>
      </c>
      <c r="E38" s="46">
        <v>105535</v>
      </c>
      <c r="F38" s="46">
        <v>13550</v>
      </c>
      <c r="G38" s="46">
        <v>42715</v>
      </c>
      <c r="H38" s="46">
        <v>0</v>
      </c>
      <c r="I38" s="46">
        <v>8276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227810</v>
      </c>
      <c r="O38" s="47">
        <f t="shared" si="1"/>
        <v>7.3208432418535896</v>
      </c>
      <c r="P38" s="9"/>
    </row>
    <row r="39" spans="1:119">
      <c r="A39" s="12"/>
      <c r="B39" s="25">
        <v>366</v>
      </c>
      <c r="C39" s="20" t="s">
        <v>98</v>
      </c>
      <c r="D39" s="46">
        <v>129672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129672</v>
      </c>
      <c r="O39" s="47">
        <f t="shared" si="1"/>
        <v>4.1671058551320783</v>
      </c>
      <c r="P39" s="9"/>
    </row>
    <row r="40" spans="1:119">
      <c r="A40" s="12"/>
      <c r="B40" s="25">
        <v>369.3</v>
      </c>
      <c r="C40" s="20" t="s">
        <v>99</v>
      </c>
      <c r="D40" s="46">
        <v>16664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16664</v>
      </c>
      <c r="O40" s="47">
        <f t="shared" si="1"/>
        <v>0.53550999421556655</v>
      </c>
      <c r="P40" s="9"/>
    </row>
    <row r="41" spans="1:119">
      <c r="A41" s="12"/>
      <c r="B41" s="25">
        <v>369.9</v>
      </c>
      <c r="C41" s="20" t="s">
        <v>46</v>
      </c>
      <c r="D41" s="46">
        <v>5164</v>
      </c>
      <c r="E41" s="46">
        <v>17362</v>
      </c>
      <c r="F41" s="46">
        <v>0</v>
      </c>
      <c r="G41" s="46">
        <v>293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22819</v>
      </c>
      <c r="O41" s="47">
        <f t="shared" si="1"/>
        <v>0.73330548235747794</v>
      </c>
      <c r="P41" s="9"/>
    </row>
    <row r="42" spans="1:119" ht="15.75">
      <c r="A42" s="29" t="s">
        <v>35</v>
      </c>
      <c r="B42" s="30"/>
      <c r="C42" s="31"/>
      <c r="D42" s="32">
        <f t="shared" ref="D42:M42" si="9">SUM(D43:D46)</f>
        <v>27890</v>
      </c>
      <c r="E42" s="32">
        <f t="shared" si="9"/>
        <v>0</v>
      </c>
      <c r="F42" s="32">
        <f t="shared" si="9"/>
        <v>196041</v>
      </c>
      <c r="G42" s="32">
        <f t="shared" si="9"/>
        <v>1615442</v>
      </c>
      <c r="H42" s="32">
        <f t="shared" si="9"/>
        <v>0</v>
      </c>
      <c r="I42" s="32">
        <f t="shared" si="9"/>
        <v>1287922</v>
      </c>
      <c r="J42" s="32">
        <f t="shared" si="9"/>
        <v>282153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3409448</v>
      </c>
      <c r="O42" s="45">
        <f t="shared" si="1"/>
        <v>109.56513914776014</v>
      </c>
      <c r="P42" s="9"/>
    </row>
    <row r="43" spans="1:119">
      <c r="A43" s="12"/>
      <c r="B43" s="25">
        <v>381</v>
      </c>
      <c r="C43" s="20" t="s">
        <v>58</v>
      </c>
      <c r="D43" s="46">
        <v>27890</v>
      </c>
      <c r="E43" s="46">
        <v>0</v>
      </c>
      <c r="F43" s="46">
        <v>16737</v>
      </c>
      <c r="G43" s="46">
        <v>1615442</v>
      </c>
      <c r="H43" s="46">
        <v>0</v>
      </c>
      <c r="I43" s="46">
        <v>0</v>
      </c>
      <c r="J43" s="46">
        <v>282153</v>
      </c>
      <c r="K43" s="46">
        <v>0</v>
      </c>
      <c r="L43" s="46">
        <v>0</v>
      </c>
      <c r="M43" s="46">
        <v>0</v>
      </c>
      <c r="N43" s="46">
        <f t="shared" si="4"/>
        <v>1942222</v>
      </c>
      <c r="O43" s="47">
        <f t="shared" si="1"/>
        <v>62.414743878141266</v>
      </c>
      <c r="P43" s="9"/>
    </row>
    <row r="44" spans="1:119">
      <c r="A44" s="12"/>
      <c r="B44" s="25">
        <v>384</v>
      </c>
      <c r="C44" s="20" t="s">
        <v>63</v>
      </c>
      <c r="D44" s="46">
        <v>0</v>
      </c>
      <c r="E44" s="46">
        <v>0</v>
      </c>
      <c r="F44" s="46">
        <v>179304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179304</v>
      </c>
      <c r="O44" s="47">
        <f t="shared" si="1"/>
        <v>5.7620669708850185</v>
      </c>
      <c r="P44" s="9"/>
    </row>
    <row r="45" spans="1:119">
      <c r="A45" s="12"/>
      <c r="B45" s="25">
        <v>389.4</v>
      </c>
      <c r="C45" s="20" t="s">
        <v>119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1260</v>
      </c>
      <c r="O45" s="47">
        <f t="shared" si="1"/>
        <v>4.0491034128157334E-2</v>
      </c>
      <c r="P45" s="9"/>
    </row>
    <row r="46" spans="1:119" ht="15.75" thickBot="1">
      <c r="A46" s="12"/>
      <c r="B46" s="25">
        <v>389.7</v>
      </c>
      <c r="C46" s="20" t="s">
        <v>91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1286662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1286662</v>
      </c>
      <c r="O46" s="47">
        <f t="shared" si="1"/>
        <v>41.347837264605694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0">SUM(D5,D14,D20,D28,D33,D37,D42)</f>
        <v>16576063</v>
      </c>
      <c r="E47" s="15">
        <f t="shared" si="10"/>
        <v>8663382</v>
      </c>
      <c r="F47" s="15">
        <f t="shared" si="10"/>
        <v>577662</v>
      </c>
      <c r="G47" s="15">
        <f t="shared" si="10"/>
        <v>1900870</v>
      </c>
      <c r="H47" s="15">
        <f t="shared" si="10"/>
        <v>0</v>
      </c>
      <c r="I47" s="15">
        <f t="shared" si="10"/>
        <v>2340097</v>
      </c>
      <c r="J47" s="15">
        <f t="shared" si="10"/>
        <v>282153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30340227</v>
      </c>
      <c r="O47" s="38">
        <f t="shared" si="1"/>
        <v>975.00568802622274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120</v>
      </c>
      <c r="M49" s="48"/>
      <c r="N49" s="48"/>
      <c r="O49" s="43">
        <v>31118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10606121</v>
      </c>
      <c r="E5" s="27">
        <f t="shared" si="0"/>
        <v>415546</v>
      </c>
      <c r="F5" s="27">
        <f t="shared" si="0"/>
        <v>374476</v>
      </c>
      <c r="G5" s="27">
        <f t="shared" si="0"/>
        <v>161504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11557647</v>
      </c>
      <c r="O5" s="33">
        <f t="shared" ref="O5:O48" si="1">(N5/O$50)</f>
        <v>377.87376577519126</v>
      </c>
      <c r="P5" s="6"/>
    </row>
    <row r="6" spans="1:133">
      <c r="A6" s="12"/>
      <c r="B6" s="25">
        <v>311</v>
      </c>
      <c r="C6" s="20" t="s">
        <v>2</v>
      </c>
      <c r="D6" s="46">
        <v>6267177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6267177</v>
      </c>
      <c r="O6" s="47">
        <f t="shared" si="1"/>
        <v>204.90345255999478</v>
      </c>
      <c r="P6" s="9"/>
    </row>
    <row r="7" spans="1:133">
      <c r="A7" s="12"/>
      <c r="B7" s="25">
        <v>312.41000000000003</v>
      </c>
      <c r="C7" s="20" t="s">
        <v>102</v>
      </c>
      <c r="D7" s="46">
        <v>0</v>
      </c>
      <c r="E7" s="46">
        <v>415546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415546</v>
      </c>
      <c r="O7" s="47">
        <f t="shared" si="1"/>
        <v>13.586150526384621</v>
      </c>
      <c r="P7" s="9"/>
    </row>
    <row r="8" spans="1:133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161504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161504</v>
      </c>
      <c r="O8" s="47">
        <f t="shared" si="1"/>
        <v>5.280324331393448</v>
      </c>
      <c r="P8" s="9"/>
    </row>
    <row r="9" spans="1:133">
      <c r="A9" s="12"/>
      <c r="B9" s="25">
        <v>314.10000000000002</v>
      </c>
      <c r="C9" s="20" t="s">
        <v>11</v>
      </c>
      <c r="D9" s="46">
        <v>2548480</v>
      </c>
      <c r="E9" s="46">
        <v>0</v>
      </c>
      <c r="F9" s="46">
        <v>374476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2922956</v>
      </c>
      <c r="O9" s="47">
        <f t="shared" si="1"/>
        <v>95.565160530961876</v>
      </c>
      <c r="P9" s="9"/>
    </row>
    <row r="10" spans="1:133">
      <c r="A10" s="12"/>
      <c r="B10" s="25">
        <v>314.3</v>
      </c>
      <c r="C10" s="20" t="s">
        <v>12</v>
      </c>
      <c r="D10" s="46">
        <v>416688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416688</v>
      </c>
      <c r="O10" s="47">
        <f t="shared" si="1"/>
        <v>13.623487870267443</v>
      </c>
      <c r="P10" s="9"/>
    </row>
    <row r="11" spans="1:133">
      <c r="A11" s="12"/>
      <c r="B11" s="25">
        <v>314.39999999999998</v>
      </c>
      <c r="C11" s="20" t="s">
        <v>13</v>
      </c>
      <c r="D11" s="46">
        <v>67864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67864</v>
      </c>
      <c r="O11" s="47">
        <f t="shared" si="1"/>
        <v>2.2187929117897078</v>
      </c>
      <c r="P11" s="9"/>
    </row>
    <row r="12" spans="1:133">
      <c r="A12" s="12"/>
      <c r="B12" s="25">
        <v>315</v>
      </c>
      <c r="C12" s="20" t="s">
        <v>83</v>
      </c>
      <c r="D12" s="46">
        <v>1166035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1166035</v>
      </c>
      <c r="O12" s="47">
        <f t="shared" si="1"/>
        <v>38.123160923298244</v>
      </c>
      <c r="P12" s="9"/>
    </row>
    <row r="13" spans="1:133">
      <c r="A13" s="12"/>
      <c r="B13" s="25">
        <v>316</v>
      </c>
      <c r="C13" s="20" t="s">
        <v>84</v>
      </c>
      <c r="D13" s="46">
        <v>139877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139877</v>
      </c>
      <c r="O13" s="47">
        <f t="shared" si="1"/>
        <v>4.5732361211011572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1269894</v>
      </c>
      <c r="E14" s="32">
        <f t="shared" si="3"/>
        <v>4627007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8" si="4">SUM(D14:M14)</f>
        <v>5896901</v>
      </c>
      <c r="O14" s="45">
        <f t="shared" si="1"/>
        <v>192.79739096318576</v>
      </c>
      <c r="P14" s="10"/>
    </row>
    <row r="15" spans="1:133">
      <c r="A15" s="12"/>
      <c r="B15" s="25">
        <v>322</v>
      </c>
      <c r="C15" s="20" t="s">
        <v>0</v>
      </c>
      <c r="D15" s="46">
        <v>161380</v>
      </c>
      <c r="E15" s="46">
        <v>3125578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3286958</v>
      </c>
      <c r="O15" s="47">
        <f t="shared" si="1"/>
        <v>107.46609559929379</v>
      </c>
      <c r="P15" s="9"/>
    </row>
    <row r="16" spans="1:133">
      <c r="A16" s="12"/>
      <c r="B16" s="25">
        <v>323.10000000000002</v>
      </c>
      <c r="C16" s="20" t="s">
        <v>17</v>
      </c>
      <c r="D16" s="46">
        <v>925699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925699</v>
      </c>
      <c r="O16" s="47">
        <f t="shared" si="1"/>
        <v>30.265448244294774</v>
      </c>
      <c r="P16" s="9"/>
    </row>
    <row r="17" spans="1:16">
      <c r="A17" s="12"/>
      <c r="B17" s="25">
        <v>324.12</v>
      </c>
      <c r="C17" s="20" t="s">
        <v>112</v>
      </c>
      <c r="D17" s="46">
        <v>0</v>
      </c>
      <c r="E17" s="46">
        <v>182642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182642</v>
      </c>
      <c r="O17" s="47">
        <f t="shared" si="1"/>
        <v>5.9714248348917804</v>
      </c>
      <c r="P17" s="9"/>
    </row>
    <row r="18" spans="1:16">
      <c r="A18" s="12"/>
      <c r="B18" s="25">
        <v>324.62</v>
      </c>
      <c r="C18" s="20" t="s">
        <v>109</v>
      </c>
      <c r="D18" s="46">
        <v>0</v>
      </c>
      <c r="E18" s="46">
        <v>1018787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1018787</v>
      </c>
      <c r="O18" s="47">
        <f t="shared" si="1"/>
        <v>33.308932191198586</v>
      </c>
      <c r="P18" s="9"/>
    </row>
    <row r="19" spans="1:16">
      <c r="A19" s="12"/>
      <c r="B19" s="25">
        <v>329</v>
      </c>
      <c r="C19" s="20" t="s">
        <v>20</v>
      </c>
      <c r="D19" s="46">
        <v>182815</v>
      </c>
      <c r="E19" s="46">
        <v>300000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482815</v>
      </c>
      <c r="O19" s="47">
        <f t="shared" si="1"/>
        <v>15.785490093506834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SUM(D21:D28)</f>
        <v>3649255</v>
      </c>
      <c r="E20" s="32">
        <f t="shared" si="5"/>
        <v>2433987</v>
      </c>
      <c r="F20" s="32">
        <f t="shared" si="5"/>
        <v>0</v>
      </c>
      <c r="G20" s="32">
        <f t="shared" si="5"/>
        <v>807056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6890298</v>
      </c>
      <c r="O20" s="45">
        <f t="shared" si="1"/>
        <v>225.27620479958151</v>
      </c>
      <c r="P20" s="10"/>
    </row>
    <row r="21" spans="1:16">
      <c r="A21" s="12"/>
      <c r="B21" s="25">
        <v>331.1</v>
      </c>
      <c r="C21" s="20" t="s">
        <v>113</v>
      </c>
      <c r="D21" s="46">
        <v>528635</v>
      </c>
      <c r="E21" s="46">
        <v>1222352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1750987</v>
      </c>
      <c r="O21" s="47">
        <f t="shared" si="1"/>
        <v>57.247989276139407</v>
      </c>
      <c r="P21" s="9"/>
    </row>
    <row r="22" spans="1:16">
      <c r="A22" s="12"/>
      <c r="B22" s="25">
        <v>331.2</v>
      </c>
      <c r="C22" s="20" t="s">
        <v>66</v>
      </c>
      <c r="D22" s="46">
        <v>9125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9125</v>
      </c>
      <c r="O22" s="47">
        <f t="shared" si="1"/>
        <v>0.29833910939645591</v>
      </c>
      <c r="P22" s="9"/>
    </row>
    <row r="23" spans="1:16">
      <c r="A23" s="12"/>
      <c r="B23" s="25">
        <v>334.2</v>
      </c>
      <c r="C23" s="20" t="s">
        <v>68</v>
      </c>
      <c r="D23" s="46">
        <v>0</v>
      </c>
      <c r="E23" s="46">
        <v>0</v>
      </c>
      <c r="F23" s="46">
        <v>0</v>
      </c>
      <c r="G23" s="46">
        <v>28073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28073</v>
      </c>
      <c r="O23" s="47">
        <f t="shared" si="1"/>
        <v>0.9178382266396391</v>
      </c>
      <c r="P23" s="9"/>
    </row>
    <row r="24" spans="1:16">
      <c r="A24" s="12"/>
      <c r="B24" s="25">
        <v>334.36</v>
      </c>
      <c r="C24" s="20" t="s">
        <v>69</v>
      </c>
      <c r="D24" s="46">
        <v>0</v>
      </c>
      <c r="E24" s="46">
        <v>0</v>
      </c>
      <c r="F24" s="46">
        <v>0</v>
      </c>
      <c r="G24" s="46">
        <v>756708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756708</v>
      </c>
      <c r="O24" s="47">
        <f t="shared" si="1"/>
        <v>24.740338717060094</v>
      </c>
      <c r="P24" s="9"/>
    </row>
    <row r="25" spans="1:16">
      <c r="A25" s="12"/>
      <c r="B25" s="25">
        <v>335.12</v>
      </c>
      <c r="C25" s="20" t="s">
        <v>85</v>
      </c>
      <c r="D25" s="46">
        <v>784997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784997</v>
      </c>
      <c r="O25" s="47">
        <f t="shared" si="1"/>
        <v>25.665238998234486</v>
      </c>
      <c r="P25" s="9"/>
    </row>
    <row r="26" spans="1:16">
      <c r="A26" s="12"/>
      <c r="B26" s="25">
        <v>335.15</v>
      </c>
      <c r="C26" s="20" t="s">
        <v>86</v>
      </c>
      <c r="D26" s="46">
        <v>14470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14470</v>
      </c>
      <c r="O26" s="47">
        <f t="shared" si="1"/>
        <v>0.4730922644347087</v>
      </c>
      <c r="P26" s="9"/>
    </row>
    <row r="27" spans="1:16">
      <c r="A27" s="12"/>
      <c r="B27" s="25">
        <v>335.18</v>
      </c>
      <c r="C27" s="20" t="s">
        <v>87</v>
      </c>
      <c r="D27" s="46">
        <v>2312028</v>
      </c>
      <c r="E27" s="46">
        <v>1211635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3523663</v>
      </c>
      <c r="O27" s="47">
        <f t="shared" si="1"/>
        <v>115.20509383378015</v>
      </c>
      <c r="P27" s="9"/>
    </row>
    <row r="28" spans="1:16">
      <c r="A28" s="12"/>
      <c r="B28" s="25">
        <v>337.4</v>
      </c>
      <c r="C28" s="20" t="s">
        <v>114</v>
      </c>
      <c r="D28" s="46">
        <v>0</v>
      </c>
      <c r="E28" s="46">
        <v>0</v>
      </c>
      <c r="F28" s="46">
        <v>0</v>
      </c>
      <c r="G28" s="46">
        <v>22275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22275</v>
      </c>
      <c r="O28" s="47">
        <f t="shared" si="1"/>
        <v>0.72827437389655403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SUM(D30:D34)</f>
        <v>183369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1034314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1217683</v>
      </c>
      <c r="O29" s="45">
        <f t="shared" si="1"/>
        <v>39.811776629830639</v>
      </c>
      <c r="P29" s="10"/>
    </row>
    <row r="30" spans="1:16">
      <c r="A30" s="12"/>
      <c r="B30" s="25">
        <v>341.9</v>
      </c>
      <c r="C30" s="20" t="s">
        <v>89</v>
      </c>
      <c r="D30" s="46">
        <v>14004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14004</v>
      </c>
      <c r="O30" s="47">
        <f t="shared" si="1"/>
        <v>0.45785653566991436</v>
      </c>
      <c r="P30" s="9"/>
    </row>
    <row r="31" spans="1:16">
      <c r="A31" s="12"/>
      <c r="B31" s="25">
        <v>343.5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1034314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1034314</v>
      </c>
      <c r="O31" s="47">
        <f t="shared" si="1"/>
        <v>33.816582750277902</v>
      </c>
      <c r="P31" s="9"/>
    </row>
    <row r="32" spans="1:16">
      <c r="A32" s="12"/>
      <c r="B32" s="25">
        <v>347.2</v>
      </c>
      <c r="C32" s="20" t="s">
        <v>78</v>
      </c>
      <c r="D32" s="46">
        <v>127152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127152</v>
      </c>
      <c r="O32" s="47">
        <f t="shared" si="1"/>
        <v>4.1571961027921267</v>
      </c>
      <c r="P32" s="9"/>
    </row>
    <row r="33" spans="1:119">
      <c r="A33" s="12"/>
      <c r="B33" s="25">
        <v>347.4</v>
      </c>
      <c r="C33" s="20" t="s">
        <v>115</v>
      </c>
      <c r="D33" s="46">
        <v>450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450</v>
      </c>
      <c r="O33" s="47">
        <f t="shared" si="1"/>
        <v>1.4712613614071798E-2</v>
      </c>
      <c r="P33" s="9"/>
    </row>
    <row r="34" spans="1:119">
      <c r="A34" s="12"/>
      <c r="B34" s="25">
        <v>349</v>
      </c>
      <c r="C34" s="20" t="s">
        <v>90</v>
      </c>
      <c r="D34" s="46">
        <v>41763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41763</v>
      </c>
      <c r="O34" s="47">
        <f t="shared" si="1"/>
        <v>1.3654286274766232</v>
      </c>
      <c r="P34" s="9"/>
    </row>
    <row r="35" spans="1:119" ht="15.75">
      <c r="A35" s="29" t="s">
        <v>34</v>
      </c>
      <c r="B35" s="30"/>
      <c r="C35" s="31"/>
      <c r="D35" s="32">
        <f t="shared" ref="D35:M35" si="7">SUM(D36:D38)</f>
        <v>224887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224887</v>
      </c>
      <c r="O35" s="45">
        <f t="shared" si="1"/>
        <v>7.3526123062839206</v>
      </c>
      <c r="P35" s="10"/>
    </row>
    <row r="36" spans="1:119">
      <c r="A36" s="13"/>
      <c r="B36" s="39">
        <v>351.5</v>
      </c>
      <c r="C36" s="21" t="s">
        <v>41</v>
      </c>
      <c r="D36" s="46">
        <v>65679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65679</v>
      </c>
      <c r="O36" s="47">
        <f t="shared" si="1"/>
        <v>2.1473549990191589</v>
      </c>
      <c r="P36" s="9"/>
    </row>
    <row r="37" spans="1:119">
      <c r="A37" s="13"/>
      <c r="B37" s="39">
        <v>354</v>
      </c>
      <c r="C37" s="21" t="s">
        <v>42</v>
      </c>
      <c r="D37" s="46">
        <v>153884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153884</v>
      </c>
      <c r="O37" s="47">
        <f t="shared" si="1"/>
        <v>5.0311907408618319</v>
      </c>
      <c r="P37" s="9"/>
    </row>
    <row r="38" spans="1:119">
      <c r="A38" s="13"/>
      <c r="B38" s="39">
        <v>359</v>
      </c>
      <c r="C38" s="21" t="s">
        <v>97</v>
      </c>
      <c r="D38" s="46">
        <v>5324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5324</v>
      </c>
      <c r="O38" s="47">
        <f t="shared" si="1"/>
        <v>0.17406656640292945</v>
      </c>
      <c r="P38" s="9"/>
    </row>
    <row r="39" spans="1:119" ht="15.75">
      <c r="A39" s="29" t="s">
        <v>3</v>
      </c>
      <c r="B39" s="30"/>
      <c r="C39" s="31"/>
      <c r="D39" s="32">
        <f t="shared" ref="D39:M39" si="8">SUM(D40:D43)</f>
        <v>645671</v>
      </c>
      <c r="E39" s="32">
        <f t="shared" si="8"/>
        <v>27382</v>
      </c>
      <c r="F39" s="32">
        <f t="shared" si="8"/>
        <v>13599</v>
      </c>
      <c r="G39" s="32">
        <f t="shared" si="8"/>
        <v>37741</v>
      </c>
      <c r="H39" s="32">
        <f t="shared" si="8"/>
        <v>0</v>
      </c>
      <c r="I39" s="32">
        <f t="shared" si="8"/>
        <v>47104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4"/>
        <v>771497</v>
      </c>
      <c r="O39" s="45">
        <f t="shared" si="1"/>
        <v>25.223860589812332</v>
      </c>
      <c r="P39" s="10"/>
    </row>
    <row r="40" spans="1:119">
      <c r="A40" s="12"/>
      <c r="B40" s="25">
        <v>361.1</v>
      </c>
      <c r="C40" s="20" t="s">
        <v>44</v>
      </c>
      <c r="D40" s="46">
        <v>88065</v>
      </c>
      <c r="E40" s="46">
        <v>19238</v>
      </c>
      <c r="F40" s="46">
        <v>13599</v>
      </c>
      <c r="G40" s="46">
        <v>15992</v>
      </c>
      <c r="H40" s="46">
        <v>0</v>
      </c>
      <c r="I40" s="46">
        <v>47104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183998</v>
      </c>
      <c r="O40" s="47">
        <f t="shared" si="1"/>
        <v>6.015758843915517</v>
      </c>
      <c r="P40" s="9"/>
    </row>
    <row r="41" spans="1:119">
      <c r="A41" s="12"/>
      <c r="B41" s="25">
        <v>366</v>
      </c>
      <c r="C41" s="20" t="s">
        <v>98</v>
      </c>
      <c r="D41" s="46">
        <v>48104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48104</v>
      </c>
      <c r="O41" s="47">
        <f t="shared" si="1"/>
        <v>1.5727457006473551</v>
      </c>
      <c r="P41" s="9"/>
    </row>
    <row r="42" spans="1:119">
      <c r="A42" s="12"/>
      <c r="B42" s="25">
        <v>369.3</v>
      </c>
      <c r="C42" s="20" t="s">
        <v>99</v>
      </c>
      <c r="D42" s="46">
        <v>509352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509352</v>
      </c>
      <c r="O42" s="47">
        <f t="shared" si="1"/>
        <v>16.653109265677106</v>
      </c>
      <c r="P42" s="9"/>
    </row>
    <row r="43" spans="1:119">
      <c r="A43" s="12"/>
      <c r="B43" s="25">
        <v>369.9</v>
      </c>
      <c r="C43" s="20" t="s">
        <v>46</v>
      </c>
      <c r="D43" s="46">
        <v>150</v>
      </c>
      <c r="E43" s="46">
        <v>8144</v>
      </c>
      <c r="F43" s="46">
        <v>0</v>
      </c>
      <c r="G43" s="46">
        <v>21749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30043</v>
      </c>
      <c r="O43" s="47">
        <f t="shared" si="1"/>
        <v>0.9822467795723534</v>
      </c>
      <c r="P43" s="9"/>
    </row>
    <row r="44" spans="1:119" ht="15.75">
      <c r="A44" s="29" t="s">
        <v>35</v>
      </c>
      <c r="B44" s="30"/>
      <c r="C44" s="31"/>
      <c r="D44" s="32">
        <f t="shared" ref="D44:M44" si="9">SUM(D45:D47)</f>
        <v>286522</v>
      </c>
      <c r="E44" s="32">
        <f t="shared" si="9"/>
        <v>846142</v>
      </c>
      <c r="F44" s="32">
        <f t="shared" si="9"/>
        <v>178728</v>
      </c>
      <c r="G44" s="32">
        <f t="shared" si="9"/>
        <v>2292315</v>
      </c>
      <c r="H44" s="32">
        <f t="shared" si="9"/>
        <v>0</v>
      </c>
      <c r="I44" s="32">
        <f t="shared" si="9"/>
        <v>1052142</v>
      </c>
      <c r="J44" s="32">
        <f t="shared" si="9"/>
        <v>326062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 t="shared" si="4"/>
        <v>4981911</v>
      </c>
      <c r="O44" s="45">
        <f t="shared" si="1"/>
        <v>162.88207022820899</v>
      </c>
      <c r="P44" s="9"/>
    </row>
    <row r="45" spans="1:119">
      <c r="A45" s="12"/>
      <c r="B45" s="25">
        <v>381</v>
      </c>
      <c r="C45" s="20" t="s">
        <v>58</v>
      </c>
      <c r="D45" s="46">
        <v>286522</v>
      </c>
      <c r="E45" s="46">
        <v>846142</v>
      </c>
      <c r="F45" s="46">
        <v>0</v>
      </c>
      <c r="G45" s="46">
        <v>2292315</v>
      </c>
      <c r="H45" s="46">
        <v>0</v>
      </c>
      <c r="I45" s="46">
        <v>0</v>
      </c>
      <c r="J45" s="46">
        <v>326062</v>
      </c>
      <c r="K45" s="46">
        <v>0</v>
      </c>
      <c r="L45" s="46">
        <v>0</v>
      </c>
      <c r="M45" s="46">
        <v>0</v>
      </c>
      <c r="N45" s="46">
        <f t="shared" si="4"/>
        <v>3751041</v>
      </c>
      <c r="O45" s="47">
        <f t="shared" si="1"/>
        <v>122.63914863009219</v>
      </c>
      <c r="P45" s="9"/>
    </row>
    <row r="46" spans="1:119">
      <c r="A46" s="12"/>
      <c r="B46" s="25">
        <v>384</v>
      </c>
      <c r="C46" s="20" t="s">
        <v>63</v>
      </c>
      <c r="D46" s="46">
        <v>0</v>
      </c>
      <c r="E46" s="46">
        <v>0</v>
      </c>
      <c r="F46" s="46">
        <v>178728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178728</v>
      </c>
      <c r="O46" s="47">
        <f t="shared" si="1"/>
        <v>5.8434577911462764</v>
      </c>
      <c r="P46" s="9"/>
    </row>
    <row r="47" spans="1:119" ht="15.75" thickBot="1">
      <c r="A47" s="12"/>
      <c r="B47" s="25">
        <v>389.7</v>
      </c>
      <c r="C47" s="20" t="s">
        <v>91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1052142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4"/>
        <v>1052142</v>
      </c>
      <c r="O47" s="47">
        <f t="shared" si="1"/>
        <v>34.399463806970509</v>
      </c>
      <c r="P47" s="9"/>
    </row>
    <row r="48" spans="1:119" ht="16.5" thickBot="1">
      <c r="A48" s="14" t="s">
        <v>39</v>
      </c>
      <c r="B48" s="23"/>
      <c r="C48" s="22"/>
      <c r="D48" s="15">
        <f t="shared" ref="D48:M48" si="10">SUM(D5,D14,D20,D29,D35,D39,D44)</f>
        <v>16865719</v>
      </c>
      <c r="E48" s="15">
        <f t="shared" si="10"/>
        <v>8350064</v>
      </c>
      <c r="F48" s="15">
        <f t="shared" si="10"/>
        <v>566803</v>
      </c>
      <c r="G48" s="15">
        <f t="shared" si="10"/>
        <v>3298616</v>
      </c>
      <c r="H48" s="15">
        <f t="shared" si="10"/>
        <v>0</v>
      </c>
      <c r="I48" s="15">
        <f t="shared" si="10"/>
        <v>2133560</v>
      </c>
      <c r="J48" s="15">
        <f t="shared" si="10"/>
        <v>326062</v>
      </c>
      <c r="K48" s="15">
        <f t="shared" si="10"/>
        <v>0</v>
      </c>
      <c r="L48" s="15">
        <f t="shared" si="10"/>
        <v>0</v>
      </c>
      <c r="M48" s="15">
        <f t="shared" si="10"/>
        <v>0</v>
      </c>
      <c r="N48" s="15">
        <f t="shared" si="4"/>
        <v>31540824</v>
      </c>
      <c r="O48" s="38">
        <f t="shared" si="1"/>
        <v>1031.2176812920943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116</v>
      </c>
      <c r="M50" s="48"/>
      <c r="N50" s="48"/>
      <c r="O50" s="43">
        <v>30586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10317744</v>
      </c>
      <c r="E5" s="27">
        <f t="shared" si="0"/>
        <v>400889</v>
      </c>
      <c r="F5" s="27">
        <f t="shared" si="0"/>
        <v>340572</v>
      </c>
      <c r="G5" s="27">
        <f t="shared" si="0"/>
        <v>155020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11214225</v>
      </c>
      <c r="O5" s="33">
        <f t="shared" ref="O5:O46" si="1">(N5/O$48)</f>
        <v>368.21069739952719</v>
      </c>
      <c r="P5" s="6"/>
    </row>
    <row r="6" spans="1:133">
      <c r="A6" s="12"/>
      <c r="B6" s="25">
        <v>311</v>
      </c>
      <c r="C6" s="20" t="s">
        <v>2</v>
      </c>
      <c r="D6" s="46">
        <v>5967817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5967817</v>
      </c>
      <c r="O6" s="47">
        <f t="shared" si="1"/>
        <v>195.94881140005253</v>
      </c>
      <c r="P6" s="9"/>
    </row>
    <row r="7" spans="1:133">
      <c r="A7" s="12"/>
      <c r="B7" s="25">
        <v>312.41000000000003</v>
      </c>
      <c r="C7" s="20" t="s">
        <v>102</v>
      </c>
      <c r="D7" s="46">
        <v>0</v>
      </c>
      <c r="E7" s="46">
        <v>400889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400889</v>
      </c>
      <c r="O7" s="47">
        <f t="shared" si="1"/>
        <v>13.16289072760704</v>
      </c>
      <c r="P7" s="9"/>
    </row>
    <row r="8" spans="1:133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155020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155020</v>
      </c>
      <c r="O8" s="47">
        <f t="shared" si="1"/>
        <v>5.0899658523772002</v>
      </c>
      <c r="P8" s="9"/>
    </row>
    <row r="9" spans="1:133">
      <c r="A9" s="12"/>
      <c r="B9" s="25">
        <v>314.10000000000002</v>
      </c>
      <c r="C9" s="20" t="s">
        <v>11</v>
      </c>
      <c r="D9" s="46">
        <v>2492707</v>
      </c>
      <c r="E9" s="46">
        <v>0</v>
      </c>
      <c r="F9" s="46">
        <v>340572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2833279</v>
      </c>
      <c r="O9" s="47">
        <f t="shared" si="1"/>
        <v>93.02859863409509</v>
      </c>
      <c r="P9" s="9"/>
    </row>
    <row r="10" spans="1:133">
      <c r="A10" s="12"/>
      <c r="B10" s="25">
        <v>314.3</v>
      </c>
      <c r="C10" s="20" t="s">
        <v>12</v>
      </c>
      <c r="D10" s="46">
        <v>384834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384834</v>
      </c>
      <c r="O10" s="47">
        <f t="shared" si="1"/>
        <v>12.635736800630418</v>
      </c>
      <c r="P10" s="9"/>
    </row>
    <row r="11" spans="1:133">
      <c r="A11" s="12"/>
      <c r="B11" s="25">
        <v>314.39999999999998</v>
      </c>
      <c r="C11" s="20" t="s">
        <v>13</v>
      </c>
      <c r="D11" s="46">
        <v>79781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79781</v>
      </c>
      <c r="O11" s="47">
        <f t="shared" si="1"/>
        <v>2.6195495140530602</v>
      </c>
      <c r="P11" s="9"/>
    </row>
    <row r="12" spans="1:133">
      <c r="A12" s="12"/>
      <c r="B12" s="25">
        <v>315</v>
      </c>
      <c r="C12" s="20" t="s">
        <v>83</v>
      </c>
      <c r="D12" s="46">
        <v>1245617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1245617</v>
      </c>
      <c r="O12" s="47">
        <f t="shared" si="1"/>
        <v>40.898903335960071</v>
      </c>
      <c r="P12" s="9"/>
    </row>
    <row r="13" spans="1:133">
      <c r="A13" s="12"/>
      <c r="B13" s="25">
        <v>316</v>
      </c>
      <c r="C13" s="20" t="s">
        <v>84</v>
      </c>
      <c r="D13" s="46">
        <v>146988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146988</v>
      </c>
      <c r="O13" s="47">
        <f t="shared" si="1"/>
        <v>4.8262411347517729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2888705</v>
      </c>
      <c r="E14" s="32">
        <f t="shared" si="3"/>
        <v>745782</v>
      </c>
      <c r="F14" s="32">
        <f t="shared" si="3"/>
        <v>0</v>
      </c>
      <c r="G14" s="32">
        <f t="shared" si="3"/>
        <v>200000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6" si="4">SUM(D14:M14)</f>
        <v>3834487</v>
      </c>
      <c r="O14" s="45">
        <f t="shared" si="1"/>
        <v>125.90251510375624</v>
      </c>
      <c r="P14" s="10"/>
    </row>
    <row r="15" spans="1:133">
      <c r="A15" s="12"/>
      <c r="B15" s="25">
        <v>322</v>
      </c>
      <c r="C15" s="20" t="s">
        <v>0</v>
      </c>
      <c r="D15" s="46">
        <v>1559376</v>
      </c>
      <c r="E15" s="46">
        <v>675690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2235066</v>
      </c>
      <c r="O15" s="47">
        <f t="shared" si="1"/>
        <v>73.386721828211193</v>
      </c>
      <c r="P15" s="9"/>
    </row>
    <row r="16" spans="1:133">
      <c r="A16" s="12"/>
      <c r="B16" s="25">
        <v>323.10000000000002</v>
      </c>
      <c r="C16" s="20" t="s">
        <v>17</v>
      </c>
      <c r="D16" s="46">
        <v>1179362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1179362</v>
      </c>
      <c r="O16" s="47">
        <f t="shared" si="1"/>
        <v>38.723469923824531</v>
      </c>
      <c r="P16" s="9"/>
    </row>
    <row r="17" spans="1:16">
      <c r="A17" s="12"/>
      <c r="B17" s="25">
        <v>324.22000000000003</v>
      </c>
      <c r="C17" s="20" t="s">
        <v>94</v>
      </c>
      <c r="D17" s="46">
        <v>0</v>
      </c>
      <c r="E17" s="46">
        <v>62826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62826</v>
      </c>
      <c r="O17" s="47">
        <f t="shared" si="1"/>
        <v>2.0628447596532702</v>
      </c>
      <c r="P17" s="9"/>
    </row>
    <row r="18" spans="1:16">
      <c r="A18" s="12"/>
      <c r="B18" s="25">
        <v>324.62</v>
      </c>
      <c r="C18" s="20" t="s">
        <v>109</v>
      </c>
      <c r="D18" s="46">
        <v>0</v>
      </c>
      <c r="E18" s="46">
        <v>7266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7266</v>
      </c>
      <c r="O18" s="47">
        <f t="shared" si="1"/>
        <v>0.23857368006304178</v>
      </c>
      <c r="P18" s="9"/>
    </row>
    <row r="19" spans="1:16">
      <c r="A19" s="12"/>
      <c r="B19" s="25">
        <v>329</v>
      </c>
      <c r="C19" s="20" t="s">
        <v>20</v>
      </c>
      <c r="D19" s="46">
        <v>149967</v>
      </c>
      <c r="E19" s="46">
        <v>0</v>
      </c>
      <c r="F19" s="46">
        <v>0</v>
      </c>
      <c r="G19" s="46">
        <v>200000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349967</v>
      </c>
      <c r="O19" s="47">
        <f t="shared" si="1"/>
        <v>11.490904912004202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SUM(D21:D27)</f>
        <v>3145343</v>
      </c>
      <c r="E20" s="32">
        <f t="shared" si="5"/>
        <v>1209319</v>
      </c>
      <c r="F20" s="32">
        <f t="shared" si="5"/>
        <v>0</v>
      </c>
      <c r="G20" s="32">
        <f t="shared" si="5"/>
        <v>442691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4797353</v>
      </c>
      <c r="O20" s="45">
        <f t="shared" si="1"/>
        <v>157.51750065668506</v>
      </c>
      <c r="P20" s="10"/>
    </row>
    <row r="21" spans="1:16">
      <c r="A21" s="12"/>
      <c r="B21" s="25">
        <v>334.2</v>
      </c>
      <c r="C21" s="20" t="s">
        <v>68</v>
      </c>
      <c r="D21" s="46">
        <v>0</v>
      </c>
      <c r="E21" s="46">
        <v>0</v>
      </c>
      <c r="F21" s="46">
        <v>0</v>
      </c>
      <c r="G21" s="46">
        <v>20000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</v>
      </c>
      <c r="O21" s="47">
        <f t="shared" si="1"/>
        <v>0.65668505384817444</v>
      </c>
      <c r="P21" s="9"/>
    </row>
    <row r="22" spans="1:16">
      <c r="A22" s="12"/>
      <c r="B22" s="25">
        <v>334.36</v>
      </c>
      <c r="C22" s="20" t="s">
        <v>69</v>
      </c>
      <c r="D22" s="46">
        <v>0</v>
      </c>
      <c r="E22" s="46">
        <v>0</v>
      </c>
      <c r="F22" s="46">
        <v>0</v>
      </c>
      <c r="G22" s="46">
        <v>422691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422691</v>
      </c>
      <c r="O22" s="47">
        <f t="shared" si="1"/>
        <v>13.878743104806935</v>
      </c>
      <c r="P22" s="9"/>
    </row>
    <row r="23" spans="1:16">
      <c r="A23" s="12"/>
      <c r="B23" s="25">
        <v>335.12</v>
      </c>
      <c r="C23" s="20" t="s">
        <v>85</v>
      </c>
      <c r="D23" s="46">
        <v>770447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770447</v>
      </c>
      <c r="O23" s="47">
        <f t="shared" si="1"/>
        <v>25.297051484108223</v>
      </c>
      <c r="P23" s="9"/>
    </row>
    <row r="24" spans="1:16">
      <c r="A24" s="12"/>
      <c r="B24" s="25">
        <v>335.15</v>
      </c>
      <c r="C24" s="20" t="s">
        <v>86</v>
      </c>
      <c r="D24" s="46">
        <v>17701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17701</v>
      </c>
      <c r="O24" s="47">
        <f t="shared" si="1"/>
        <v>0.58119910690832677</v>
      </c>
      <c r="P24" s="9"/>
    </row>
    <row r="25" spans="1:16">
      <c r="A25" s="12"/>
      <c r="B25" s="25">
        <v>335.18</v>
      </c>
      <c r="C25" s="20" t="s">
        <v>87</v>
      </c>
      <c r="D25" s="46">
        <v>2310264</v>
      </c>
      <c r="E25" s="46">
        <v>1209319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3519583</v>
      </c>
      <c r="O25" s="47">
        <f t="shared" si="1"/>
        <v>115.56287759390597</v>
      </c>
      <c r="P25" s="9"/>
    </row>
    <row r="26" spans="1:16">
      <c r="A26" s="12"/>
      <c r="B26" s="25">
        <v>337.2</v>
      </c>
      <c r="C26" s="20" t="s">
        <v>26</v>
      </c>
      <c r="D26" s="46">
        <v>36931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36931</v>
      </c>
      <c r="O26" s="47">
        <f t="shared" si="1"/>
        <v>1.2126017861833465</v>
      </c>
      <c r="P26" s="9"/>
    </row>
    <row r="27" spans="1:16">
      <c r="A27" s="12"/>
      <c r="B27" s="25">
        <v>337.7</v>
      </c>
      <c r="C27" s="20" t="s">
        <v>28</v>
      </c>
      <c r="D27" s="46">
        <v>10000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</v>
      </c>
      <c r="O27" s="47">
        <f t="shared" si="1"/>
        <v>0.32834252692408722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SUM(D29:D33)</f>
        <v>181526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953982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1135508</v>
      </c>
      <c r="O28" s="45">
        <f t="shared" si="1"/>
        <v>37.283556606251643</v>
      </c>
      <c r="P28" s="10"/>
    </row>
    <row r="29" spans="1:16">
      <c r="A29" s="12"/>
      <c r="B29" s="25">
        <v>341.9</v>
      </c>
      <c r="C29" s="20" t="s">
        <v>89</v>
      </c>
      <c r="D29" s="46">
        <v>13079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13079</v>
      </c>
      <c r="O29" s="47">
        <f t="shared" si="1"/>
        <v>0.42943919096401367</v>
      </c>
      <c r="P29" s="9"/>
    </row>
    <row r="30" spans="1:16">
      <c r="A30" s="12"/>
      <c r="B30" s="25">
        <v>343.5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953982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953982</v>
      </c>
      <c r="O30" s="47">
        <f t="shared" si="1"/>
        <v>31.323286052009458</v>
      </c>
      <c r="P30" s="9"/>
    </row>
    <row r="31" spans="1:16">
      <c r="A31" s="12"/>
      <c r="B31" s="25">
        <v>347.2</v>
      </c>
      <c r="C31" s="20" t="s">
        <v>78</v>
      </c>
      <c r="D31" s="46">
        <v>123927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123927</v>
      </c>
      <c r="O31" s="47">
        <f t="shared" si="1"/>
        <v>4.0690504334121353</v>
      </c>
      <c r="P31" s="9"/>
    </row>
    <row r="32" spans="1:16">
      <c r="A32" s="12"/>
      <c r="B32" s="25">
        <v>347.3</v>
      </c>
      <c r="C32" s="20" t="s">
        <v>106</v>
      </c>
      <c r="D32" s="46">
        <v>436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436</v>
      </c>
      <c r="O32" s="47">
        <f t="shared" si="1"/>
        <v>1.4315734173890203E-2</v>
      </c>
      <c r="P32" s="9"/>
    </row>
    <row r="33" spans="1:119">
      <c r="A33" s="12"/>
      <c r="B33" s="25">
        <v>349</v>
      </c>
      <c r="C33" s="20" t="s">
        <v>90</v>
      </c>
      <c r="D33" s="46">
        <v>44084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44084</v>
      </c>
      <c r="O33" s="47">
        <f t="shared" si="1"/>
        <v>1.447465195692146</v>
      </c>
      <c r="P33" s="9"/>
    </row>
    <row r="34" spans="1:119" ht="15.75">
      <c r="A34" s="29" t="s">
        <v>34</v>
      </c>
      <c r="B34" s="30"/>
      <c r="C34" s="31"/>
      <c r="D34" s="32">
        <f t="shared" ref="D34:M34" si="7">SUM(D35:D37)</f>
        <v>274595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274595</v>
      </c>
      <c r="O34" s="45">
        <f t="shared" si="1"/>
        <v>9.0161216180719723</v>
      </c>
      <c r="P34" s="10"/>
    </row>
    <row r="35" spans="1:119">
      <c r="A35" s="13"/>
      <c r="B35" s="39">
        <v>351.5</v>
      </c>
      <c r="C35" s="21" t="s">
        <v>41</v>
      </c>
      <c r="D35" s="46">
        <v>52711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52711</v>
      </c>
      <c r="O35" s="47">
        <f t="shared" si="1"/>
        <v>1.730726293669556</v>
      </c>
      <c r="P35" s="9"/>
    </row>
    <row r="36" spans="1:119">
      <c r="A36" s="13"/>
      <c r="B36" s="39">
        <v>354</v>
      </c>
      <c r="C36" s="21" t="s">
        <v>42</v>
      </c>
      <c r="D36" s="46">
        <v>209513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209513</v>
      </c>
      <c r="O36" s="47">
        <f t="shared" si="1"/>
        <v>6.8792027843446286</v>
      </c>
      <c r="P36" s="9"/>
    </row>
    <row r="37" spans="1:119">
      <c r="A37" s="13"/>
      <c r="B37" s="39">
        <v>359</v>
      </c>
      <c r="C37" s="21" t="s">
        <v>97</v>
      </c>
      <c r="D37" s="46">
        <v>12371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12371</v>
      </c>
      <c r="O37" s="47">
        <f t="shared" si="1"/>
        <v>0.40619254005778826</v>
      </c>
      <c r="P37" s="9"/>
    </row>
    <row r="38" spans="1:119" ht="15.75">
      <c r="A38" s="29" t="s">
        <v>3</v>
      </c>
      <c r="B38" s="30"/>
      <c r="C38" s="31"/>
      <c r="D38" s="32">
        <f t="shared" ref="D38:M38" si="8">SUM(D39:D41)</f>
        <v>1938725</v>
      </c>
      <c r="E38" s="32">
        <f t="shared" si="8"/>
        <v>4575</v>
      </c>
      <c r="F38" s="32">
        <f t="shared" si="8"/>
        <v>-656</v>
      </c>
      <c r="G38" s="32">
        <f t="shared" si="8"/>
        <v>57065</v>
      </c>
      <c r="H38" s="32">
        <f t="shared" si="8"/>
        <v>0</v>
      </c>
      <c r="I38" s="32">
        <f t="shared" si="8"/>
        <v>39094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4"/>
        <v>2038803</v>
      </c>
      <c r="O38" s="45">
        <f t="shared" si="1"/>
        <v>66.942572892040971</v>
      </c>
      <c r="P38" s="10"/>
    </row>
    <row r="39" spans="1:119">
      <c r="A39" s="12"/>
      <c r="B39" s="25">
        <v>361.1</v>
      </c>
      <c r="C39" s="20" t="s">
        <v>44</v>
      </c>
      <c r="D39" s="46">
        <v>46031</v>
      </c>
      <c r="E39" s="46">
        <v>4575</v>
      </c>
      <c r="F39" s="46">
        <v>-656</v>
      </c>
      <c r="G39" s="46">
        <v>27728</v>
      </c>
      <c r="H39" s="46">
        <v>0</v>
      </c>
      <c r="I39" s="46">
        <v>39094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116772</v>
      </c>
      <c r="O39" s="47">
        <f t="shared" si="1"/>
        <v>3.8341213553979512</v>
      </c>
      <c r="P39" s="9"/>
    </row>
    <row r="40" spans="1:119">
      <c r="A40" s="12"/>
      <c r="B40" s="25">
        <v>366</v>
      </c>
      <c r="C40" s="20" t="s">
        <v>98</v>
      </c>
      <c r="D40" s="46">
        <v>1885498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1885498</v>
      </c>
      <c r="O40" s="47">
        <f t="shared" si="1"/>
        <v>61.908917783031256</v>
      </c>
      <c r="P40" s="9"/>
    </row>
    <row r="41" spans="1:119">
      <c r="A41" s="12"/>
      <c r="B41" s="25">
        <v>369.9</v>
      </c>
      <c r="C41" s="20" t="s">
        <v>46</v>
      </c>
      <c r="D41" s="46">
        <v>7196</v>
      </c>
      <c r="E41" s="46">
        <v>0</v>
      </c>
      <c r="F41" s="46">
        <v>0</v>
      </c>
      <c r="G41" s="46">
        <v>29337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36533</v>
      </c>
      <c r="O41" s="47">
        <f t="shared" si="1"/>
        <v>1.1995337536117678</v>
      </c>
      <c r="P41" s="9"/>
    </row>
    <row r="42" spans="1:119" ht="15.75">
      <c r="A42" s="29" t="s">
        <v>35</v>
      </c>
      <c r="B42" s="30"/>
      <c r="C42" s="31"/>
      <c r="D42" s="32">
        <f t="shared" ref="D42:M42" si="9">SUM(D43:D45)</f>
        <v>0</v>
      </c>
      <c r="E42" s="32">
        <f t="shared" si="9"/>
        <v>176384</v>
      </c>
      <c r="F42" s="32">
        <f t="shared" si="9"/>
        <v>2231926</v>
      </c>
      <c r="G42" s="32">
        <f t="shared" si="9"/>
        <v>454765</v>
      </c>
      <c r="H42" s="32">
        <f t="shared" si="9"/>
        <v>0</v>
      </c>
      <c r="I42" s="32">
        <f t="shared" si="9"/>
        <v>1267755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4130830</v>
      </c>
      <c r="O42" s="45">
        <f t="shared" si="1"/>
        <v>135.63271604938271</v>
      </c>
      <c r="P42" s="9"/>
    </row>
    <row r="43" spans="1:119">
      <c r="A43" s="12"/>
      <c r="B43" s="25">
        <v>381</v>
      </c>
      <c r="C43" s="20" t="s">
        <v>58</v>
      </c>
      <c r="D43" s="46">
        <v>0</v>
      </c>
      <c r="E43" s="46">
        <v>176384</v>
      </c>
      <c r="F43" s="46">
        <v>2053004</v>
      </c>
      <c r="G43" s="46">
        <v>454765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2684153</v>
      </c>
      <c r="O43" s="47">
        <f t="shared" si="1"/>
        <v>88.132157867086946</v>
      </c>
      <c r="P43" s="9"/>
    </row>
    <row r="44" spans="1:119">
      <c r="A44" s="12"/>
      <c r="B44" s="25">
        <v>384</v>
      </c>
      <c r="C44" s="20" t="s">
        <v>63</v>
      </c>
      <c r="D44" s="46">
        <v>0</v>
      </c>
      <c r="E44" s="46">
        <v>0</v>
      </c>
      <c r="F44" s="46">
        <v>178922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178922</v>
      </c>
      <c r="O44" s="47">
        <f t="shared" si="1"/>
        <v>5.8747701602311535</v>
      </c>
      <c r="P44" s="9"/>
    </row>
    <row r="45" spans="1:119" ht="15.75" thickBot="1">
      <c r="A45" s="12"/>
      <c r="B45" s="25">
        <v>389.7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1267755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1267755</v>
      </c>
      <c r="O45" s="47">
        <f t="shared" si="1"/>
        <v>41.625788022064619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0">SUM(D5,D14,D20,D28,D34,D38,D42)</f>
        <v>18746638</v>
      </c>
      <c r="E46" s="15">
        <f t="shared" si="10"/>
        <v>2536949</v>
      </c>
      <c r="F46" s="15">
        <f t="shared" si="10"/>
        <v>2571842</v>
      </c>
      <c r="G46" s="15">
        <f t="shared" si="10"/>
        <v>1309541</v>
      </c>
      <c r="H46" s="15">
        <f t="shared" si="10"/>
        <v>0</v>
      </c>
      <c r="I46" s="15">
        <f t="shared" si="10"/>
        <v>2260831</v>
      </c>
      <c r="J46" s="15">
        <f t="shared" si="10"/>
        <v>0</v>
      </c>
      <c r="K46" s="15">
        <f t="shared" si="10"/>
        <v>0</v>
      </c>
      <c r="L46" s="15">
        <f t="shared" si="10"/>
        <v>0</v>
      </c>
      <c r="M46" s="15">
        <f t="shared" si="10"/>
        <v>0</v>
      </c>
      <c r="N46" s="15">
        <f t="shared" si="4"/>
        <v>27425801</v>
      </c>
      <c r="O46" s="38">
        <f t="shared" si="1"/>
        <v>900.50568032571584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110</v>
      </c>
      <c r="M48" s="48"/>
      <c r="N48" s="48"/>
      <c r="O48" s="43">
        <v>30456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10171948</v>
      </c>
      <c r="E5" s="27">
        <f t="shared" si="0"/>
        <v>405223</v>
      </c>
      <c r="F5" s="27">
        <f t="shared" si="0"/>
        <v>373382</v>
      </c>
      <c r="G5" s="27">
        <f t="shared" si="0"/>
        <v>155672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11106225</v>
      </c>
      <c r="O5" s="33">
        <f t="shared" ref="O5:O49" si="1">(N5/O$51)</f>
        <v>367.64623125558609</v>
      </c>
      <c r="P5" s="6"/>
    </row>
    <row r="6" spans="1:133">
      <c r="A6" s="12"/>
      <c r="B6" s="25">
        <v>311</v>
      </c>
      <c r="C6" s="20" t="s">
        <v>2</v>
      </c>
      <c r="D6" s="46">
        <v>5784851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5784851</v>
      </c>
      <c r="O6" s="47">
        <f t="shared" si="1"/>
        <v>191.49428978119104</v>
      </c>
      <c r="P6" s="9"/>
    </row>
    <row r="7" spans="1:133">
      <c r="A7" s="12"/>
      <c r="B7" s="25">
        <v>312.41000000000003</v>
      </c>
      <c r="C7" s="20" t="s">
        <v>102</v>
      </c>
      <c r="D7" s="46">
        <v>0</v>
      </c>
      <c r="E7" s="46">
        <v>405223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405223</v>
      </c>
      <c r="O7" s="47">
        <f t="shared" si="1"/>
        <v>13.413982587970473</v>
      </c>
      <c r="P7" s="9"/>
    </row>
    <row r="8" spans="1:133">
      <c r="A8" s="12"/>
      <c r="B8" s="25">
        <v>312.42</v>
      </c>
      <c r="C8" s="20" t="s">
        <v>103</v>
      </c>
      <c r="D8" s="46">
        <v>0</v>
      </c>
      <c r="E8" s="46">
        <v>0</v>
      </c>
      <c r="F8" s="46">
        <v>0</v>
      </c>
      <c r="G8" s="46">
        <v>155672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155672</v>
      </c>
      <c r="O8" s="47">
        <f t="shared" si="1"/>
        <v>5.1531662749511735</v>
      </c>
      <c r="P8" s="9"/>
    </row>
    <row r="9" spans="1:133">
      <c r="A9" s="12"/>
      <c r="B9" s="25">
        <v>314.10000000000002</v>
      </c>
      <c r="C9" s="20" t="s">
        <v>11</v>
      </c>
      <c r="D9" s="46">
        <v>2428555</v>
      </c>
      <c r="E9" s="46">
        <v>0</v>
      </c>
      <c r="F9" s="46">
        <v>373382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2801937</v>
      </c>
      <c r="O9" s="47">
        <f t="shared" si="1"/>
        <v>92.751729617001558</v>
      </c>
      <c r="P9" s="9"/>
    </row>
    <row r="10" spans="1:133">
      <c r="A10" s="12"/>
      <c r="B10" s="25">
        <v>314.3</v>
      </c>
      <c r="C10" s="20" t="s">
        <v>12</v>
      </c>
      <c r="D10" s="46">
        <v>376328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376328</v>
      </c>
      <c r="O10" s="47">
        <f t="shared" si="1"/>
        <v>12.4574795590718</v>
      </c>
      <c r="P10" s="9"/>
    </row>
    <row r="11" spans="1:133">
      <c r="A11" s="12"/>
      <c r="B11" s="25">
        <v>314.39999999999998</v>
      </c>
      <c r="C11" s="20" t="s">
        <v>13</v>
      </c>
      <c r="D11" s="46">
        <v>51853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51853</v>
      </c>
      <c r="O11" s="47">
        <f t="shared" si="1"/>
        <v>1.7164752226157767</v>
      </c>
      <c r="P11" s="9"/>
    </row>
    <row r="12" spans="1:133">
      <c r="A12" s="12"/>
      <c r="B12" s="25">
        <v>315</v>
      </c>
      <c r="C12" s="20" t="s">
        <v>83</v>
      </c>
      <c r="D12" s="46">
        <v>1377736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1377736</v>
      </c>
      <c r="O12" s="47">
        <f t="shared" si="1"/>
        <v>45.606805918765929</v>
      </c>
      <c r="P12" s="9"/>
    </row>
    <row r="13" spans="1:133">
      <c r="A13" s="12"/>
      <c r="B13" s="25">
        <v>316</v>
      </c>
      <c r="C13" s="20" t="s">
        <v>84</v>
      </c>
      <c r="D13" s="46">
        <v>152625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152625</v>
      </c>
      <c r="O13" s="47">
        <f t="shared" si="1"/>
        <v>5.0523022940183386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2306103</v>
      </c>
      <c r="E14" s="32">
        <f t="shared" si="3"/>
        <v>21146</v>
      </c>
      <c r="F14" s="32">
        <f t="shared" si="3"/>
        <v>0</v>
      </c>
      <c r="G14" s="32">
        <f t="shared" si="3"/>
        <v>21735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2348984</v>
      </c>
      <c r="O14" s="45">
        <f t="shared" si="1"/>
        <v>77.757754311628986</v>
      </c>
      <c r="P14" s="10"/>
    </row>
    <row r="15" spans="1:133">
      <c r="A15" s="12"/>
      <c r="B15" s="25">
        <v>322</v>
      </c>
      <c r="C15" s="20" t="s">
        <v>0</v>
      </c>
      <c r="D15" s="46">
        <v>1028931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1028931</v>
      </c>
      <c r="O15" s="47">
        <f t="shared" si="1"/>
        <v>34.060412459862953</v>
      </c>
      <c r="P15" s="9"/>
    </row>
    <row r="16" spans="1:133">
      <c r="A16" s="12"/>
      <c r="B16" s="25">
        <v>323.10000000000002</v>
      </c>
      <c r="C16" s="20" t="s">
        <v>17</v>
      </c>
      <c r="D16" s="46">
        <v>1160066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1160066</v>
      </c>
      <c r="O16" s="47">
        <f t="shared" si="1"/>
        <v>38.401337349796421</v>
      </c>
      <c r="P16" s="9"/>
    </row>
    <row r="17" spans="1:16">
      <c r="A17" s="12"/>
      <c r="B17" s="25">
        <v>324.22000000000003</v>
      </c>
      <c r="C17" s="20" t="s">
        <v>94</v>
      </c>
      <c r="D17" s="46">
        <v>0</v>
      </c>
      <c r="E17" s="46">
        <v>20474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20474</v>
      </c>
      <c r="O17" s="47">
        <f t="shared" si="1"/>
        <v>0.67774504286801951</v>
      </c>
      <c r="P17" s="9"/>
    </row>
    <row r="18" spans="1:16">
      <c r="A18" s="12"/>
      <c r="B18" s="25">
        <v>324.61</v>
      </c>
      <c r="C18" s="20" t="s">
        <v>19</v>
      </c>
      <c r="D18" s="46">
        <v>0</v>
      </c>
      <c r="E18" s="46">
        <v>0</v>
      </c>
      <c r="F18" s="46">
        <v>0</v>
      </c>
      <c r="G18" s="46">
        <v>21735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21735</v>
      </c>
      <c r="O18" s="47">
        <f t="shared" si="1"/>
        <v>0.71948756992949126</v>
      </c>
      <c r="P18" s="9"/>
    </row>
    <row r="19" spans="1:16">
      <c r="A19" s="12"/>
      <c r="B19" s="25">
        <v>329</v>
      </c>
      <c r="C19" s="20" t="s">
        <v>20</v>
      </c>
      <c r="D19" s="46">
        <v>117106</v>
      </c>
      <c r="E19" s="46">
        <v>672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117778</v>
      </c>
      <c r="O19" s="47">
        <f t="shared" si="1"/>
        <v>3.8987718891721008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SUM(D21:D29)</f>
        <v>3037542</v>
      </c>
      <c r="E20" s="32">
        <f t="shared" si="5"/>
        <v>1235755</v>
      </c>
      <c r="F20" s="32">
        <f t="shared" si="5"/>
        <v>0</v>
      </c>
      <c r="G20" s="32">
        <f t="shared" si="5"/>
        <v>259538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4532835</v>
      </c>
      <c r="O20" s="45">
        <f t="shared" si="1"/>
        <v>150.0491575358337</v>
      </c>
      <c r="P20" s="10"/>
    </row>
    <row r="21" spans="1:16">
      <c r="A21" s="12"/>
      <c r="B21" s="25">
        <v>331.49</v>
      </c>
      <c r="C21" s="20" t="s">
        <v>104</v>
      </c>
      <c r="D21" s="46">
        <v>0</v>
      </c>
      <c r="E21" s="46">
        <v>1506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1506</v>
      </c>
      <c r="O21" s="47">
        <f t="shared" si="1"/>
        <v>4.9852692906087591E-2</v>
      </c>
      <c r="P21" s="9"/>
    </row>
    <row r="22" spans="1:16">
      <c r="A22" s="12"/>
      <c r="B22" s="25">
        <v>334.2</v>
      </c>
      <c r="C22" s="20" t="s">
        <v>68</v>
      </c>
      <c r="D22" s="46">
        <v>0</v>
      </c>
      <c r="E22" s="46">
        <v>0</v>
      </c>
      <c r="F22" s="46">
        <v>0</v>
      </c>
      <c r="G22" s="46">
        <v>61437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61437</v>
      </c>
      <c r="O22" s="47">
        <f t="shared" si="1"/>
        <v>2.0337316693700553</v>
      </c>
      <c r="P22" s="9"/>
    </row>
    <row r="23" spans="1:16">
      <c r="A23" s="12"/>
      <c r="B23" s="25">
        <v>334.36</v>
      </c>
      <c r="C23" s="20" t="s">
        <v>69</v>
      </c>
      <c r="D23" s="46">
        <v>0</v>
      </c>
      <c r="E23" s="46">
        <v>0</v>
      </c>
      <c r="F23" s="46">
        <v>0</v>
      </c>
      <c r="G23" s="46">
        <v>120601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120601</v>
      </c>
      <c r="O23" s="47">
        <f t="shared" si="1"/>
        <v>3.9922208613327155</v>
      </c>
      <c r="P23" s="9"/>
    </row>
    <row r="24" spans="1:16">
      <c r="A24" s="12"/>
      <c r="B24" s="25">
        <v>334.42</v>
      </c>
      <c r="C24" s="20" t="s">
        <v>105</v>
      </c>
      <c r="D24" s="46">
        <v>0</v>
      </c>
      <c r="E24" s="46">
        <v>30044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30044</v>
      </c>
      <c r="O24" s="47">
        <f t="shared" si="1"/>
        <v>0.99453805157403419</v>
      </c>
      <c r="P24" s="9"/>
    </row>
    <row r="25" spans="1:16">
      <c r="A25" s="12"/>
      <c r="B25" s="25">
        <v>334.7</v>
      </c>
      <c r="C25" s="20" t="s">
        <v>71</v>
      </c>
      <c r="D25" s="46">
        <v>0</v>
      </c>
      <c r="E25" s="46">
        <v>32000</v>
      </c>
      <c r="F25" s="46">
        <v>0</v>
      </c>
      <c r="G25" s="46">
        <v>77500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109500</v>
      </c>
      <c r="O25" s="47">
        <f t="shared" si="1"/>
        <v>3.6247475917772851</v>
      </c>
      <c r="P25" s="9"/>
    </row>
    <row r="26" spans="1:16">
      <c r="A26" s="12"/>
      <c r="B26" s="25">
        <v>335.12</v>
      </c>
      <c r="C26" s="20" t="s">
        <v>85</v>
      </c>
      <c r="D26" s="46">
        <v>774633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774633</v>
      </c>
      <c r="O26" s="47">
        <f t="shared" si="1"/>
        <v>25.642457545764508</v>
      </c>
      <c r="P26" s="9"/>
    </row>
    <row r="27" spans="1:16">
      <c r="A27" s="12"/>
      <c r="B27" s="25">
        <v>335.15</v>
      </c>
      <c r="C27" s="20" t="s">
        <v>86</v>
      </c>
      <c r="D27" s="46">
        <v>13101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13101</v>
      </c>
      <c r="O27" s="47">
        <f t="shared" si="1"/>
        <v>0.43367870502168226</v>
      </c>
      <c r="P27" s="9"/>
    </row>
    <row r="28" spans="1:16">
      <c r="A28" s="12"/>
      <c r="B28" s="25">
        <v>335.18</v>
      </c>
      <c r="C28" s="20" t="s">
        <v>87</v>
      </c>
      <c r="D28" s="46">
        <v>2240592</v>
      </c>
      <c r="E28" s="46">
        <v>1172205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3412797</v>
      </c>
      <c r="O28" s="47">
        <f t="shared" si="1"/>
        <v>112.97285577145884</v>
      </c>
      <c r="P28" s="9"/>
    </row>
    <row r="29" spans="1:16">
      <c r="A29" s="12"/>
      <c r="B29" s="25">
        <v>337.2</v>
      </c>
      <c r="C29" s="20" t="s">
        <v>26</v>
      </c>
      <c r="D29" s="46">
        <v>9216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9" si="7">SUM(D29:M29)</f>
        <v>9216</v>
      </c>
      <c r="O29" s="47">
        <f t="shared" si="1"/>
        <v>0.30507464662848821</v>
      </c>
      <c r="P29" s="9"/>
    </row>
    <row r="30" spans="1:16" ht="15.75">
      <c r="A30" s="29" t="s">
        <v>33</v>
      </c>
      <c r="B30" s="30"/>
      <c r="C30" s="31"/>
      <c r="D30" s="32">
        <f t="shared" ref="D30:M30" si="8">SUM(D31:D35)</f>
        <v>132946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942089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1075035</v>
      </c>
      <c r="O30" s="45">
        <f t="shared" si="1"/>
        <v>35.586580158230994</v>
      </c>
      <c r="P30" s="10"/>
    </row>
    <row r="31" spans="1:16">
      <c r="A31" s="12"/>
      <c r="B31" s="25">
        <v>341.9</v>
      </c>
      <c r="C31" s="20" t="s">
        <v>89</v>
      </c>
      <c r="D31" s="46">
        <v>4118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4118</v>
      </c>
      <c r="O31" s="47">
        <f t="shared" si="1"/>
        <v>0.1363169916250124</v>
      </c>
      <c r="P31" s="9"/>
    </row>
    <row r="32" spans="1:16">
      <c r="A32" s="12"/>
      <c r="B32" s="25">
        <v>343.9</v>
      </c>
      <c r="C32" s="20" t="s">
        <v>77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942089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942089</v>
      </c>
      <c r="O32" s="47">
        <f t="shared" si="1"/>
        <v>31.185706246482837</v>
      </c>
      <c r="P32" s="9"/>
    </row>
    <row r="33" spans="1:16">
      <c r="A33" s="12"/>
      <c r="B33" s="25">
        <v>347.2</v>
      </c>
      <c r="C33" s="20" t="s">
        <v>78</v>
      </c>
      <c r="D33" s="46">
        <v>83422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83422</v>
      </c>
      <c r="O33" s="47">
        <f t="shared" si="1"/>
        <v>2.7614949187328279</v>
      </c>
      <c r="P33" s="9"/>
    </row>
    <row r="34" spans="1:16">
      <c r="A34" s="12"/>
      <c r="B34" s="25">
        <v>347.3</v>
      </c>
      <c r="C34" s="20" t="s">
        <v>106</v>
      </c>
      <c r="D34" s="46">
        <v>1602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1602</v>
      </c>
      <c r="O34" s="47">
        <f t="shared" si="1"/>
        <v>5.3030553808467676E-2</v>
      </c>
      <c r="P34" s="9"/>
    </row>
    <row r="35" spans="1:16">
      <c r="A35" s="12"/>
      <c r="B35" s="25">
        <v>349</v>
      </c>
      <c r="C35" s="20" t="s">
        <v>90</v>
      </c>
      <c r="D35" s="46">
        <v>43804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43804</v>
      </c>
      <c r="O35" s="47">
        <f t="shared" si="1"/>
        <v>1.4500314475818465</v>
      </c>
      <c r="P35" s="9"/>
    </row>
    <row r="36" spans="1:16" ht="15.75">
      <c r="A36" s="29" t="s">
        <v>34</v>
      </c>
      <c r="B36" s="30"/>
      <c r="C36" s="31"/>
      <c r="D36" s="32">
        <f t="shared" ref="D36:M36" si="9">SUM(D37:D39)</f>
        <v>312465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7"/>
        <v>312465</v>
      </c>
      <c r="O36" s="45">
        <f t="shared" si="1"/>
        <v>10.343440696481181</v>
      </c>
      <c r="P36" s="10"/>
    </row>
    <row r="37" spans="1:16">
      <c r="A37" s="13"/>
      <c r="B37" s="39">
        <v>351.5</v>
      </c>
      <c r="C37" s="21" t="s">
        <v>41</v>
      </c>
      <c r="D37" s="46">
        <v>71437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71437</v>
      </c>
      <c r="O37" s="47">
        <f t="shared" si="1"/>
        <v>2.3647588467013141</v>
      </c>
      <c r="P37" s="9"/>
    </row>
    <row r="38" spans="1:16">
      <c r="A38" s="13"/>
      <c r="B38" s="39">
        <v>354</v>
      </c>
      <c r="C38" s="21" t="s">
        <v>42</v>
      </c>
      <c r="D38" s="46">
        <v>221258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221258</v>
      </c>
      <c r="O38" s="47">
        <f t="shared" si="1"/>
        <v>7.3242411201959685</v>
      </c>
      <c r="P38" s="9"/>
    </row>
    <row r="39" spans="1:16">
      <c r="A39" s="13"/>
      <c r="B39" s="39">
        <v>359</v>
      </c>
      <c r="C39" s="21" t="s">
        <v>97</v>
      </c>
      <c r="D39" s="46">
        <v>19770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19770</v>
      </c>
      <c r="O39" s="47">
        <f t="shared" si="1"/>
        <v>0.65444072958389887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SUM(D41:D44)</f>
        <v>133443</v>
      </c>
      <c r="E40" s="32">
        <f t="shared" si="10"/>
        <v>3226</v>
      </c>
      <c r="F40" s="32">
        <f t="shared" si="10"/>
        <v>5721</v>
      </c>
      <c r="G40" s="32">
        <f t="shared" si="10"/>
        <v>28209</v>
      </c>
      <c r="H40" s="32">
        <f t="shared" si="10"/>
        <v>0</v>
      </c>
      <c r="I40" s="32">
        <f t="shared" si="10"/>
        <v>32138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202737</v>
      </c>
      <c r="O40" s="45">
        <f t="shared" si="1"/>
        <v>6.7111456850607434</v>
      </c>
      <c r="P40" s="10"/>
    </row>
    <row r="41" spans="1:16">
      <c r="A41" s="12"/>
      <c r="B41" s="25">
        <v>361.1</v>
      </c>
      <c r="C41" s="20" t="s">
        <v>44</v>
      </c>
      <c r="D41" s="46">
        <v>47812</v>
      </c>
      <c r="E41" s="46">
        <v>3226</v>
      </c>
      <c r="F41" s="46">
        <v>5721</v>
      </c>
      <c r="G41" s="46">
        <v>27034</v>
      </c>
      <c r="H41" s="46">
        <v>0</v>
      </c>
      <c r="I41" s="46">
        <v>32138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115931</v>
      </c>
      <c r="O41" s="47">
        <f t="shared" si="1"/>
        <v>3.8376311695190175</v>
      </c>
      <c r="P41" s="9"/>
    </row>
    <row r="42" spans="1:16">
      <c r="A42" s="12"/>
      <c r="B42" s="25">
        <v>366</v>
      </c>
      <c r="C42" s="20" t="s">
        <v>98</v>
      </c>
      <c r="D42" s="46">
        <v>24309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24309</v>
      </c>
      <c r="O42" s="47">
        <f t="shared" si="1"/>
        <v>0.80469396537455729</v>
      </c>
      <c r="P42" s="9"/>
    </row>
    <row r="43" spans="1:16">
      <c r="A43" s="12"/>
      <c r="B43" s="25">
        <v>369.3</v>
      </c>
      <c r="C43" s="20" t="s">
        <v>99</v>
      </c>
      <c r="D43" s="46">
        <v>56925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56925</v>
      </c>
      <c r="O43" s="47">
        <f t="shared" si="1"/>
        <v>1.8843722069581912</v>
      </c>
      <c r="P43" s="9"/>
    </row>
    <row r="44" spans="1:16">
      <c r="A44" s="12"/>
      <c r="B44" s="25">
        <v>369.9</v>
      </c>
      <c r="C44" s="20" t="s">
        <v>46</v>
      </c>
      <c r="D44" s="46">
        <v>4397</v>
      </c>
      <c r="E44" s="46">
        <v>0</v>
      </c>
      <c r="F44" s="46">
        <v>0</v>
      </c>
      <c r="G44" s="46">
        <v>1175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5572</v>
      </c>
      <c r="O44" s="47">
        <f t="shared" si="1"/>
        <v>0.18444834320897746</v>
      </c>
      <c r="P44" s="9"/>
    </row>
    <row r="45" spans="1:16" ht="15.75">
      <c r="A45" s="29" t="s">
        <v>35</v>
      </c>
      <c r="B45" s="30"/>
      <c r="C45" s="31"/>
      <c r="D45" s="32">
        <f t="shared" ref="D45:M45" si="11">SUM(D46:D48)</f>
        <v>15161</v>
      </c>
      <c r="E45" s="32">
        <f t="shared" si="11"/>
        <v>0</v>
      </c>
      <c r="F45" s="32">
        <f t="shared" si="11"/>
        <v>704296</v>
      </c>
      <c r="G45" s="32">
        <f t="shared" si="11"/>
        <v>1432875</v>
      </c>
      <c r="H45" s="32">
        <f t="shared" si="11"/>
        <v>0</v>
      </c>
      <c r="I45" s="32">
        <f t="shared" si="11"/>
        <v>751946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2904278</v>
      </c>
      <c r="O45" s="45">
        <f t="shared" si="1"/>
        <v>96.139494852527392</v>
      </c>
      <c r="P45" s="9"/>
    </row>
    <row r="46" spans="1:16">
      <c r="A46" s="12"/>
      <c r="B46" s="25">
        <v>381</v>
      </c>
      <c r="C46" s="20" t="s">
        <v>58</v>
      </c>
      <c r="D46" s="46">
        <v>15161</v>
      </c>
      <c r="E46" s="46">
        <v>0</v>
      </c>
      <c r="F46" s="46">
        <v>526336</v>
      </c>
      <c r="G46" s="46">
        <v>1432875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1974372</v>
      </c>
      <c r="O46" s="47">
        <f t="shared" si="1"/>
        <v>65.357079016187228</v>
      </c>
      <c r="P46" s="9"/>
    </row>
    <row r="47" spans="1:16">
      <c r="A47" s="12"/>
      <c r="B47" s="25">
        <v>384</v>
      </c>
      <c r="C47" s="20" t="s">
        <v>63</v>
      </c>
      <c r="D47" s="46">
        <v>0</v>
      </c>
      <c r="E47" s="46">
        <v>0</v>
      </c>
      <c r="F47" s="46">
        <v>177960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177960</v>
      </c>
      <c r="O47" s="47">
        <f t="shared" si="1"/>
        <v>5.8909596477870831</v>
      </c>
      <c r="P47" s="9"/>
    </row>
    <row r="48" spans="1:16" ht="15.75" thickBot="1">
      <c r="A48" s="12"/>
      <c r="B48" s="25">
        <v>389.7</v>
      </c>
      <c r="C48" s="20" t="s">
        <v>91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751946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751946</v>
      </c>
      <c r="O48" s="47">
        <f t="shared" si="1"/>
        <v>24.891456188553079</v>
      </c>
      <c r="P48" s="9"/>
    </row>
    <row r="49" spans="1:119" ht="16.5" thickBot="1">
      <c r="A49" s="14" t="s">
        <v>39</v>
      </c>
      <c r="B49" s="23"/>
      <c r="C49" s="22"/>
      <c r="D49" s="15">
        <f t="shared" ref="D49:M49" si="12">SUM(D5,D14,D20,D30,D36,D40,D45)</f>
        <v>16109608</v>
      </c>
      <c r="E49" s="15">
        <f t="shared" si="12"/>
        <v>1665350</v>
      </c>
      <c r="F49" s="15">
        <f t="shared" si="12"/>
        <v>1083399</v>
      </c>
      <c r="G49" s="15">
        <f t="shared" si="12"/>
        <v>1898029</v>
      </c>
      <c r="H49" s="15">
        <f t="shared" si="12"/>
        <v>0</v>
      </c>
      <c r="I49" s="15">
        <f t="shared" si="12"/>
        <v>1726173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7"/>
        <v>22482559</v>
      </c>
      <c r="O49" s="38">
        <f t="shared" si="1"/>
        <v>744.23380449534909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107</v>
      </c>
      <c r="M51" s="48"/>
      <c r="N51" s="48"/>
      <c r="O51" s="43">
        <v>30209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48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49</v>
      </c>
      <c r="F4" s="34" t="s">
        <v>50</v>
      </c>
      <c r="G4" s="34" t="s">
        <v>51</v>
      </c>
      <c r="H4" s="34" t="s">
        <v>5</v>
      </c>
      <c r="I4" s="34" t="s">
        <v>6</v>
      </c>
      <c r="J4" s="35" t="s">
        <v>52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10488331</v>
      </c>
      <c r="E5" s="27">
        <f t="shared" si="0"/>
        <v>391862</v>
      </c>
      <c r="F5" s="27">
        <f t="shared" si="0"/>
        <v>374118</v>
      </c>
      <c r="G5" s="27">
        <f t="shared" si="0"/>
        <v>154511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11408822</v>
      </c>
      <c r="O5" s="33">
        <f t="shared" ref="O5:O46" si="1">(N5/O$48)</f>
        <v>378.26404960047745</v>
      </c>
      <c r="P5" s="6"/>
    </row>
    <row r="6" spans="1:133">
      <c r="A6" s="12"/>
      <c r="B6" s="25">
        <v>311</v>
      </c>
      <c r="C6" s="20" t="s">
        <v>2</v>
      </c>
      <c r="D6" s="46">
        <v>5525235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5525235</v>
      </c>
      <c r="O6" s="47">
        <f t="shared" si="1"/>
        <v>183.19137296508737</v>
      </c>
      <c r="P6" s="9"/>
    </row>
    <row r="7" spans="1:133">
      <c r="A7" s="12"/>
      <c r="B7" s="25">
        <v>312.10000000000002</v>
      </c>
      <c r="C7" s="20" t="s">
        <v>10</v>
      </c>
      <c r="D7" s="46">
        <v>0</v>
      </c>
      <c r="E7" s="46">
        <v>391862</v>
      </c>
      <c r="F7" s="46">
        <v>0</v>
      </c>
      <c r="G7" s="46">
        <v>154511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546373</v>
      </c>
      <c r="O7" s="47">
        <f t="shared" si="1"/>
        <v>18.115215012764828</v>
      </c>
      <c r="P7" s="9"/>
    </row>
    <row r="8" spans="1:133">
      <c r="A8" s="12"/>
      <c r="B8" s="25">
        <v>314.10000000000002</v>
      </c>
      <c r="C8" s="20" t="s">
        <v>11</v>
      </c>
      <c r="D8" s="46">
        <v>2475069</v>
      </c>
      <c r="E8" s="46">
        <v>0</v>
      </c>
      <c r="F8" s="46">
        <v>374118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2849187</v>
      </c>
      <c r="O8" s="47">
        <f t="shared" si="1"/>
        <v>94.465932827160898</v>
      </c>
      <c r="P8" s="9"/>
    </row>
    <row r="9" spans="1:133">
      <c r="A9" s="12"/>
      <c r="B9" s="25">
        <v>314.3</v>
      </c>
      <c r="C9" s="20" t="s">
        <v>12</v>
      </c>
      <c r="D9" s="46">
        <v>354667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354667</v>
      </c>
      <c r="O9" s="47">
        <f t="shared" si="1"/>
        <v>11.759126023672955</v>
      </c>
      <c r="P9" s="9"/>
    </row>
    <row r="10" spans="1:133">
      <c r="A10" s="12"/>
      <c r="B10" s="25">
        <v>314.39999999999998</v>
      </c>
      <c r="C10" s="20" t="s">
        <v>13</v>
      </c>
      <c r="D10" s="46">
        <v>50696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50696</v>
      </c>
      <c r="O10" s="47">
        <f t="shared" si="1"/>
        <v>1.6808461257915852</v>
      </c>
      <c r="P10" s="9"/>
    </row>
    <row r="11" spans="1:133">
      <c r="A11" s="12"/>
      <c r="B11" s="25">
        <v>315</v>
      </c>
      <c r="C11" s="20" t="s">
        <v>83</v>
      </c>
      <c r="D11" s="46">
        <v>1937765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1937765</v>
      </c>
      <c r="O11" s="47">
        <f t="shared" si="1"/>
        <v>64.247372434600976</v>
      </c>
      <c r="P11" s="9"/>
    </row>
    <row r="12" spans="1:133">
      <c r="A12" s="12"/>
      <c r="B12" s="25">
        <v>316</v>
      </c>
      <c r="C12" s="20" t="s">
        <v>84</v>
      </c>
      <c r="D12" s="46">
        <v>144899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144899</v>
      </c>
      <c r="O12" s="47">
        <f t="shared" si="1"/>
        <v>4.8041842113988267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2457955</v>
      </c>
      <c r="E13" s="32">
        <f t="shared" si="3"/>
        <v>12977</v>
      </c>
      <c r="F13" s="32">
        <f t="shared" si="3"/>
        <v>0</v>
      </c>
      <c r="G13" s="32">
        <f t="shared" si="3"/>
        <v>17827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6" si="4">SUM(D13:M13)</f>
        <v>2488759</v>
      </c>
      <c r="O13" s="45">
        <f t="shared" si="1"/>
        <v>82.515798547793509</v>
      </c>
      <c r="P13" s="10"/>
    </row>
    <row r="14" spans="1:133">
      <c r="A14" s="12"/>
      <c r="B14" s="25">
        <v>322</v>
      </c>
      <c r="C14" s="20" t="s">
        <v>0</v>
      </c>
      <c r="D14" s="46">
        <v>1075227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1075227</v>
      </c>
      <c r="O14" s="47">
        <f t="shared" si="1"/>
        <v>35.649580584198134</v>
      </c>
      <c r="P14" s="9"/>
    </row>
    <row r="15" spans="1:133">
      <c r="A15" s="12"/>
      <c r="B15" s="25">
        <v>323.10000000000002</v>
      </c>
      <c r="C15" s="20" t="s">
        <v>17</v>
      </c>
      <c r="D15" s="46">
        <v>1147889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1147889</v>
      </c>
      <c r="O15" s="47">
        <f t="shared" si="1"/>
        <v>38.058718212260864</v>
      </c>
      <c r="P15" s="9"/>
    </row>
    <row r="16" spans="1:133">
      <c r="A16" s="12"/>
      <c r="B16" s="25">
        <v>324.22000000000003</v>
      </c>
      <c r="C16" s="20" t="s">
        <v>94</v>
      </c>
      <c r="D16" s="46">
        <v>0</v>
      </c>
      <c r="E16" s="46">
        <v>12210</v>
      </c>
      <c r="F16" s="46">
        <v>0</v>
      </c>
      <c r="G16" s="46">
        <v>17827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30037</v>
      </c>
      <c r="O16" s="47">
        <f t="shared" si="1"/>
        <v>0.99588873047975868</v>
      </c>
      <c r="P16" s="9"/>
    </row>
    <row r="17" spans="1:16">
      <c r="A17" s="12"/>
      <c r="B17" s="25">
        <v>329</v>
      </c>
      <c r="C17" s="20" t="s">
        <v>20</v>
      </c>
      <c r="D17" s="46">
        <v>234839</v>
      </c>
      <c r="E17" s="46">
        <v>767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235606</v>
      </c>
      <c r="O17" s="47">
        <f t="shared" si="1"/>
        <v>7.8116110208547465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2884870</v>
      </c>
      <c r="E18" s="32">
        <f t="shared" si="5"/>
        <v>1151948</v>
      </c>
      <c r="F18" s="32">
        <f t="shared" si="5"/>
        <v>0</v>
      </c>
      <c r="G18" s="32">
        <f t="shared" si="5"/>
        <v>35000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4071818</v>
      </c>
      <c r="O18" s="45">
        <f t="shared" si="1"/>
        <v>135.00275189814661</v>
      </c>
      <c r="P18" s="10"/>
    </row>
    <row r="19" spans="1:16">
      <c r="A19" s="12"/>
      <c r="B19" s="25">
        <v>331.69</v>
      </c>
      <c r="C19" s="20" t="s">
        <v>95</v>
      </c>
      <c r="D19" s="46">
        <v>10750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10750</v>
      </c>
      <c r="O19" s="47">
        <f t="shared" si="1"/>
        <v>0.35642054308544147</v>
      </c>
      <c r="P19" s="9"/>
    </row>
    <row r="20" spans="1:16">
      <c r="A20" s="12"/>
      <c r="B20" s="25">
        <v>334.2</v>
      </c>
      <c r="C20" s="20" t="s">
        <v>68</v>
      </c>
      <c r="D20" s="46">
        <v>2500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2500</v>
      </c>
      <c r="O20" s="47">
        <f t="shared" si="1"/>
        <v>8.2888498391963134E-2</v>
      </c>
      <c r="P20" s="9"/>
    </row>
    <row r="21" spans="1:16">
      <c r="A21" s="12"/>
      <c r="B21" s="25">
        <v>334.49</v>
      </c>
      <c r="C21" s="20" t="s">
        <v>96</v>
      </c>
      <c r="D21" s="46">
        <v>0</v>
      </c>
      <c r="E21" s="46">
        <v>36655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36655</v>
      </c>
      <c r="O21" s="47">
        <f t="shared" si="1"/>
        <v>1.2153111634229634</v>
      </c>
      <c r="P21" s="9"/>
    </row>
    <row r="22" spans="1:16">
      <c r="A22" s="12"/>
      <c r="B22" s="25">
        <v>334.7</v>
      </c>
      <c r="C22" s="20" t="s">
        <v>71</v>
      </c>
      <c r="D22" s="46">
        <v>0</v>
      </c>
      <c r="E22" s="46">
        <v>20000</v>
      </c>
      <c r="F22" s="46">
        <v>0</v>
      </c>
      <c r="G22" s="46">
        <v>35000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55000</v>
      </c>
      <c r="O22" s="47">
        <f t="shared" si="1"/>
        <v>1.823546964623189</v>
      </c>
      <c r="P22" s="9"/>
    </row>
    <row r="23" spans="1:16">
      <c r="A23" s="12"/>
      <c r="B23" s="25">
        <v>335.12</v>
      </c>
      <c r="C23" s="20" t="s">
        <v>85</v>
      </c>
      <c r="D23" s="46">
        <v>749003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749003</v>
      </c>
      <c r="O23" s="47">
        <f t="shared" si="1"/>
        <v>24.833493584430226</v>
      </c>
      <c r="P23" s="9"/>
    </row>
    <row r="24" spans="1:16">
      <c r="A24" s="12"/>
      <c r="B24" s="25">
        <v>335.15</v>
      </c>
      <c r="C24" s="20" t="s">
        <v>86</v>
      </c>
      <c r="D24" s="46">
        <v>12951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12951</v>
      </c>
      <c r="O24" s="47">
        <f t="shared" si="1"/>
        <v>0.42939557706972581</v>
      </c>
      <c r="P24" s="9"/>
    </row>
    <row r="25" spans="1:16">
      <c r="A25" s="12"/>
      <c r="B25" s="25">
        <v>335.18</v>
      </c>
      <c r="C25" s="20" t="s">
        <v>87</v>
      </c>
      <c r="D25" s="46">
        <v>2106274</v>
      </c>
      <c r="E25" s="46">
        <v>1095293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3201567</v>
      </c>
      <c r="O25" s="47">
        <f t="shared" si="1"/>
        <v>106.14923245250489</v>
      </c>
      <c r="P25" s="9"/>
    </row>
    <row r="26" spans="1:16">
      <c r="A26" s="12"/>
      <c r="B26" s="25">
        <v>337.2</v>
      </c>
      <c r="C26" s="20" t="s">
        <v>26</v>
      </c>
      <c r="D26" s="46">
        <v>3392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3392</v>
      </c>
      <c r="O26" s="47">
        <f t="shared" si="1"/>
        <v>0.11246311461821558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SUM(D28:D32)</f>
        <v>73874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850864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924738</v>
      </c>
      <c r="O27" s="45">
        <f t="shared" si="1"/>
        <v>30.660057690394879</v>
      </c>
      <c r="P27" s="10"/>
    </row>
    <row r="28" spans="1:16">
      <c r="A28" s="12"/>
      <c r="B28" s="25">
        <v>341.9</v>
      </c>
      <c r="C28" s="20" t="s">
        <v>89</v>
      </c>
      <c r="D28" s="46">
        <v>8196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8196</v>
      </c>
      <c r="O28" s="47">
        <f t="shared" si="1"/>
        <v>0.27174165312821191</v>
      </c>
      <c r="P28" s="9"/>
    </row>
    <row r="29" spans="1:16">
      <c r="A29" s="12"/>
      <c r="B29" s="25">
        <v>343.5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850864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850864</v>
      </c>
      <c r="O29" s="47">
        <f t="shared" si="1"/>
        <v>28.210735718311728</v>
      </c>
      <c r="P29" s="9"/>
    </row>
    <row r="30" spans="1:16">
      <c r="A30" s="12"/>
      <c r="B30" s="25">
        <v>343.9</v>
      </c>
      <c r="C30" s="20" t="s">
        <v>77</v>
      </c>
      <c r="D30" s="46">
        <v>835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835</v>
      </c>
      <c r="O30" s="47">
        <f t="shared" si="1"/>
        <v>2.7684758462915685E-2</v>
      </c>
      <c r="P30" s="9"/>
    </row>
    <row r="31" spans="1:16">
      <c r="A31" s="12"/>
      <c r="B31" s="25">
        <v>347.2</v>
      </c>
      <c r="C31" s="20" t="s">
        <v>78</v>
      </c>
      <c r="D31" s="46">
        <v>43139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43139</v>
      </c>
      <c r="O31" s="47">
        <f t="shared" si="1"/>
        <v>1.4302907728523591</v>
      </c>
      <c r="P31" s="9"/>
    </row>
    <row r="32" spans="1:16">
      <c r="A32" s="12"/>
      <c r="B32" s="25">
        <v>349</v>
      </c>
      <c r="C32" s="20" t="s">
        <v>90</v>
      </c>
      <c r="D32" s="46">
        <v>21704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21704</v>
      </c>
      <c r="O32" s="47">
        <f t="shared" si="1"/>
        <v>0.71960478763966707</v>
      </c>
      <c r="P32" s="9"/>
    </row>
    <row r="33" spans="1:119" ht="15.75">
      <c r="A33" s="29" t="s">
        <v>34</v>
      </c>
      <c r="B33" s="30"/>
      <c r="C33" s="31"/>
      <c r="D33" s="32">
        <f t="shared" ref="D33:M33" si="7">SUM(D34:D36)</f>
        <v>260566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260566</v>
      </c>
      <c r="O33" s="45">
        <f t="shared" si="1"/>
        <v>8.6391697888001069</v>
      </c>
      <c r="P33" s="10"/>
    </row>
    <row r="34" spans="1:119">
      <c r="A34" s="13"/>
      <c r="B34" s="39">
        <v>351.5</v>
      </c>
      <c r="C34" s="21" t="s">
        <v>41</v>
      </c>
      <c r="D34" s="46">
        <v>77149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77149</v>
      </c>
      <c r="O34" s="47">
        <f t="shared" si="1"/>
        <v>2.5579059049766255</v>
      </c>
      <c r="P34" s="9"/>
    </row>
    <row r="35" spans="1:119">
      <c r="A35" s="13"/>
      <c r="B35" s="39">
        <v>354</v>
      </c>
      <c r="C35" s="21" t="s">
        <v>42</v>
      </c>
      <c r="D35" s="46">
        <v>166913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166913</v>
      </c>
      <c r="O35" s="47">
        <f t="shared" si="1"/>
        <v>5.5340671728390971</v>
      </c>
      <c r="P35" s="9"/>
    </row>
    <row r="36" spans="1:119">
      <c r="A36" s="13"/>
      <c r="B36" s="39">
        <v>359</v>
      </c>
      <c r="C36" s="21" t="s">
        <v>97</v>
      </c>
      <c r="D36" s="46">
        <v>16504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16504</v>
      </c>
      <c r="O36" s="47">
        <f t="shared" si="1"/>
        <v>0.54719671098438383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SUM(D38:D41)</f>
        <v>95878</v>
      </c>
      <c r="E37" s="32">
        <f t="shared" si="8"/>
        <v>2261</v>
      </c>
      <c r="F37" s="32">
        <f t="shared" si="8"/>
        <v>5510</v>
      </c>
      <c r="G37" s="32">
        <f t="shared" si="8"/>
        <v>841844</v>
      </c>
      <c r="H37" s="32">
        <f t="shared" si="8"/>
        <v>0</v>
      </c>
      <c r="I37" s="32">
        <f t="shared" si="8"/>
        <v>2618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948111</v>
      </c>
      <c r="O37" s="45">
        <f t="shared" si="1"/>
        <v>31.434998839561022</v>
      </c>
      <c r="P37" s="10"/>
    </row>
    <row r="38" spans="1:119">
      <c r="A38" s="12"/>
      <c r="B38" s="25">
        <v>361.1</v>
      </c>
      <c r="C38" s="20" t="s">
        <v>44</v>
      </c>
      <c r="D38" s="46">
        <v>63299</v>
      </c>
      <c r="E38" s="46">
        <v>2261</v>
      </c>
      <c r="F38" s="46">
        <v>4969</v>
      </c>
      <c r="G38" s="46">
        <v>28912</v>
      </c>
      <c r="H38" s="46">
        <v>0</v>
      </c>
      <c r="I38" s="46">
        <v>2618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102059</v>
      </c>
      <c r="O38" s="47">
        <f t="shared" si="1"/>
        <v>3.383806902954146</v>
      </c>
      <c r="P38" s="9"/>
    </row>
    <row r="39" spans="1:119">
      <c r="A39" s="12"/>
      <c r="B39" s="25">
        <v>366</v>
      </c>
      <c r="C39" s="20" t="s">
        <v>98</v>
      </c>
      <c r="D39" s="46">
        <v>9634</v>
      </c>
      <c r="E39" s="46">
        <v>0</v>
      </c>
      <c r="F39" s="46">
        <v>0</v>
      </c>
      <c r="G39" s="46">
        <v>11717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21351</v>
      </c>
      <c r="O39" s="47">
        <f t="shared" si="1"/>
        <v>0.70790093166672197</v>
      </c>
      <c r="P39" s="9"/>
    </row>
    <row r="40" spans="1:119">
      <c r="A40" s="12"/>
      <c r="B40" s="25">
        <v>369.3</v>
      </c>
      <c r="C40" s="20" t="s">
        <v>99</v>
      </c>
      <c r="D40" s="46">
        <v>12323</v>
      </c>
      <c r="E40" s="46">
        <v>0</v>
      </c>
      <c r="F40" s="46">
        <v>0</v>
      </c>
      <c r="G40" s="46">
        <v>797615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809938</v>
      </c>
      <c r="O40" s="47">
        <f t="shared" si="1"/>
        <v>26.853817844235934</v>
      </c>
      <c r="P40" s="9"/>
    </row>
    <row r="41" spans="1:119">
      <c r="A41" s="12"/>
      <c r="B41" s="25">
        <v>369.9</v>
      </c>
      <c r="C41" s="20" t="s">
        <v>46</v>
      </c>
      <c r="D41" s="46">
        <v>10622</v>
      </c>
      <c r="E41" s="46">
        <v>0</v>
      </c>
      <c r="F41" s="46">
        <v>541</v>
      </c>
      <c r="G41" s="46">
        <v>3600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14763</v>
      </c>
      <c r="O41" s="47">
        <f t="shared" si="1"/>
        <v>0.4894731607042207</v>
      </c>
      <c r="P41" s="9"/>
    </row>
    <row r="42" spans="1:119" ht="15.75">
      <c r="A42" s="29" t="s">
        <v>35</v>
      </c>
      <c r="B42" s="30"/>
      <c r="C42" s="31"/>
      <c r="D42" s="32">
        <f t="shared" ref="D42:M42" si="9">SUM(D43:D45)</f>
        <v>0</v>
      </c>
      <c r="E42" s="32">
        <f t="shared" si="9"/>
        <v>0</v>
      </c>
      <c r="F42" s="32">
        <f t="shared" si="9"/>
        <v>702183</v>
      </c>
      <c r="G42" s="32">
        <f t="shared" si="9"/>
        <v>1244192</v>
      </c>
      <c r="H42" s="32">
        <f t="shared" si="9"/>
        <v>0</v>
      </c>
      <c r="I42" s="32">
        <f t="shared" si="9"/>
        <v>804131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2750506</v>
      </c>
      <c r="O42" s="45">
        <f t="shared" si="1"/>
        <v>91.194124863233981</v>
      </c>
      <c r="P42" s="9"/>
    </row>
    <row r="43" spans="1:119">
      <c r="A43" s="12"/>
      <c r="B43" s="25">
        <v>381</v>
      </c>
      <c r="C43" s="20" t="s">
        <v>58</v>
      </c>
      <c r="D43" s="46">
        <v>0</v>
      </c>
      <c r="E43" s="46">
        <v>0</v>
      </c>
      <c r="F43" s="46">
        <v>524031</v>
      </c>
      <c r="G43" s="46">
        <v>1244192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1768223</v>
      </c>
      <c r="O43" s="47">
        <f t="shared" si="1"/>
        <v>58.62613971685289</v>
      </c>
      <c r="P43" s="9"/>
    </row>
    <row r="44" spans="1:119">
      <c r="A44" s="12"/>
      <c r="B44" s="25">
        <v>384</v>
      </c>
      <c r="C44" s="20" t="s">
        <v>63</v>
      </c>
      <c r="D44" s="46">
        <v>0</v>
      </c>
      <c r="E44" s="46">
        <v>0</v>
      </c>
      <c r="F44" s="46">
        <v>178152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178152</v>
      </c>
      <c r="O44" s="47">
        <f t="shared" si="1"/>
        <v>5.9067007062100059</v>
      </c>
      <c r="P44" s="9"/>
    </row>
    <row r="45" spans="1:119" ht="15.75" thickBot="1">
      <c r="A45" s="12"/>
      <c r="B45" s="25">
        <v>389.7</v>
      </c>
      <c r="C45" s="20" t="s">
        <v>91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804131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804131</v>
      </c>
      <c r="O45" s="47">
        <f t="shared" si="1"/>
        <v>26.66128444017108</v>
      </c>
      <c r="P45" s="9"/>
    </row>
    <row r="46" spans="1:119" ht="16.5" thickBot="1">
      <c r="A46" s="14" t="s">
        <v>39</v>
      </c>
      <c r="B46" s="23"/>
      <c r="C46" s="22"/>
      <c r="D46" s="15">
        <f t="shared" ref="D46:M46" si="10">SUM(D5,D13,D18,D27,D33,D37,D42)</f>
        <v>16261474</v>
      </c>
      <c r="E46" s="15">
        <f t="shared" si="10"/>
        <v>1559048</v>
      </c>
      <c r="F46" s="15">
        <f t="shared" si="10"/>
        <v>1081811</v>
      </c>
      <c r="G46" s="15">
        <f t="shared" si="10"/>
        <v>2293374</v>
      </c>
      <c r="H46" s="15">
        <f t="shared" si="10"/>
        <v>0</v>
      </c>
      <c r="I46" s="15">
        <f t="shared" si="10"/>
        <v>1657613</v>
      </c>
      <c r="J46" s="15">
        <f t="shared" si="10"/>
        <v>0</v>
      </c>
      <c r="K46" s="15">
        <f t="shared" si="10"/>
        <v>0</v>
      </c>
      <c r="L46" s="15">
        <f t="shared" si="10"/>
        <v>0</v>
      </c>
      <c r="M46" s="15">
        <f t="shared" si="10"/>
        <v>0</v>
      </c>
      <c r="N46" s="15">
        <f t="shared" si="4"/>
        <v>22853320</v>
      </c>
      <c r="O46" s="38">
        <f t="shared" si="1"/>
        <v>757.71095122840757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100</v>
      </c>
      <c r="M48" s="48"/>
      <c r="N48" s="48"/>
      <c r="O48" s="43">
        <v>30161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2023-05-22T17:08:50Z</cp:lastPrinted>
  <dcterms:created xsi:type="dcterms:W3CDTF">2000-08-31T21:26:31Z</dcterms:created>
  <dcterms:modified xsi:type="dcterms:W3CDTF">2023-05-22T17:08:52Z</dcterms:modified>
</cp:coreProperties>
</file>