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'2008'!$A$1:$O$50</definedName>
    <definedName name="_xlnm.Print_Area" localSheetId="13">'2009'!$A$1:$O$66</definedName>
    <definedName name="_xlnm.Print_Area" localSheetId="12">'2010'!$A$1:$O$65</definedName>
    <definedName name="_xlnm.Print_Area" localSheetId="11">'2011'!$A$1:$O$72</definedName>
    <definedName name="_xlnm.Print_Area" localSheetId="10">'2012'!$A$1:$O$69</definedName>
    <definedName name="_xlnm.Print_Area" localSheetId="9">'2013'!$A$1:$O$69</definedName>
    <definedName name="_xlnm.Print_Area" localSheetId="8">'2014'!$A$1:$O$71</definedName>
    <definedName name="_xlnm.Print_Area" localSheetId="7">'2015'!$A$1:$O$75</definedName>
    <definedName name="_xlnm.Print_Area" localSheetId="6">'2016'!$A$1:$O$73</definedName>
    <definedName name="_xlnm.Print_Area" localSheetId="5">'2017'!$A$1:$O$71</definedName>
    <definedName name="_xlnm.Print_Area" localSheetId="4">'2018'!$A$1:$O$71</definedName>
    <definedName name="_xlnm.Print_Area" localSheetId="3">'2019'!$A$1:$O$75</definedName>
    <definedName name="_xlnm.Print_Area" localSheetId="2">'2020'!$A$1:$O$77</definedName>
    <definedName name="_xlnm.Print_Area" localSheetId="1">'2021'!$A$1:$P$77</definedName>
    <definedName name="_xlnm.Print_Area" localSheetId="0">'2022'!$A$1:$P$79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D71" i="46" l="1"/>
  <c r="O74" i="47" l="1"/>
  <c r="P74" i="47" s="1"/>
  <c r="O73" i="47"/>
  <c r="P73" i="47" s="1"/>
  <c r="N72" i="47"/>
  <c r="M72" i="47"/>
  <c r="L72" i="47"/>
  <c r="K72" i="47"/>
  <c r="J72" i="47"/>
  <c r="I72" i="47"/>
  <c r="H72" i="47"/>
  <c r="G72" i="47"/>
  <c r="F72" i="47"/>
  <c r="E72" i="47"/>
  <c r="D72" i="47"/>
  <c r="O71" i="47"/>
  <c r="P71" i="47" s="1"/>
  <c r="O70" i="47"/>
  <c r="P70" i="47" s="1"/>
  <c r="O69" i="47"/>
  <c r="P69" i="47" s="1"/>
  <c r="O68" i="47"/>
  <c r="P68" i="47" s="1"/>
  <c r="O67" i="47"/>
  <c r="P67" i="47" s="1"/>
  <c r="O66" i="47"/>
  <c r="P66" i="47" s="1"/>
  <c r="O65" i="47"/>
  <c r="P65" i="47" s="1"/>
  <c r="O64" i="47"/>
  <c r="P64" i="47" s="1"/>
  <c r="N63" i="47"/>
  <c r="M63" i="47"/>
  <c r="L63" i="47"/>
  <c r="K63" i="47"/>
  <c r="J63" i="47"/>
  <c r="I63" i="47"/>
  <c r="H63" i="47"/>
  <c r="G63" i="47"/>
  <c r="F63" i="47"/>
  <c r="E63" i="47"/>
  <c r="D63" i="47"/>
  <c r="O62" i="47"/>
  <c r="P62" i="47" s="1"/>
  <c r="O61" i="47"/>
  <c r="P61" i="47" s="1"/>
  <c r="O60" i="47"/>
  <c r="P60" i="47" s="1"/>
  <c r="O59" i="47"/>
  <c r="P59" i="47" s="1"/>
  <c r="O58" i="47"/>
  <c r="P58" i="47" s="1"/>
  <c r="O57" i="47"/>
  <c r="P57" i="47" s="1"/>
  <c r="O56" i="47"/>
  <c r="P56" i="47" s="1"/>
  <c r="O55" i="47"/>
  <c r="P55" i="47" s="1"/>
  <c r="N54" i="47"/>
  <c r="M54" i="47"/>
  <c r="L54" i="47"/>
  <c r="K54" i="47"/>
  <c r="J54" i="47"/>
  <c r="I54" i="47"/>
  <c r="H54" i="47"/>
  <c r="G54" i="47"/>
  <c r="F54" i="47"/>
  <c r="E54" i="47"/>
  <c r="D54" i="47"/>
  <c r="O53" i="47"/>
  <c r="P53" i="47" s="1"/>
  <c r="O52" i="47"/>
  <c r="P52" i="47" s="1"/>
  <c r="O51" i="47"/>
  <c r="P51" i="47" s="1"/>
  <c r="O50" i="47"/>
  <c r="P50" i="47" s="1"/>
  <c r="O49" i="47"/>
  <c r="P49" i="47" s="1"/>
  <c r="O48" i="47"/>
  <c r="P48" i="47" s="1"/>
  <c r="O47" i="47"/>
  <c r="P47" i="47" s="1"/>
  <c r="O46" i="47"/>
  <c r="P46" i="47" s="1"/>
  <c r="N45" i="47"/>
  <c r="M45" i="47"/>
  <c r="L45" i="47"/>
  <c r="K45" i="47"/>
  <c r="J45" i="47"/>
  <c r="I45" i="47"/>
  <c r="H45" i="47"/>
  <c r="G45" i="47"/>
  <c r="F45" i="47"/>
  <c r="E45" i="47"/>
  <c r="D45" i="47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N30" i="47"/>
  <c r="M30" i="47"/>
  <c r="L30" i="47"/>
  <c r="K30" i="47"/>
  <c r="J30" i="47"/>
  <c r="I30" i="47"/>
  <c r="H30" i="47"/>
  <c r="G30" i="47"/>
  <c r="F30" i="47"/>
  <c r="E30" i="47"/>
  <c r="D30" i="47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72" i="47" l="1"/>
  <c r="P72" i="47" s="1"/>
  <c r="O63" i="47"/>
  <c r="P63" i="47" s="1"/>
  <c r="O54" i="47"/>
  <c r="P54" i="47" s="1"/>
  <c r="O45" i="47"/>
  <c r="P45" i="47" s="1"/>
  <c r="J75" i="47"/>
  <c r="O30" i="47"/>
  <c r="P30" i="47" s="1"/>
  <c r="N75" i="47"/>
  <c r="E75" i="47"/>
  <c r="D75" i="47"/>
  <c r="I75" i="47"/>
  <c r="G75" i="47"/>
  <c r="H75" i="47"/>
  <c r="L75" i="47"/>
  <c r="M75" i="47"/>
  <c r="O14" i="47"/>
  <c r="P14" i="47" s="1"/>
  <c r="K75" i="47"/>
  <c r="F75" i="47"/>
  <c r="O5" i="47"/>
  <c r="P5" i="47" s="1"/>
  <c r="O72" i="46"/>
  <c r="P72" i="46" s="1"/>
  <c r="N71" i="46"/>
  <c r="M71" i="46"/>
  <c r="L71" i="46"/>
  <c r="K71" i="46"/>
  <c r="J71" i="46"/>
  <c r="I71" i="46"/>
  <c r="H71" i="46"/>
  <c r="G71" i="46"/>
  <c r="F71" i="46"/>
  <c r="E71" i="46"/>
  <c r="O70" i="46"/>
  <c r="P70" i="46" s="1"/>
  <c r="O69" i="46"/>
  <c r="P69" i="46" s="1"/>
  <c r="O68" i="46"/>
  <c r="P68" i="46" s="1"/>
  <c r="O67" i="46"/>
  <c r="P67" i="46" s="1"/>
  <c r="O66" i="46"/>
  <c r="P66" i="46" s="1"/>
  <c r="O65" i="46"/>
  <c r="P65" i="46" s="1"/>
  <c r="N64" i="46"/>
  <c r="M64" i="46"/>
  <c r="L64" i="46"/>
  <c r="K64" i="46"/>
  <c r="J64" i="46"/>
  <c r="I64" i="46"/>
  <c r="H64" i="46"/>
  <c r="G64" i="46"/>
  <c r="F64" i="46"/>
  <c r="E64" i="46"/>
  <c r="D64" i="46"/>
  <c r="O63" i="46"/>
  <c r="P63" i="46" s="1"/>
  <c r="O62" i="46"/>
  <c r="P62" i="46" s="1"/>
  <c r="O61" i="46"/>
  <c r="P61" i="46" s="1"/>
  <c r="O60" i="46"/>
  <c r="P60" i="46" s="1"/>
  <c r="O59" i="46"/>
  <c r="P59" i="46" s="1"/>
  <c r="O58" i="46"/>
  <c r="P58" i="46" s="1"/>
  <c r="O57" i="46"/>
  <c r="P57" i="46" s="1"/>
  <c r="N56" i="46"/>
  <c r="M56" i="46"/>
  <c r="L56" i="46"/>
  <c r="K56" i="46"/>
  <c r="J56" i="46"/>
  <c r="I56" i="46"/>
  <c r="H56" i="46"/>
  <c r="G56" i="46"/>
  <c r="F56" i="46"/>
  <c r="E56" i="46"/>
  <c r="D56" i="46"/>
  <c r="O55" i="46"/>
  <c r="P55" i="46" s="1"/>
  <c r="O54" i="46"/>
  <c r="P54" i="46" s="1"/>
  <c r="O53" i="46"/>
  <c r="P53" i="46" s="1"/>
  <c r="O52" i="46"/>
  <c r="P52" i="46" s="1"/>
  <c r="O51" i="46"/>
  <c r="P51" i="46" s="1"/>
  <c r="O50" i="46"/>
  <c r="P50" i="46" s="1"/>
  <c r="O49" i="46"/>
  <c r="P49" i="46" s="1"/>
  <c r="N48" i="46"/>
  <c r="M48" i="46"/>
  <c r="L48" i="46"/>
  <c r="K48" i="46"/>
  <c r="J48" i="46"/>
  <c r="I48" i="46"/>
  <c r="H48" i="46"/>
  <c r="G48" i="46"/>
  <c r="F48" i="46"/>
  <c r="E48" i="46"/>
  <c r="D48" i="46"/>
  <c r="O47" i="46"/>
  <c r="P47" i="46" s="1"/>
  <c r="O46" i="46"/>
  <c r="P46" i="46" s="1"/>
  <c r="O45" i="46"/>
  <c r="P45" i="46" s="1"/>
  <c r="O44" i="46"/>
  <c r="P44" i="46" s="1"/>
  <c r="O43" i="46"/>
  <c r="P43" i="46" s="1"/>
  <c r="O42" i="46"/>
  <c r="P42" i="46" s="1"/>
  <c r="O41" i="46"/>
  <c r="P41" i="46" s="1"/>
  <c r="O40" i="46"/>
  <c r="P40" i="46" s="1"/>
  <c r="O39" i="46"/>
  <c r="P39" i="46" s="1"/>
  <c r="O38" i="46"/>
  <c r="P38" i="46" s="1"/>
  <c r="O37" i="46"/>
  <c r="P37" i="46" s="1"/>
  <c r="O36" i="46"/>
  <c r="P36" i="46" s="1"/>
  <c r="O35" i="46"/>
  <c r="P35" i="46" s="1"/>
  <c r="O34" i="46"/>
  <c r="P34" i="46" s="1"/>
  <c r="O33" i="46"/>
  <c r="P33" i="46" s="1"/>
  <c r="O32" i="46"/>
  <c r="P32" i="46" s="1"/>
  <c r="O31" i="46"/>
  <c r="P31" i="46" s="1"/>
  <c r="N30" i="46"/>
  <c r="M30" i="46"/>
  <c r="L30" i="46"/>
  <c r="K30" i="46"/>
  <c r="J30" i="46"/>
  <c r="I30" i="46"/>
  <c r="H30" i="46"/>
  <c r="G30" i="46"/>
  <c r="F30" i="46"/>
  <c r="E30" i="46"/>
  <c r="D30" i="46"/>
  <c r="O29" i="46"/>
  <c r="P29" i="46" s="1"/>
  <c r="O28" i="46"/>
  <c r="P28" i="46" s="1"/>
  <c r="O27" i="46"/>
  <c r="P27" i="46" s="1"/>
  <c r="O26" i="46"/>
  <c r="P26" i="46" s="1"/>
  <c r="O25" i="46"/>
  <c r="P25" i="46" s="1"/>
  <c r="O24" i="46"/>
  <c r="P24" i="46" s="1"/>
  <c r="O23" i="46"/>
  <c r="P23" i="46" s="1"/>
  <c r="O22" i="46"/>
  <c r="P22" i="46" s="1"/>
  <c r="O21" i="46"/>
  <c r="P21" i="46" s="1"/>
  <c r="O20" i="46"/>
  <c r="P20" i="46" s="1"/>
  <c r="O19" i="46"/>
  <c r="P19" i="46" s="1"/>
  <c r="O18" i="46"/>
  <c r="P18" i="46" s="1"/>
  <c r="O17" i="46"/>
  <c r="P17" i="46" s="1"/>
  <c r="O16" i="46"/>
  <c r="P16" i="46" s="1"/>
  <c r="N15" i="46"/>
  <c r="M15" i="46"/>
  <c r="L15" i="46"/>
  <c r="K15" i="46"/>
  <c r="J15" i="46"/>
  <c r="I15" i="46"/>
  <c r="H15" i="46"/>
  <c r="G15" i="46"/>
  <c r="F15" i="46"/>
  <c r="E15" i="46"/>
  <c r="D15" i="46"/>
  <c r="O14" i="46"/>
  <c r="P14" i="46" s="1"/>
  <c r="O13" i="46"/>
  <c r="P13" i="46" s="1"/>
  <c r="O12" i="46"/>
  <c r="P12" i="46" s="1"/>
  <c r="O11" i="46"/>
  <c r="P11" i="46" s="1"/>
  <c r="O10" i="46"/>
  <c r="P10" i="46" s="1"/>
  <c r="O9" i="46"/>
  <c r="P9" i="46" s="1"/>
  <c r="O8" i="46"/>
  <c r="P8" i="46" s="1"/>
  <c r="O7" i="46"/>
  <c r="P7" i="46" s="1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O71" i="46" l="1"/>
  <c r="P71" i="46" s="1"/>
  <c r="O64" i="46"/>
  <c r="P64" i="46" s="1"/>
  <c r="O56" i="46"/>
  <c r="P56" i="46" s="1"/>
  <c r="O48" i="46"/>
  <c r="P48" i="46" s="1"/>
  <c r="O30" i="46"/>
  <c r="P30" i="46" s="1"/>
  <c r="L73" i="46"/>
  <c r="D73" i="46"/>
  <c r="H73" i="46"/>
  <c r="O15" i="46"/>
  <c r="P15" i="46" s="1"/>
  <c r="E73" i="46"/>
  <c r="N73" i="46"/>
  <c r="F73" i="46"/>
  <c r="J73" i="46"/>
  <c r="K73" i="46"/>
  <c r="G73" i="46"/>
  <c r="I73" i="46"/>
  <c r="M73" i="46"/>
  <c r="O75" i="47"/>
  <c r="P75" i="47" s="1"/>
  <c r="O5" i="46"/>
  <c r="P5" i="46" s="1"/>
  <c r="O73" i="46" l="1"/>
  <c r="P73" i="46" s="1"/>
  <c r="N26" i="45"/>
  <c r="O26" i="45" s="1"/>
  <c r="N25" i="45"/>
  <c r="O25" i="45" s="1"/>
  <c r="N72" i="45"/>
  <c r="O72" i="45" s="1"/>
  <c r="N71" i="45"/>
  <c r="O71" i="45" s="1"/>
  <c r="N70" i="45"/>
  <c r="O70" i="45"/>
  <c r="M69" i="45"/>
  <c r="L69" i="45"/>
  <c r="K69" i="45"/>
  <c r="J69" i="45"/>
  <c r="I69" i="45"/>
  <c r="H69" i="45"/>
  <c r="G69" i="45"/>
  <c r="F69" i="45"/>
  <c r="E69" i="45"/>
  <c r="D69" i="45"/>
  <c r="N68" i="45"/>
  <c r="O68" i="45"/>
  <c r="N67" i="45"/>
  <c r="O67" i="45"/>
  <c r="N66" i="45"/>
  <c r="O66" i="45"/>
  <c r="N65" i="45"/>
  <c r="O65" i="45" s="1"/>
  <c r="N64" i="45"/>
  <c r="O64" i="45" s="1"/>
  <c r="N63" i="45"/>
  <c r="O63" i="45" s="1"/>
  <c r="M62" i="45"/>
  <c r="L62" i="45"/>
  <c r="K62" i="45"/>
  <c r="N62" i="45" s="1"/>
  <c r="O62" i="45" s="1"/>
  <c r="J62" i="45"/>
  <c r="I62" i="45"/>
  <c r="H62" i="45"/>
  <c r="G62" i="45"/>
  <c r="F62" i="45"/>
  <c r="E62" i="45"/>
  <c r="D62" i="45"/>
  <c r="N61" i="45"/>
  <c r="O61" i="45" s="1"/>
  <c r="N60" i="45"/>
  <c r="O60" i="45"/>
  <c r="N59" i="45"/>
  <c r="O59" i="45"/>
  <c r="N58" i="45"/>
  <c r="O58" i="45"/>
  <c r="N57" i="45"/>
  <c r="O57" i="45" s="1"/>
  <c r="N56" i="45"/>
  <c r="O56" i="45" s="1"/>
  <c r="N55" i="45"/>
  <c r="O55" i="45" s="1"/>
  <c r="N54" i="45"/>
  <c r="O54" i="45"/>
  <c r="M53" i="45"/>
  <c r="L53" i="45"/>
  <c r="N53" i="45" s="1"/>
  <c r="O53" i="45" s="1"/>
  <c r="K53" i="45"/>
  <c r="J53" i="45"/>
  <c r="I53" i="45"/>
  <c r="H53" i="45"/>
  <c r="G53" i="45"/>
  <c r="F53" i="45"/>
  <c r="E53" i="45"/>
  <c r="D53" i="45"/>
  <c r="N52" i="45"/>
  <c r="O52" i="45"/>
  <c r="N51" i="45"/>
  <c r="O51" i="45"/>
  <c r="N50" i="45"/>
  <c r="O50" i="45"/>
  <c r="N49" i="45"/>
  <c r="O49" i="45"/>
  <c r="N48" i="45"/>
  <c r="O48" i="45"/>
  <c r="N47" i="45"/>
  <c r="O47" i="45" s="1"/>
  <c r="N46" i="45"/>
  <c r="O46" i="45"/>
  <c r="N45" i="45"/>
  <c r="O45" i="45"/>
  <c r="M44" i="45"/>
  <c r="L44" i="45"/>
  <c r="N44" i="45" s="1"/>
  <c r="O44" i="45" s="1"/>
  <c r="K44" i="45"/>
  <c r="J44" i="45"/>
  <c r="I44" i="45"/>
  <c r="H44" i="45"/>
  <c r="G44" i="45"/>
  <c r="F44" i="45"/>
  <c r="E44" i="45"/>
  <c r="D44" i="45"/>
  <c r="N43" i="45"/>
  <c r="O43" i="45" s="1"/>
  <c r="N42" i="45"/>
  <c r="O42" i="45"/>
  <c r="N41" i="45"/>
  <c r="O41" i="45"/>
  <c r="N40" i="45"/>
  <c r="O40" i="45" s="1"/>
  <c r="N39" i="45"/>
  <c r="O39" i="45" s="1"/>
  <c r="N38" i="45"/>
  <c r="O38" i="45"/>
  <c r="N37" i="45"/>
  <c r="O37" i="45" s="1"/>
  <c r="N36" i="45"/>
  <c r="O36" i="45"/>
  <c r="N35" i="45"/>
  <c r="O35" i="45" s="1"/>
  <c r="N34" i="45"/>
  <c r="O34" i="45"/>
  <c r="N33" i="45"/>
  <c r="O33" i="45" s="1"/>
  <c r="N32" i="45"/>
  <c r="O32" i="45"/>
  <c r="N31" i="45"/>
  <c r="O31" i="45" s="1"/>
  <c r="N30" i="45"/>
  <c r="O30" i="45"/>
  <c r="M29" i="45"/>
  <c r="M73" i="45" s="1"/>
  <c r="L29" i="45"/>
  <c r="K29" i="45"/>
  <c r="J29" i="45"/>
  <c r="I29" i="45"/>
  <c r="H29" i="45"/>
  <c r="G29" i="45"/>
  <c r="F29" i="45"/>
  <c r="E29" i="45"/>
  <c r="E73" i="45" s="1"/>
  <c r="D29" i="45"/>
  <c r="N28" i="45"/>
  <c r="O28" i="45"/>
  <c r="N27" i="45"/>
  <c r="O27" i="45" s="1"/>
  <c r="N24" i="45"/>
  <c r="O24" i="45" s="1"/>
  <c r="N23" i="45"/>
  <c r="O23" i="45"/>
  <c r="N22" i="45"/>
  <c r="O22" i="45" s="1"/>
  <c r="N21" i="45"/>
  <c r="O21" i="45"/>
  <c r="N20" i="45"/>
  <c r="O20" i="45" s="1"/>
  <c r="N19" i="45"/>
  <c r="O19" i="45"/>
  <c r="N18" i="45"/>
  <c r="O18" i="45" s="1"/>
  <c r="N17" i="45"/>
  <c r="O17" i="45"/>
  <c r="N16" i="45"/>
  <c r="O16" i="45"/>
  <c r="M15" i="45"/>
  <c r="L15" i="45"/>
  <c r="K15" i="45"/>
  <c r="K73" i="45" s="1"/>
  <c r="J15" i="45"/>
  <c r="I15" i="45"/>
  <c r="N15" i="45" s="1"/>
  <c r="O15" i="45" s="1"/>
  <c r="I73" i="45"/>
  <c r="H15" i="45"/>
  <c r="G15" i="45"/>
  <c r="G73" i="45"/>
  <c r="F15" i="45"/>
  <c r="E15" i="45"/>
  <c r="D15" i="45"/>
  <c r="D73" i="45" s="1"/>
  <c r="N14" i="45"/>
  <c r="O14" i="45" s="1"/>
  <c r="N13" i="45"/>
  <c r="O13" i="45" s="1"/>
  <c r="N12" i="45"/>
  <c r="O12" i="45"/>
  <c r="N11" i="45"/>
  <c r="O11" i="45"/>
  <c r="N10" i="45"/>
  <c r="O10" i="45"/>
  <c r="N9" i="45"/>
  <c r="O9" i="45"/>
  <c r="N8" i="45"/>
  <c r="O8" i="45" s="1"/>
  <c r="N7" i="45"/>
  <c r="O7" i="45" s="1"/>
  <c r="N6" i="45"/>
  <c r="O6" i="45"/>
  <c r="M5" i="45"/>
  <c r="L5" i="45"/>
  <c r="K5" i="45"/>
  <c r="J5" i="45"/>
  <c r="I5" i="45"/>
  <c r="H5" i="45"/>
  <c r="G5" i="45"/>
  <c r="F5" i="45"/>
  <c r="E5" i="45"/>
  <c r="D5" i="45"/>
  <c r="N70" i="44"/>
  <c r="O70" i="44"/>
  <c r="N69" i="44"/>
  <c r="O69" i="44" s="1"/>
  <c r="M68" i="44"/>
  <c r="L68" i="44"/>
  <c r="K68" i="44"/>
  <c r="J68" i="44"/>
  <c r="I68" i="44"/>
  <c r="H68" i="44"/>
  <c r="G68" i="44"/>
  <c r="F68" i="44"/>
  <c r="E68" i="44"/>
  <c r="D68" i="44"/>
  <c r="N68" i="44" s="1"/>
  <c r="O68" i="44" s="1"/>
  <c r="N67" i="44"/>
  <c r="O67" i="44" s="1"/>
  <c r="N66" i="44"/>
  <c r="O66" i="44"/>
  <c r="N65" i="44"/>
  <c r="O65" i="44"/>
  <c r="N64" i="44"/>
  <c r="O64" i="44"/>
  <c r="N63" i="44"/>
  <c r="O63" i="44" s="1"/>
  <c r="N62" i="44"/>
  <c r="O62" i="44"/>
  <c r="M61" i="44"/>
  <c r="N61" i="44" s="1"/>
  <c r="O61" i="44" s="1"/>
  <c r="L61" i="44"/>
  <c r="K61" i="44"/>
  <c r="J61" i="44"/>
  <c r="I61" i="44"/>
  <c r="H61" i="44"/>
  <c r="G61" i="44"/>
  <c r="F61" i="44"/>
  <c r="E61" i="44"/>
  <c r="D61" i="44"/>
  <c r="N60" i="44"/>
  <c r="O60" i="44"/>
  <c r="N59" i="44"/>
  <c r="O59" i="44" s="1"/>
  <c r="N58" i="44"/>
  <c r="O58" i="44" s="1"/>
  <c r="N57" i="44"/>
  <c r="O57" i="44"/>
  <c r="N56" i="44"/>
  <c r="O56" i="44"/>
  <c r="N55" i="44"/>
  <c r="O55" i="44" s="1"/>
  <c r="N54" i="44"/>
  <c r="O54" i="44"/>
  <c r="N53" i="44"/>
  <c r="O53" i="44" s="1"/>
  <c r="M52" i="44"/>
  <c r="L52" i="44"/>
  <c r="L71" i="44" s="1"/>
  <c r="K52" i="44"/>
  <c r="N52" i="44" s="1"/>
  <c r="O52" i="44" s="1"/>
  <c r="J52" i="44"/>
  <c r="I52" i="44"/>
  <c r="H52" i="44"/>
  <c r="G52" i="44"/>
  <c r="F52" i="44"/>
  <c r="E52" i="44"/>
  <c r="D52" i="44"/>
  <c r="N51" i="44"/>
  <c r="O51" i="44" s="1"/>
  <c r="N50" i="44"/>
  <c r="O50" i="44" s="1"/>
  <c r="N49" i="44"/>
  <c r="O49" i="44"/>
  <c r="N48" i="44"/>
  <c r="O48" i="44"/>
  <c r="N47" i="44"/>
  <c r="O47" i="44" s="1"/>
  <c r="N46" i="44"/>
  <c r="O46" i="44"/>
  <c r="N45" i="44"/>
  <c r="O45" i="44" s="1"/>
  <c r="N44" i="44"/>
  <c r="O44" i="44" s="1"/>
  <c r="M43" i="44"/>
  <c r="L43" i="44"/>
  <c r="K43" i="44"/>
  <c r="K71" i="44" s="1"/>
  <c r="J43" i="44"/>
  <c r="J71" i="44" s="1"/>
  <c r="I43" i="44"/>
  <c r="H43" i="44"/>
  <c r="G43" i="44"/>
  <c r="F43" i="44"/>
  <c r="E43" i="44"/>
  <c r="D43" i="44"/>
  <c r="N42" i="44"/>
  <c r="O42" i="44" s="1"/>
  <c r="N41" i="44"/>
  <c r="O41" i="44" s="1"/>
  <c r="N40" i="44"/>
  <c r="O40" i="44"/>
  <c r="N39" i="44"/>
  <c r="O39" i="44" s="1"/>
  <c r="N38" i="44"/>
  <c r="O38" i="44"/>
  <c r="N37" i="44"/>
  <c r="O37" i="44" s="1"/>
  <c r="N36" i="44"/>
  <c r="O36" i="44" s="1"/>
  <c r="N35" i="44"/>
  <c r="O35" i="44" s="1"/>
  <c r="N34" i="44"/>
  <c r="O34" i="44" s="1"/>
  <c r="N33" i="44"/>
  <c r="O33" i="44" s="1"/>
  <c r="N32" i="44"/>
  <c r="O32" i="44"/>
  <c r="N31" i="44"/>
  <c r="O31" i="44" s="1"/>
  <c r="N30" i="44"/>
  <c r="O30" i="44" s="1"/>
  <c r="M29" i="44"/>
  <c r="L29" i="44"/>
  <c r="K29" i="44"/>
  <c r="J29" i="44"/>
  <c r="I29" i="44"/>
  <c r="H29" i="44"/>
  <c r="G29" i="44"/>
  <c r="F29" i="44"/>
  <c r="F71" i="44" s="1"/>
  <c r="E29" i="44"/>
  <c r="D29" i="44"/>
  <c r="N28" i="44"/>
  <c r="O28" i="44" s="1"/>
  <c r="N27" i="44"/>
  <c r="O27" i="44" s="1"/>
  <c r="N26" i="44"/>
  <c r="O26" i="44" s="1"/>
  <c r="N25" i="44"/>
  <c r="O25" i="44" s="1"/>
  <c r="N24" i="44"/>
  <c r="O24" i="44"/>
  <c r="N23" i="44"/>
  <c r="O23" i="44" s="1"/>
  <c r="N22" i="44"/>
  <c r="O22" i="44"/>
  <c r="N21" i="44"/>
  <c r="O21" i="44" s="1"/>
  <c r="N20" i="44"/>
  <c r="O20" i="44" s="1"/>
  <c r="N19" i="44"/>
  <c r="O19" i="44" s="1"/>
  <c r="N18" i="44"/>
  <c r="O18" i="44"/>
  <c r="N17" i="44"/>
  <c r="O17" i="44" s="1"/>
  <c r="N16" i="44"/>
  <c r="O16" i="44"/>
  <c r="M15" i="44"/>
  <c r="L15" i="44"/>
  <c r="K15" i="44"/>
  <c r="J15" i="44"/>
  <c r="I15" i="44"/>
  <c r="H15" i="44"/>
  <c r="G15" i="44"/>
  <c r="F15" i="44"/>
  <c r="E15" i="44"/>
  <c r="D15" i="44"/>
  <c r="N14" i="44"/>
  <c r="O14" i="44"/>
  <c r="N13" i="44"/>
  <c r="O13" i="44"/>
  <c r="N12" i="44"/>
  <c r="O12" i="44" s="1"/>
  <c r="N11" i="44"/>
  <c r="O11" i="44" s="1"/>
  <c r="N10" i="44"/>
  <c r="O10" i="44"/>
  <c r="N9" i="44"/>
  <c r="O9" i="44" s="1"/>
  <c r="N8" i="44"/>
  <c r="O8" i="44" s="1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E71" i="44" s="1"/>
  <c r="D5" i="44"/>
  <c r="D71" i="44" s="1"/>
  <c r="N66" i="43"/>
  <c r="O66" i="43"/>
  <c r="M65" i="43"/>
  <c r="L65" i="43"/>
  <c r="K65" i="43"/>
  <c r="J65" i="43"/>
  <c r="I65" i="43"/>
  <c r="H65" i="43"/>
  <c r="G65" i="43"/>
  <c r="F65" i="43"/>
  <c r="E65" i="43"/>
  <c r="E67" i="43" s="1"/>
  <c r="D65" i="43"/>
  <c r="N65" i="43" s="1"/>
  <c r="O65" i="43" s="1"/>
  <c r="N64" i="43"/>
  <c r="O64" i="43"/>
  <c r="N63" i="43"/>
  <c r="O63" i="43" s="1"/>
  <c r="N62" i="43"/>
  <c r="O62" i="43"/>
  <c r="N61" i="43"/>
  <c r="O61" i="43" s="1"/>
  <c r="N60" i="43"/>
  <c r="O60" i="43" s="1"/>
  <c r="M59" i="43"/>
  <c r="L59" i="43"/>
  <c r="K59" i="43"/>
  <c r="J59" i="43"/>
  <c r="N59" i="43" s="1"/>
  <c r="O59" i="43" s="1"/>
  <c r="I59" i="43"/>
  <c r="H59" i="43"/>
  <c r="G59" i="43"/>
  <c r="F59" i="43"/>
  <c r="E59" i="43"/>
  <c r="D59" i="43"/>
  <c r="N58" i="43"/>
  <c r="O58" i="43" s="1"/>
  <c r="N57" i="43"/>
  <c r="O57" i="43" s="1"/>
  <c r="N56" i="43"/>
  <c r="O56" i="43"/>
  <c r="N55" i="43"/>
  <c r="O55" i="43" s="1"/>
  <c r="N54" i="43"/>
  <c r="O54" i="43"/>
  <c r="M53" i="43"/>
  <c r="L53" i="43"/>
  <c r="K53" i="43"/>
  <c r="J53" i="43"/>
  <c r="I53" i="43"/>
  <c r="H53" i="43"/>
  <c r="G53" i="43"/>
  <c r="F53" i="43"/>
  <c r="N53" i="43" s="1"/>
  <c r="O53" i="43" s="1"/>
  <c r="E53" i="43"/>
  <c r="D53" i="43"/>
  <c r="N52" i="43"/>
  <c r="O52" i="43"/>
  <c r="N51" i="43"/>
  <c r="O51" i="43" s="1"/>
  <c r="N50" i="43"/>
  <c r="O50" i="43" s="1"/>
  <c r="N49" i="43"/>
  <c r="O49" i="43" s="1"/>
  <c r="N48" i="43"/>
  <c r="O48" i="43" s="1"/>
  <c r="N47" i="43"/>
  <c r="O47" i="43" s="1"/>
  <c r="N46" i="43"/>
  <c r="O46" i="43"/>
  <c r="N45" i="43"/>
  <c r="O45" i="43" s="1"/>
  <c r="N44" i="43"/>
  <c r="O44" i="43" s="1"/>
  <c r="M43" i="43"/>
  <c r="L43" i="43"/>
  <c r="K43" i="43"/>
  <c r="J43" i="43"/>
  <c r="I43" i="43"/>
  <c r="H43" i="43"/>
  <c r="G43" i="43"/>
  <c r="F43" i="43"/>
  <c r="F67" i="43" s="1"/>
  <c r="E43" i="43"/>
  <c r="D43" i="43"/>
  <c r="N42" i="43"/>
  <c r="O42" i="43" s="1"/>
  <c r="N41" i="43"/>
  <c r="O41" i="43" s="1"/>
  <c r="N40" i="43"/>
  <c r="O40" i="43" s="1"/>
  <c r="N39" i="43"/>
  <c r="O39" i="43" s="1"/>
  <c r="N38" i="43"/>
  <c r="O38" i="43"/>
  <c r="N37" i="43"/>
  <c r="O37" i="43" s="1"/>
  <c r="N36" i="43"/>
  <c r="O36" i="43"/>
  <c r="N35" i="43"/>
  <c r="O35" i="43" s="1"/>
  <c r="N34" i="43"/>
  <c r="O34" i="43" s="1"/>
  <c r="N33" i="43"/>
  <c r="O33" i="43" s="1"/>
  <c r="N32" i="43"/>
  <c r="O32" i="43"/>
  <c r="N31" i="43"/>
  <c r="O31" i="43" s="1"/>
  <c r="N30" i="43"/>
  <c r="O30" i="43"/>
  <c r="M29" i="43"/>
  <c r="L29" i="43"/>
  <c r="K29" i="43"/>
  <c r="J29" i="43"/>
  <c r="I29" i="43"/>
  <c r="H29" i="43"/>
  <c r="G29" i="43"/>
  <c r="F29" i="43"/>
  <c r="E29" i="43"/>
  <c r="D29" i="43"/>
  <c r="N28" i="43"/>
  <c r="O28" i="43"/>
  <c r="N27" i="43"/>
  <c r="O27" i="43"/>
  <c r="N26" i="43"/>
  <c r="O26" i="43" s="1"/>
  <c r="N25" i="43"/>
  <c r="O25" i="43" s="1"/>
  <c r="N24" i="43"/>
  <c r="O24" i="43"/>
  <c r="N23" i="43"/>
  <c r="O23" i="43" s="1"/>
  <c r="N22" i="43"/>
  <c r="O22" i="43" s="1"/>
  <c r="N21" i="43"/>
  <c r="O21" i="43"/>
  <c r="N20" i="43"/>
  <c r="O20" i="43"/>
  <c r="N19" i="43"/>
  <c r="O19" i="43" s="1"/>
  <c r="N18" i="43"/>
  <c r="O18" i="43"/>
  <c r="N17" i="43"/>
  <c r="O17" i="43" s="1"/>
  <c r="N16" i="43"/>
  <c r="O16" i="43" s="1"/>
  <c r="M15" i="43"/>
  <c r="L15" i="43"/>
  <c r="K15" i="43"/>
  <c r="K67" i="43" s="1"/>
  <c r="J15" i="43"/>
  <c r="J67" i="43" s="1"/>
  <c r="I15" i="43"/>
  <c r="H15" i="43"/>
  <c r="G15" i="43"/>
  <c r="F15" i="43"/>
  <c r="E15" i="43"/>
  <c r="D15" i="43"/>
  <c r="N14" i="43"/>
  <c r="O14" i="43" s="1"/>
  <c r="N13" i="43"/>
  <c r="O13" i="43" s="1"/>
  <c r="N12" i="43"/>
  <c r="O12" i="43"/>
  <c r="N11" i="43"/>
  <c r="O11" i="43" s="1"/>
  <c r="N10" i="43"/>
  <c r="O10" i="43"/>
  <c r="N9" i="43"/>
  <c r="O9" i="43" s="1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66" i="42"/>
  <c r="O66" i="42" s="1"/>
  <c r="M65" i="42"/>
  <c r="L65" i="42"/>
  <c r="K65" i="42"/>
  <c r="J65" i="42"/>
  <c r="I65" i="42"/>
  <c r="H65" i="42"/>
  <c r="G65" i="42"/>
  <c r="F65" i="42"/>
  <c r="E65" i="42"/>
  <c r="D65" i="42"/>
  <c r="N64" i="42"/>
  <c r="O64" i="42" s="1"/>
  <c r="N63" i="42"/>
  <c r="O63" i="42"/>
  <c r="N62" i="42"/>
  <c r="O62" i="42" s="1"/>
  <c r="N61" i="42"/>
  <c r="O61" i="42"/>
  <c r="N60" i="42"/>
  <c r="O60" i="42"/>
  <c r="M59" i="42"/>
  <c r="L59" i="42"/>
  <c r="K59" i="42"/>
  <c r="J59" i="42"/>
  <c r="I59" i="42"/>
  <c r="H59" i="42"/>
  <c r="G59" i="42"/>
  <c r="N59" i="42" s="1"/>
  <c r="O59" i="42" s="1"/>
  <c r="F59" i="42"/>
  <c r="E59" i="42"/>
  <c r="D59" i="42"/>
  <c r="N58" i="42"/>
  <c r="O58" i="42"/>
  <c r="N57" i="42"/>
  <c r="O57" i="42"/>
  <c r="N56" i="42"/>
  <c r="O56" i="42" s="1"/>
  <c r="N55" i="42"/>
  <c r="O55" i="42"/>
  <c r="N54" i="42"/>
  <c r="O54" i="42"/>
  <c r="M53" i="42"/>
  <c r="L53" i="42"/>
  <c r="K53" i="42"/>
  <c r="J53" i="42"/>
  <c r="I53" i="42"/>
  <c r="H53" i="42"/>
  <c r="G53" i="42"/>
  <c r="F53" i="42"/>
  <c r="E53" i="42"/>
  <c r="D53" i="42"/>
  <c r="N52" i="42"/>
  <c r="O52" i="42"/>
  <c r="N51" i="42"/>
  <c r="O51" i="42"/>
  <c r="N50" i="42"/>
  <c r="O50" i="42" s="1"/>
  <c r="N49" i="42"/>
  <c r="O49" i="42" s="1"/>
  <c r="N48" i="42"/>
  <c r="O48" i="42" s="1"/>
  <c r="N47" i="42"/>
  <c r="O47" i="42"/>
  <c r="N46" i="42"/>
  <c r="O46" i="42"/>
  <c r="N45" i="42"/>
  <c r="O45" i="42"/>
  <c r="N44" i="42"/>
  <c r="O44" i="42"/>
  <c r="N43" i="42"/>
  <c r="O43" i="42"/>
  <c r="M42" i="42"/>
  <c r="L42" i="42"/>
  <c r="K42" i="42"/>
  <c r="J42" i="42"/>
  <c r="I42" i="42"/>
  <c r="H42" i="42"/>
  <c r="N42" i="42" s="1"/>
  <c r="O42" i="42" s="1"/>
  <c r="G42" i="42"/>
  <c r="F42" i="42"/>
  <c r="E42" i="42"/>
  <c r="D42" i="42"/>
  <c r="N41" i="42"/>
  <c r="O41" i="42"/>
  <c r="N40" i="42"/>
  <c r="O40" i="42" s="1"/>
  <c r="N39" i="42"/>
  <c r="O39" i="42"/>
  <c r="N38" i="42"/>
  <c r="O38" i="42" s="1"/>
  <c r="N37" i="42"/>
  <c r="O37" i="42"/>
  <c r="N36" i="42"/>
  <c r="O36" i="42"/>
  <c r="N35" i="42"/>
  <c r="O35" i="42" s="1"/>
  <c r="N34" i="42"/>
  <c r="O34" i="42" s="1"/>
  <c r="N33" i="42"/>
  <c r="O33" i="42"/>
  <c r="N32" i="42"/>
  <c r="O32" i="42"/>
  <c r="N31" i="42"/>
  <c r="O31" i="42"/>
  <c r="N30" i="42"/>
  <c r="O30" i="42" s="1"/>
  <c r="N29" i="42"/>
  <c r="O29" i="42"/>
  <c r="N28" i="42"/>
  <c r="O28" i="42" s="1"/>
  <c r="M27" i="42"/>
  <c r="L27" i="42"/>
  <c r="K27" i="42"/>
  <c r="J27" i="42"/>
  <c r="I27" i="42"/>
  <c r="H27" i="42"/>
  <c r="G27" i="42"/>
  <c r="G67" i="42" s="1"/>
  <c r="F27" i="42"/>
  <c r="N27" i="42" s="1"/>
  <c r="O27" i="42" s="1"/>
  <c r="E27" i="42"/>
  <c r="D27" i="42"/>
  <c r="N26" i="42"/>
  <c r="O26" i="42" s="1"/>
  <c r="N25" i="42"/>
  <c r="O25" i="42"/>
  <c r="N24" i="42"/>
  <c r="O24" i="42"/>
  <c r="N23" i="42"/>
  <c r="O23" i="42"/>
  <c r="N22" i="42"/>
  <c r="O22" i="42"/>
  <c r="N21" i="42"/>
  <c r="O21" i="42" s="1"/>
  <c r="N20" i="42"/>
  <c r="O20" i="42" s="1"/>
  <c r="N19" i="42"/>
  <c r="O19" i="42"/>
  <c r="N18" i="42"/>
  <c r="O18" i="42" s="1"/>
  <c r="N17" i="42"/>
  <c r="O17" i="42"/>
  <c r="N16" i="42"/>
  <c r="O16" i="42" s="1"/>
  <c r="M15" i="42"/>
  <c r="L15" i="42"/>
  <c r="L67" i="42" s="1"/>
  <c r="K15" i="42"/>
  <c r="J15" i="42"/>
  <c r="I15" i="42"/>
  <c r="H15" i="42"/>
  <c r="G15" i="42"/>
  <c r="F15" i="42"/>
  <c r="E15" i="42"/>
  <c r="D15" i="42"/>
  <c r="N14" i="42"/>
  <c r="O14" i="42" s="1"/>
  <c r="N13" i="42"/>
  <c r="O13" i="42"/>
  <c r="N12" i="42"/>
  <c r="O12" i="42" s="1"/>
  <c r="N11" i="42"/>
  <c r="O11" i="42"/>
  <c r="N10" i="42"/>
  <c r="O10" i="42"/>
  <c r="N9" i="42"/>
  <c r="O9" i="42"/>
  <c r="N8" i="42"/>
  <c r="O8" i="42"/>
  <c r="N7" i="42"/>
  <c r="O7" i="42"/>
  <c r="N6" i="42"/>
  <c r="O6" i="42" s="1"/>
  <c r="M5" i="42"/>
  <c r="L5" i="42"/>
  <c r="K5" i="42"/>
  <c r="J5" i="42"/>
  <c r="I5" i="42"/>
  <c r="H5" i="42"/>
  <c r="G5" i="42"/>
  <c r="F5" i="42"/>
  <c r="E5" i="42"/>
  <c r="D5" i="42"/>
  <c r="N68" i="41"/>
  <c r="O68" i="41" s="1"/>
  <c r="N67" i="41"/>
  <c r="O67" i="41"/>
  <c r="M66" i="41"/>
  <c r="L66" i="41"/>
  <c r="K66" i="41"/>
  <c r="J66" i="41"/>
  <c r="I66" i="41"/>
  <c r="H66" i="41"/>
  <c r="G66" i="41"/>
  <c r="F66" i="41"/>
  <c r="E66" i="41"/>
  <c r="D66" i="41"/>
  <c r="N65" i="41"/>
  <c r="O65" i="41"/>
  <c r="N64" i="41"/>
  <c r="O64" i="41"/>
  <c r="N63" i="41"/>
  <c r="O63" i="41"/>
  <c r="N62" i="41"/>
  <c r="O62" i="41"/>
  <c r="N61" i="41"/>
  <c r="O61" i="41"/>
  <c r="N60" i="41"/>
  <c r="O60" i="41" s="1"/>
  <c r="M59" i="41"/>
  <c r="L59" i="41"/>
  <c r="K59" i="41"/>
  <c r="J59" i="41"/>
  <c r="I59" i="41"/>
  <c r="H59" i="41"/>
  <c r="G59" i="41"/>
  <c r="F59" i="41"/>
  <c r="E59" i="41"/>
  <c r="D59" i="41"/>
  <c r="N58" i="41"/>
  <c r="O58" i="41" s="1"/>
  <c r="N57" i="41"/>
  <c r="O57" i="41"/>
  <c r="N56" i="41"/>
  <c r="O56" i="41" s="1"/>
  <c r="N55" i="41"/>
  <c r="O55" i="41"/>
  <c r="M54" i="41"/>
  <c r="L54" i="41"/>
  <c r="K54" i="41"/>
  <c r="J54" i="41"/>
  <c r="I54" i="41"/>
  <c r="H54" i="41"/>
  <c r="G54" i="41"/>
  <c r="F54" i="41"/>
  <c r="E54" i="41"/>
  <c r="E69" i="41" s="1"/>
  <c r="D54" i="41"/>
  <c r="N53" i="41"/>
  <c r="O53" i="41"/>
  <c r="N52" i="41"/>
  <c r="O52" i="41"/>
  <c r="N51" i="41"/>
  <c r="O51" i="41"/>
  <c r="N50" i="41"/>
  <c r="O50" i="41" s="1"/>
  <c r="N49" i="41"/>
  <c r="O49" i="41"/>
  <c r="N48" i="41"/>
  <c r="O48" i="41"/>
  <c r="N47" i="41"/>
  <c r="O47" i="41"/>
  <c r="N46" i="41"/>
  <c r="O46" i="41" s="1"/>
  <c r="N45" i="41"/>
  <c r="O45" i="41" s="1"/>
  <c r="N44" i="41"/>
  <c r="O44" i="41" s="1"/>
  <c r="M43" i="41"/>
  <c r="L43" i="41"/>
  <c r="K43" i="41"/>
  <c r="J43" i="41"/>
  <c r="J69" i="41" s="1"/>
  <c r="I43" i="41"/>
  <c r="H43" i="41"/>
  <c r="G43" i="41"/>
  <c r="F43" i="41"/>
  <c r="E43" i="41"/>
  <c r="D43" i="41"/>
  <c r="N42" i="41"/>
  <c r="O42" i="41" s="1"/>
  <c r="N41" i="41"/>
  <c r="O41" i="41"/>
  <c r="N40" i="41"/>
  <c r="O40" i="41" s="1"/>
  <c r="N39" i="41"/>
  <c r="O39" i="41"/>
  <c r="N38" i="41"/>
  <c r="O38" i="41"/>
  <c r="N37" i="41"/>
  <c r="O37" i="41" s="1"/>
  <c r="N36" i="41"/>
  <c r="O36" i="41" s="1"/>
  <c r="N35" i="41"/>
  <c r="O35" i="41"/>
  <c r="N34" i="41"/>
  <c r="O34" i="41"/>
  <c r="N33" i="41"/>
  <c r="O33" i="41"/>
  <c r="N32" i="41"/>
  <c r="O32" i="41" s="1"/>
  <c r="N31" i="41"/>
  <c r="O31" i="41"/>
  <c r="N30" i="41"/>
  <c r="O30" i="41" s="1"/>
  <c r="M29" i="41"/>
  <c r="L29" i="41"/>
  <c r="K29" i="41"/>
  <c r="J29" i="41"/>
  <c r="I29" i="41"/>
  <c r="H29" i="41"/>
  <c r="G29" i="41"/>
  <c r="G69" i="41" s="1"/>
  <c r="F29" i="41"/>
  <c r="F69" i="41" s="1"/>
  <c r="E29" i="41"/>
  <c r="D29" i="41"/>
  <c r="N28" i="41"/>
  <c r="O28" i="41" s="1"/>
  <c r="N27" i="41"/>
  <c r="O27" i="41"/>
  <c r="N26" i="41"/>
  <c r="O26" i="41"/>
  <c r="N25" i="41"/>
  <c r="O25" i="41"/>
  <c r="N24" i="41"/>
  <c r="O24" i="41"/>
  <c r="N23" i="41"/>
  <c r="O23" i="41" s="1"/>
  <c r="N22" i="41"/>
  <c r="O22" i="41" s="1"/>
  <c r="N21" i="41"/>
  <c r="O21" i="41"/>
  <c r="N20" i="41"/>
  <c r="O20" i="41" s="1"/>
  <c r="N19" i="41"/>
  <c r="O19" i="41"/>
  <c r="N18" i="41"/>
  <c r="O18" i="41" s="1"/>
  <c r="N17" i="41"/>
  <c r="O17" i="41"/>
  <c r="N16" i="41"/>
  <c r="O16" i="41" s="1"/>
  <c r="M15" i="41"/>
  <c r="L15" i="41"/>
  <c r="K15" i="41"/>
  <c r="J15" i="41"/>
  <c r="I15" i="41"/>
  <c r="H15" i="41"/>
  <c r="G15" i="41"/>
  <c r="F15" i="41"/>
  <c r="E15" i="41"/>
  <c r="D15" i="41"/>
  <c r="N15" i="41" s="1"/>
  <c r="O15" i="41" s="1"/>
  <c r="N14" i="41"/>
  <c r="O14" i="41" s="1"/>
  <c r="N13" i="41"/>
  <c r="O13" i="41"/>
  <c r="N12" i="41"/>
  <c r="O12" i="41" s="1"/>
  <c r="N11" i="41"/>
  <c r="O11" i="41"/>
  <c r="N10" i="41"/>
  <c r="O10" i="41" s="1"/>
  <c r="N9" i="41"/>
  <c r="O9" i="41" s="1"/>
  <c r="N8" i="41"/>
  <c r="O8" i="41" s="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70" i="40"/>
  <c r="O70" i="40"/>
  <c r="M69" i="40"/>
  <c r="L69" i="40"/>
  <c r="K69" i="40"/>
  <c r="J69" i="40"/>
  <c r="I69" i="40"/>
  <c r="H69" i="40"/>
  <c r="G69" i="40"/>
  <c r="F69" i="40"/>
  <c r="E69" i="40"/>
  <c r="D69" i="40"/>
  <c r="N68" i="40"/>
  <c r="O68" i="40"/>
  <c r="N67" i="40"/>
  <c r="O67" i="40"/>
  <c r="N66" i="40"/>
  <c r="O66" i="40"/>
  <c r="N65" i="40"/>
  <c r="O65" i="40"/>
  <c r="N64" i="40"/>
  <c r="O64" i="40" s="1"/>
  <c r="N63" i="40"/>
  <c r="O63" i="40"/>
  <c r="N62" i="40"/>
  <c r="O62" i="40"/>
  <c r="N61" i="40"/>
  <c r="O61" i="40"/>
  <c r="M60" i="40"/>
  <c r="L60" i="40"/>
  <c r="K60" i="40"/>
  <c r="J60" i="40"/>
  <c r="I60" i="40"/>
  <c r="H60" i="40"/>
  <c r="G60" i="40"/>
  <c r="F60" i="40"/>
  <c r="E60" i="40"/>
  <c r="D60" i="40"/>
  <c r="N59" i="40"/>
  <c r="O59" i="40"/>
  <c r="N58" i="40"/>
  <c r="O58" i="40" s="1"/>
  <c r="N57" i="40"/>
  <c r="O57" i="40" s="1"/>
  <c r="N56" i="40"/>
  <c r="O56" i="40" s="1"/>
  <c r="M55" i="40"/>
  <c r="L55" i="40"/>
  <c r="K55" i="40"/>
  <c r="N55" i="40" s="1"/>
  <c r="O55" i="40" s="1"/>
  <c r="J55" i="40"/>
  <c r="I55" i="40"/>
  <c r="H55" i="40"/>
  <c r="G55" i="40"/>
  <c r="F55" i="40"/>
  <c r="E55" i="40"/>
  <c r="D55" i="40"/>
  <c r="N54" i="40"/>
  <c r="O54" i="40"/>
  <c r="N53" i="40"/>
  <c r="O53" i="40" s="1"/>
  <c r="N52" i="40"/>
  <c r="O52" i="40"/>
  <c r="N51" i="40"/>
  <c r="O51" i="40"/>
  <c r="N50" i="40"/>
  <c r="O50" i="40" s="1"/>
  <c r="N49" i="40"/>
  <c r="O49" i="40" s="1"/>
  <c r="N48" i="40"/>
  <c r="O48" i="40" s="1"/>
  <c r="N47" i="40"/>
  <c r="O47" i="40" s="1"/>
  <c r="N46" i="40"/>
  <c r="O46" i="40"/>
  <c r="N45" i="40"/>
  <c r="O45" i="40"/>
  <c r="M44" i="40"/>
  <c r="L44" i="40"/>
  <c r="K44" i="40"/>
  <c r="J44" i="40"/>
  <c r="I44" i="40"/>
  <c r="H44" i="40"/>
  <c r="G44" i="40"/>
  <c r="F44" i="40"/>
  <c r="E44" i="40"/>
  <c r="D44" i="40"/>
  <c r="N44" i="40" s="1"/>
  <c r="O44" i="40" s="1"/>
  <c r="N43" i="40"/>
  <c r="O43" i="40"/>
  <c r="N42" i="40"/>
  <c r="O42" i="40"/>
  <c r="N41" i="40"/>
  <c r="O41" i="40"/>
  <c r="N40" i="40"/>
  <c r="O40" i="40"/>
  <c r="N39" i="40"/>
  <c r="O39" i="40" s="1"/>
  <c r="N38" i="40"/>
  <c r="O38" i="40" s="1"/>
  <c r="N37" i="40"/>
  <c r="O37" i="40"/>
  <c r="N36" i="40"/>
  <c r="O36" i="40"/>
  <c r="N35" i="40"/>
  <c r="O35" i="40" s="1"/>
  <c r="N34" i="40"/>
  <c r="O34" i="40" s="1"/>
  <c r="N33" i="40"/>
  <c r="O33" i="40" s="1"/>
  <c r="N32" i="40"/>
  <c r="O32" i="40"/>
  <c r="N31" i="40"/>
  <c r="O31" i="40"/>
  <c r="N30" i="40"/>
  <c r="O30" i="40" s="1"/>
  <c r="N29" i="40"/>
  <c r="O29" i="40"/>
  <c r="M28" i="40"/>
  <c r="L28" i="40"/>
  <c r="K28" i="40"/>
  <c r="J28" i="40"/>
  <c r="I28" i="40"/>
  <c r="H28" i="40"/>
  <c r="G28" i="40"/>
  <c r="F28" i="40"/>
  <c r="E28" i="40"/>
  <c r="N28" i="40" s="1"/>
  <c r="O28" i="40" s="1"/>
  <c r="D28" i="40"/>
  <c r="N27" i="40"/>
  <c r="O27" i="40"/>
  <c r="N26" i="40"/>
  <c r="O26" i="40"/>
  <c r="N25" i="40"/>
  <c r="O25" i="40" s="1"/>
  <c r="N24" i="40"/>
  <c r="O24" i="40" s="1"/>
  <c r="N23" i="40"/>
  <c r="O23" i="40"/>
  <c r="N22" i="40"/>
  <c r="O22" i="40"/>
  <c r="N21" i="40"/>
  <c r="O21" i="40"/>
  <c r="N20" i="40"/>
  <c r="O20" i="40" s="1"/>
  <c r="N19" i="40"/>
  <c r="O19" i="40" s="1"/>
  <c r="N18" i="40"/>
  <c r="O18" i="40"/>
  <c r="N17" i="40"/>
  <c r="O17" i="40"/>
  <c r="N16" i="40"/>
  <c r="O16" i="40"/>
  <c r="M15" i="40"/>
  <c r="M71" i="40" s="1"/>
  <c r="L15" i="40"/>
  <c r="K15" i="40"/>
  <c r="J15" i="40"/>
  <c r="J71" i="40" s="1"/>
  <c r="I15" i="40"/>
  <c r="H15" i="40"/>
  <c r="G15" i="40"/>
  <c r="F15" i="40"/>
  <c r="E15" i="40"/>
  <c r="D15" i="40"/>
  <c r="N14" i="40"/>
  <c r="O14" i="40"/>
  <c r="N13" i="40"/>
  <c r="O13" i="40" s="1"/>
  <c r="N12" i="40"/>
  <c r="O12" i="40"/>
  <c r="N11" i="40"/>
  <c r="O11" i="40" s="1"/>
  <c r="N10" i="40"/>
  <c r="O10" i="40" s="1"/>
  <c r="N9" i="40"/>
  <c r="O9" i="40"/>
  <c r="N8" i="40"/>
  <c r="O8" i="40" s="1"/>
  <c r="N7" i="40"/>
  <c r="O7" i="40"/>
  <c r="N6" i="40"/>
  <c r="O6" i="40"/>
  <c r="M5" i="40"/>
  <c r="L5" i="40"/>
  <c r="K5" i="40"/>
  <c r="K71" i="40" s="1"/>
  <c r="J5" i="40"/>
  <c r="I5" i="40"/>
  <c r="H5" i="40"/>
  <c r="G5" i="40"/>
  <c r="G71" i="40" s="1"/>
  <c r="F5" i="40"/>
  <c r="E5" i="40"/>
  <c r="E71" i="40" s="1"/>
  <c r="D5" i="40"/>
  <c r="D71" i="40" s="1"/>
  <c r="N66" i="39"/>
  <c r="O66" i="39"/>
  <c r="N65" i="39"/>
  <c r="O65" i="39" s="1"/>
  <c r="M64" i="39"/>
  <c r="L64" i="39"/>
  <c r="K64" i="39"/>
  <c r="J64" i="39"/>
  <c r="I64" i="39"/>
  <c r="H64" i="39"/>
  <c r="G64" i="39"/>
  <c r="F64" i="39"/>
  <c r="F67" i="39"/>
  <c r="E64" i="39"/>
  <c r="D64" i="39"/>
  <c r="N63" i="39"/>
  <c r="O63" i="39" s="1"/>
  <c r="N62" i="39"/>
  <c r="O62" i="39" s="1"/>
  <c r="N61" i="39"/>
  <c r="O61" i="39" s="1"/>
  <c r="N60" i="39"/>
  <c r="O60" i="39" s="1"/>
  <c r="N59" i="39"/>
  <c r="O59" i="39" s="1"/>
  <c r="N58" i="39"/>
  <c r="O58" i="39"/>
  <c r="M57" i="39"/>
  <c r="L57" i="39"/>
  <c r="K57" i="39"/>
  <c r="J57" i="39"/>
  <c r="I57" i="39"/>
  <c r="H57" i="39"/>
  <c r="G57" i="39"/>
  <c r="F57" i="39"/>
  <c r="E57" i="39"/>
  <c r="D57" i="39"/>
  <c r="N56" i="39"/>
  <c r="O56" i="39" s="1"/>
  <c r="N55" i="39"/>
  <c r="O55" i="39"/>
  <c r="N54" i="39"/>
  <c r="O54" i="39"/>
  <c r="M53" i="39"/>
  <c r="L53" i="39"/>
  <c r="K53" i="39"/>
  <c r="J53" i="39"/>
  <c r="I53" i="39"/>
  <c r="H53" i="39"/>
  <c r="G53" i="39"/>
  <c r="F53" i="39"/>
  <c r="E53" i="39"/>
  <c r="D53" i="39"/>
  <c r="N53" i="39" s="1"/>
  <c r="O53" i="39" s="1"/>
  <c r="N52" i="39"/>
  <c r="O52" i="39"/>
  <c r="N51" i="39"/>
  <c r="O51" i="39"/>
  <c r="N50" i="39"/>
  <c r="O50" i="39" s="1"/>
  <c r="N49" i="39"/>
  <c r="O49" i="39"/>
  <c r="N48" i="39"/>
  <c r="O48" i="39" s="1"/>
  <c r="N47" i="39"/>
  <c r="O47" i="39" s="1"/>
  <c r="N46" i="39"/>
  <c r="O46" i="39"/>
  <c r="N45" i="39"/>
  <c r="O45" i="39"/>
  <c r="N44" i="39"/>
  <c r="O44" i="39" s="1"/>
  <c r="N43" i="39"/>
  <c r="O43" i="39"/>
  <c r="M42" i="39"/>
  <c r="L42" i="39"/>
  <c r="K42" i="39"/>
  <c r="J42" i="39"/>
  <c r="N42" i="39" s="1"/>
  <c r="O42" i="39" s="1"/>
  <c r="I42" i="39"/>
  <c r="H42" i="39"/>
  <c r="G42" i="39"/>
  <c r="F42" i="39"/>
  <c r="E42" i="39"/>
  <c r="D42" i="39"/>
  <c r="N41" i="39"/>
  <c r="O41" i="39"/>
  <c r="N40" i="39"/>
  <c r="O40" i="39" s="1"/>
  <c r="N39" i="39"/>
  <c r="O39" i="39"/>
  <c r="N38" i="39"/>
  <c r="O38" i="39" s="1"/>
  <c r="N37" i="39"/>
  <c r="O37" i="39"/>
  <c r="N36" i="39"/>
  <c r="O36" i="39" s="1"/>
  <c r="N35" i="39"/>
  <c r="O35" i="39"/>
  <c r="N34" i="39"/>
  <c r="O34" i="39" s="1"/>
  <c r="N33" i="39"/>
  <c r="O33" i="39"/>
  <c r="N32" i="39"/>
  <c r="O32" i="39"/>
  <c r="N31" i="39"/>
  <c r="O31" i="39" s="1"/>
  <c r="N30" i="39"/>
  <c r="O30" i="39" s="1"/>
  <c r="N29" i="39"/>
  <c r="O29" i="39"/>
  <c r="N28" i="39"/>
  <c r="O28" i="39" s="1"/>
  <c r="M27" i="39"/>
  <c r="L27" i="39"/>
  <c r="K27" i="39"/>
  <c r="J27" i="39"/>
  <c r="J67" i="39" s="1"/>
  <c r="I27" i="39"/>
  <c r="H27" i="39"/>
  <c r="H67" i="39" s="1"/>
  <c r="G27" i="39"/>
  <c r="F27" i="39"/>
  <c r="E27" i="39"/>
  <c r="D27" i="39"/>
  <c r="N27" i="39" s="1"/>
  <c r="O27" i="39" s="1"/>
  <c r="N26" i="39"/>
  <c r="O26" i="39" s="1"/>
  <c r="N25" i="39"/>
  <c r="O25" i="39" s="1"/>
  <c r="N24" i="39"/>
  <c r="O24" i="39" s="1"/>
  <c r="N23" i="39"/>
  <c r="O23" i="39" s="1"/>
  <c r="N22" i="39"/>
  <c r="O22" i="39" s="1"/>
  <c r="N21" i="39"/>
  <c r="O21" i="39"/>
  <c r="N20" i="39"/>
  <c r="O20" i="39" s="1"/>
  <c r="N19" i="39"/>
  <c r="O19" i="39" s="1"/>
  <c r="N18" i="39"/>
  <c r="O18" i="39" s="1"/>
  <c r="N17" i="39"/>
  <c r="O17" i="39" s="1"/>
  <c r="N16" i="39"/>
  <c r="O16" i="39" s="1"/>
  <c r="M15" i="39"/>
  <c r="L15" i="39"/>
  <c r="L67" i="39" s="1"/>
  <c r="K15" i="39"/>
  <c r="K67" i="39" s="1"/>
  <c r="J15" i="39"/>
  <c r="I15" i="39"/>
  <c r="H15" i="39"/>
  <c r="G15" i="39"/>
  <c r="F15" i="39"/>
  <c r="E15" i="39"/>
  <c r="D15" i="39"/>
  <c r="D67" i="39" s="1"/>
  <c r="N14" i="39"/>
  <c r="O14" i="39"/>
  <c r="N13" i="39"/>
  <c r="O13" i="39"/>
  <c r="N12" i="39"/>
  <c r="O12" i="39"/>
  <c r="N11" i="39"/>
  <c r="O11" i="39" s="1"/>
  <c r="N10" i="39"/>
  <c r="O10" i="39" s="1"/>
  <c r="N9" i="39"/>
  <c r="O9" i="39" s="1"/>
  <c r="N8" i="39"/>
  <c r="O8" i="39"/>
  <c r="N7" i="39"/>
  <c r="O7" i="39"/>
  <c r="N6" i="39"/>
  <c r="O6" i="39"/>
  <c r="M5" i="39"/>
  <c r="M67" i="39" s="1"/>
  <c r="L5" i="39"/>
  <c r="K5" i="39"/>
  <c r="J5" i="39"/>
  <c r="I5" i="39"/>
  <c r="H5" i="39"/>
  <c r="G5" i="39"/>
  <c r="F5" i="39"/>
  <c r="E5" i="39"/>
  <c r="N5" i="39" s="1"/>
  <c r="O5" i="39" s="1"/>
  <c r="D5" i="39"/>
  <c r="N64" i="38"/>
  <c r="O64" i="38"/>
  <c r="N63" i="38"/>
  <c r="O63" i="38"/>
  <c r="M62" i="38"/>
  <c r="L62" i="38"/>
  <c r="K62" i="38"/>
  <c r="J62" i="38"/>
  <c r="I62" i="38"/>
  <c r="N62" i="38" s="1"/>
  <c r="O62" i="38" s="1"/>
  <c r="H62" i="38"/>
  <c r="G62" i="38"/>
  <c r="F62" i="38"/>
  <c r="E62" i="38"/>
  <c r="D62" i="38"/>
  <c r="N61" i="38"/>
  <c r="O61" i="38"/>
  <c r="N60" i="38"/>
  <c r="O60" i="38" s="1"/>
  <c r="N59" i="38"/>
  <c r="O59" i="38"/>
  <c r="N58" i="38"/>
  <c r="O58" i="38" s="1"/>
  <c r="N57" i="38"/>
  <c r="O57" i="38" s="1"/>
  <c r="N56" i="38"/>
  <c r="O56" i="38"/>
  <c r="N55" i="38"/>
  <c r="O55" i="38"/>
  <c r="M54" i="38"/>
  <c r="L54" i="38"/>
  <c r="K54" i="38"/>
  <c r="J54" i="38"/>
  <c r="I54" i="38"/>
  <c r="H54" i="38"/>
  <c r="G54" i="38"/>
  <c r="F54" i="38"/>
  <c r="E54" i="38"/>
  <c r="D54" i="38"/>
  <c r="N54" i="38" s="1"/>
  <c r="O54" i="38" s="1"/>
  <c r="N53" i="38"/>
  <c r="O53" i="38" s="1"/>
  <c r="N52" i="38"/>
  <c r="O52" i="38"/>
  <c r="N51" i="38"/>
  <c r="O51" i="38" s="1"/>
  <c r="M50" i="38"/>
  <c r="L50" i="38"/>
  <c r="K50" i="38"/>
  <c r="J50" i="38"/>
  <c r="I50" i="38"/>
  <c r="H50" i="38"/>
  <c r="G50" i="38"/>
  <c r="F50" i="38"/>
  <c r="E50" i="38"/>
  <c r="D50" i="38"/>
  <c r="N49" i="38"/>
  <c r="O49" i="38" s="1"/>
  <c r="N48" i="38"/>
  <c r="O48" i="38" s="1"/>
  <c r="N47" i="38"/>
  <c r="O47" i="38"/>
  <c r="N46" i="38"/>
  <c r="O46" i="38"/>
  <c r="N45" i="38"/>
  <c r="O45" i="38" s="1"/>
  <c r="N44" i="38"/>
  <c r="O44" i="38"/>
  <c r="N43" i="38"/>
  <c r="O43" i="38" s="1"/>
  <c r="N42" i="38"/>
  <c r="O42" i="38" s="1"/>
  <c r="M41" i="38"/>
  <c r="L41" i="38"/>
  <c r="K41" i="38"/>
  <c r="J41" i="38"/>
  <c r="I41" i="38"/>
  <c r="H41" i="38"/>
  <c r="G41" i="38"/>
  <c r="F41" i="38"/>
  <c r="E41" i="38"/>
  <c r="D41" i="38"/>
  <c r="N40" i="38"/>
  <c r="O40" i="38" s="1"/>
  <c r="N39" i="38"/>
  <c r="O39" i="38" s="1"/>
  <c r="N38" i="38"/>
  <c r="O38" i="38"/>
  <c r="N37" i="38"/>
  <c r="O37" i="38" s="1"/>
  <c r="N36" i="38"/>
  <c r="O36" i="38"/>
  <c r="N35" i="38"/>
  <c r="O35" i="38" s="1"/>
  <c r="N34" i="38"/>
  <c r="O34" i="38" s="1"/>
  <c r="N33" i="38"/>
  <c r="O33" i="38" s="1"/>
  <c r="N32" i="38"/>
  <c r="O32" i="38" s="1"/>
  <c r="N31" i="38"/>
  <c r="O31" i="38" s="1"/>
  <c r="N30" i="38"/>
  <c r="O30" i="38"/>
  <c r="N29" i="38"/>
  <c r="O29" i="38" s="1"/>
  <c r="N28" i="38"/>
  <c r="O28" i="38" s="1"/>
  <c r="M27" i="38"/>
  <c r="L27" i="38"/>
  <c r="K27" i="38"/>
  <c r="J27" i="38"/>
  <c r="I27" i="38"/>
  <c r="H27" i="38"/>
  <c r="G27" i="38"/>
  <c r="F27" i="38"/>
  <c r="N27" i="38" s="1"/>
  <c r="O27" i="38" s="1"/>
  <c r="E27" i="38"/>
  <c r="D27" i="38"/>
  <c r="N26" i="38"/>
  <c r="O26" i="38" s="1"/>
  <c r="N25" i="38"/>
  <c r="O25" i="38" s="1"/>
  <c r="N24" i="38"/>
  <c r="O24" i="38" s="1"/>
  <c r="N23" i="38"/>
  <c r="O23" i="38"/>
  <c r="N22" i="38"/>
  <c r="O22" i="38" s="1"/>
  <c r="N21" i="38"/>
  <c r="O21" i="38"/>
  <c r="N20" i="38"/>
  <c r="O20" i="38" s="1"/>
  <c r="N19" i="38"/>
  <c r="O19" i="38" s="1"/>
  <c r="N18" i="38"/>
  <c r="O18" i="38" s="1"/>
  <c r="N17" i="38"/>
  <c r="O17" i="38"/>
  <c r="N16" i="38"/>
  <c r="O16" i="38" s="1"/>
  <c r="M15" i="38"/>
  <c r="M65" i="38" s="1"/>
  <c r="L15" i="38"/>
  <c r="L65" i="38" s="1"/>
  <c r="K15" i="38"/>
  <c r="J15" i="38"/>
  <c r="I15" i="38"/>
  <c r="I65" i="38" s="1"/>
  <c r="H15" i="38"/>
  <c r="H65" i="38" s="1"/>
  <c r="G15" i="38"/>
  <c r="F15" i="38"/>
  <c r="E15" i="38"/>
  <c r="D15" i="38"/>
  <c r="N14" i="38"/>
  <c r="O14" i="38"/>
  <c r="N13" i="38"/>
  <c r="O13" i="38" s="1"/>
  <c r="N12" i="38"/>
  <c r="O12" i="38"/>
  <c r="N11" i="38"/>
  <c r="O11" i="38"/>
  <c r="N10" i="38"/>
  <c r="O10" i="38"/>
  <c r="N9" i="38"/>
  <c r="O9" i="38"/>
  <c r="N8" i="38"/>
  <c r="O8" i="38"/>
  <c r="N7" i="38"/>
  <c r="O7" i="38" s="1"/>
  <c r="N6" i="38"/>
  <c r="O6" i="38"/>
  <c r="M5" i="38"/>
  <c r="L5" i="38"/>
  <c r="K5" i="38"/>
  <c r="J5" i="38"/>
  <c r="J65" i="38" s="1"/>
  <c r="I5" i="38"/>
  <c r="H5" i="38"/>
  <c r="G5" i="38"/>
  <c r="N5" i="38" s="1"/>
  <c r="O5" i="38" s="1"/>
  <c r="G65" i="38"/>
  <c r="F5" i="38"/>
  <c r="E5" i="38"/>
  <c r="D5" i="38"/>
  <c r="N45" i="37"/>
  <c r="O45" i="37"/>
  <c r="N44" i="37"/>
  <c r="O44" i="37" s="1"/>
  <c r="N43" i="37"/>
  <c r="O43" i="37" s="1"/>
  <c r="M42" i="37"/>
  <c r="L42" i="37"/>
  <c r="K42" i="37"/>
  <c r="J42" i="37"/>
  <c r="I42" i="37"/>
  <c r="H42" i="37"/>
  <c r="G42" i="37"/>
  <c r="F42" i="37"/>
  <c r="E42" i="37"/>
  <c r="D42" i="37"/>
  <c r="N41" i="37"/>
  <c r="O41" i="37"/>
  <c r="N40" i="37"/>
  <c r="O40" i="37" s="1"/>
  <c r="N39" i="37"/>
  <c r="O39" i="37"/>
  <c r="N38" i="37"/>
  <c r="O38" i="37"/>
  <c r="N37" i="37"/>
  <c r="O37" i="37"/>
  <c r="M36" i="37"/>
  <c r="L36" i="37"/>
  <c r="K36" i="37"/>
  <c r="J36" i="37"/>
  <c r="I36" i="37"/>
  <c r="N36" i="37" s="1"/>
  <c r="O36" i="37" s="1"/>
  <c r="H36" i="37"/>
  <c r="G36" i="37"/>
  <c r="F36" i="37"/>
  <c r="E36" i="37"/>
  <c r="D36" i="37"/>
  <c r="N35" i="37"/>
  <c r="O35" i="37"/>
  <c r="N34" i="37"/>
  <c r="O34" i="37"/>
  <c r="N33" i="37"/>
  <c r="O33" i="37"/>
  <c r="N32" i="37"/>
  <c r="O32" i="37" s="1"/>
  <c r="M31" i="37"/>
  <c r="L31" i="37"/>
  <c r="K31" i="37"/>
  <c r="J31" i="37"/>
  <c r="I31" i="37"/>
  <c r="H31" i="37"/>
  <c r="G31" i="37"/>
  <c r="F31" i="37"/>
  <c r="E31" i="37"/>
  <c r="N31" i="37" s="1"/>
  <c r="O31" i="37" s="1"/>
  <c r="D31" i="37"/>
  <c r="N30" i="37"/>
  <c r="O30" i="37"/>
  <c r="N29" i="37"/>
  <c r="O29" i="37"/>
  <c r="N28" i="37"/>
  <c r="O28" i="37"/>
  <c r="N27" i="37"/>
  <c r="O27" i="37"/>
  <c r="N26" i="37"/>
  <c r="O26" i="37"/>
  <c r="M25" i="37"/>
  <c r="M46" i="37" s="1"/>
  <c r="L25" i="37"/>
  <c r="K25" i="37"/>
  <c r="J25" i="37"/>
  <c r="I25" i="37"/>
  <c r="H25" i="37"/>
  <c r="G25" i="37"/>
  <c r="F25" i="37"/>
  <c r="E25" i="37"/>
  <c r="D25" i="37"/>
  <c r="N24" i="37"/>
  <c r="O24" i="37"/>
  <c r="N23" i="37"/>
  <c r="O23" i="37" s="1"/>
  <c r="N22" i="37"/>
  <c r="O22" i="37"/>
  <c r="N21" i="37"/>
  <c r="O21" i="37"/>
  <c r="M20" i="37"/>
  <c r="L20" i="37"/>
  <c r="K20" i="37"/>
  <c r="J20" i="37"/>
  <c r="J46" i="37" s="1"/>
  <c r="I20" i="37"/>
  <c r="H20" i="37"/>
  <c r="N20" i="37" s="1"/>
  <c r="O20" i="37" s="1"/>
  <c r="H46" i="37"/>
  <c r="G20" i="37"/>
  <c r="F20" i="37"/>
  <c r="E20" i="37"/>
  <c r="D20" i="37"/>
  <c r="N19" i="37"/>
  <c r="O19" i="37" s="1"/>
  <c r="N18" i="37"/>
  <c r="O18" i="37" s="1"/>
  <c r="N17" i="37"/>
  <c r="O17" i="37" s="1"/>
  <c r="N16" i="37"/>
  <c r="O16" i="37"/>
  <c r="N15" i="37"/>
  <c r="O15" i="37" s="1"/>
  <c r="M14" i="37"/>
  <c r="L14" i="37"/>
  <c r="K14" i="37"/>
  <c r="J14" i="37"/>
  <c r="I14" i="37"/>
  <c r="H14" i="37"/>
  <c r="G14" i="37"/>
  <c r="F14" i="37"/>
  <c r="E14" i="37"/>
  <c r="D14" i="37"/>
  <c r="D46" i="37" s="1"/>
  <c r="N13" i="37"/>
  <c r="O13" i="37" s="1"/>
  <c r="N12" i="37"/>
  <c r="O12" i="37"/>
  <c r="N11" i="37"/>
  <c r="O11" i="37" s="1"/>
  <c r="N10" i="37"/>
  <c r="O10" i="37"/>
  <c r="N9" i="37"/>
  <c r="O9" i="37"/>
  <c r="N8" i="37"/>
  <c r="O8" i="37"/>
  <c r="N7" i="37"/>
  <c r="O7" i="37" s="1"/>
  <c r="N6" i="37"/>
  <c r="O6" i="37"/>
  <c r="M5" i="37"/>
  <c r="L5" i="37"/>
  <c r="K5" i="37"/>
  <c r="K46" i="37" s="1"/>
  <c r="J5" i="37"/>
  <c r="I5" i="37"/>
  <c r="I46" i="37" s="1"/>
  <c r="H5" i="37"/>
  <c r="G5" i="37"/>
  <c r="G46" i="37" s="1"/>
  <c r="F5" i="37"/>
  <c r="F46" i="37" s="1"/>
  <c r="E5" i="37"/>
  <c r="D5" i="37"/>
  <c r="N64" i="36"/>
  <c r="O64" i="36" s="1"/>
  <c r="M63" i="36"/>
  <c r="L63" i="36"/>
  <c r="K63" i="36"/>
  <c r="J63" i="36"/>
  <c r="I63" i="36"/>
  <c r="H63" i="36"/>
  <c r="G63" i="36"/>
  <c r="F63" i="36"/>
  <c r="N63" i="36" s="1"/>
  <c r="O63" i="36" s="1"/>
  <c r="E63" i="36"/>
  <c r="D63" i="36"/>
  <c r="N62" i="36"/>
  <c r="O62" i="36" s="1"/>
  <c r="N61" i="36"/>
  <c r="O61" i="36"/>
  <c r="N60" i="36"/>
  <c r="O60" i="36"/>
  <c r="N59" i="36"/>
  <c r="O59" i="36"/>
  <c r="N58" i="36"/>
  <c r="O58" i="36"/>
  <c r="N57" i="36"/>
  <c r="O57" i="36"/>
  <c r="M56" i="36"/>
  <c r="L56" i="36"/>
  <c r="K56" i="36"/>
  <c r="J56" i="36"/>
  <c r="I56" i="36"/>
  <c r="H56" i="36"/>
  <c r="G56" i="36"/>
  <c r="F56" i="36"/>
  <c r="E56" i="36"/>
  <c r="D56" i="36"/>
  <c r="N56" i="36" s="1"/>
  <c r="O56" i="36" s="1"/>
  <c r="N55" i="36"/>
  <c r="O55" i="36"/>
  <c r="N54" i="36"/>
  <c r="O54" i="36" s="1"/>
  <c r="N53" i="36"/>
  <c r="O53" i="36"/>
  <c r="M52" i="36"/>
  <c r="L52" i="36"/>
  <c r="K52" i="36"/>
  <c r="J52" i="36"/>
  <c r="I52" i="36"/>
  <c r="H52" i="36"/>
  <c r="G52" i="36"/>
  <c r="F52" i="36"/>
  <c r="E52" i="36"/>
  <c r="N52" i="36" s="1"/>
  <c r="O52" i="36" s="1"/>
  <c r="D52" i="36"/>
  <c r="N51" i="36"/>
  <c r="O51" i="36"/>
  <c r="N50" i="36"/>
  <c r="O50" i="36"/>
  <c r="N49" i="36"/>
  <c r="O49" i="36"/>
  <c r="N48" i="36"/>
  <c r="O48" i="36"/>
  <c r="N47" i="36"/>
  <c r="O47" i="36"/>
  <c r="N46" i="36"/>
  <c r="O46" i="36" s="1"/>
  <c r="N45" i="36"/>
  <c r="O45" i="36"/>
  <c r="N44" i="36"/>
  <c r="O44" i="36"/>
  <c r="N43" i="36"/>
  <c r="O43" i="36"/>
  <c r="M42" i="36"/>
  <c r="L42" i="36"/>
  <c r="K42" i="36"/>
  <c r="J42" i="36"/>
  <c r="I42" i="36"/>
  <c r="H42" i="36"/>
  <c r="G42" i="36"/>
  <c r="F42" i="36"/>
  <c r="F65" i="36" s="1"/>
  <c r="E42" i="36"/>
  <c r="D42" i="36"/>
  <c r="N42" i="36" s="1"/>
  <c r="O42" i="36" s="1"/>
  <c r="N41" i="36"/>
  <c r="O41" i="36"/>
  <c r="N40" i="36"/>
  <c r="O40" i="36"/>
  <c r="N39" i="36"/>
  <c r="O39" i="36" s="1"/>
  <c r="N38" i="36"/>
  <c r="O38" i="36"/>
  <c r="N37" i="36"/>
  <c r="O37" i="36"/>
  <c r="N36" i="36"/>
  <c r="O36" i="36"/>
  <c r="N35" i="36"/>
  <c r="O35" i="36"/>
  <c r="N34" i="36"/>
  <c r="O34" i="36"/>
  <c r="N33" i="36"/>
  <c r="O33" i="36" s="1"/>
  <c r="N32" i="36"/>
  <c r="O32" i="36"/>
  <c r="N31" i="36"/>
  <c r="O31" i="36"/>
  <c r="N30" i="36"/>
  <c r="O30" i="36"/>
  <c r="N29" i="36"/>
  <c r="O29" i="36"/>
  <c r="M28" i="36"/>
  <c r="L28" i="36"/>
  <c r="K28" i="36"/>
  <c r="J28" i="36"/>
  <c r="I28" i="36"/>
  <c r="H28" i="36"/>
  <c r="G28" i="36"/>
  <c r="F28" i="36"/>
  <c r="N28" i="36" s="1"/>
  <c r="O28" i="36" s="1"/>
  <c r="E28" i="36"/>
  <c r="D28" i="36"/>
  <c r="N27" i="36"/>
  <c r="O27" i="36"/>
  <c r="N26" i="36"/>
  <c r="O26" i="36" s="1"/>
  <c r="N25" i="36"/>
  <c r="O25" i="36"/>
  <c r="N24" i="36"/>
  <c r="O24" i="36" s="1"/>
  <c r="N23" i="36"/>
  <c r="O23" i="36" s="1"/>
  <c r="N22" i="36"/>
  <c r="O22" i="36" s="1"/>
  <c r="N21" i="36"/>
  <c r="O21" i="36"/>
  <c r="N20" i="36"/>
  <c r="O20" i="36" s="1"/>
  <c r="N19" i="36"/>
  <c r="O19" i="36"/>
  <c r="N18" i="36"/>
  <c r="O18" i="36"/>
  <c r="N17" i="36"/>
  <c r="O17" i="36" s="1"/>
  <c r="N16" i="36"/>
  <c r="O16" i="36" s="1"/>
  <c r="M15" i="36"/>
  <c r="L15" i="36"/>
  <c r="K15" i="36"/>
  <c r="J15" i="36"/>
  <c r="I15" i="36"/>
  <c r="H15" i="36"/>
  <c r="H65" i="36" s="1"/>
  <c r="G15" i="36"/>
  <c r="N15" i="36" s="1"/>
  <c r="O15" i="36" s="1"/>
  <c r="F15" i="36"/>
  <c r="E15" i="36"/>
  <c r="E65" i="36" s="1"/>
  <c r="D15" i="36"/>
  <c r="N14" i="36"/>
  <c r="O14" i="36"/>
  <c r="N13" i="36"/>
  <c r="O13" i="36" s="1"/>
  <c r="N12" i="36"/>
  <c r="O12" i="36"/>
  <c r="N11" i="36"/>
  <c r="O11" i="36"/>
  <c r="N10" i="36"/>
  <c r="O10" i="36" s="1"/>
  <c r="N9" i="36"/>
  <c r="O9" i="36" s="1"/>
  <c r="N8" i="36"/>
  <c r="O8" i="36"/>
  <c r="N7" i="36"/>
  <c r="O7" i="36" s="1"/>
  <c r="N6" i="36"/>
  <c r="O6" i="36"/>
  <c r="M5" i="36"/>
  <c r="L5" i="36"/>
  <c r="L65" i="36" s="1"/>
  <c r="K5" i="36"/>
  <c r="J5" i="36"/>
  <c r="J65" i="36" s="1"/>
  <c r="I5" i="36"/>
  <c r="H5" i="36"/>
  <c r="G5" i="36"/>
  <c r="N5" i="36" s="1"/>
  <c r="O5" i="36" s="1"/>
  <c r="F5" i="36"/>
  <c r="E5" i="36"/>
  <c r="D5" i="36"/>
  <c r="N67" i="35"/>
  <c r="O67" i="35" s="1"/>
  <c r="N66" i="35"/>
  <c r="O66" i="35" s="1"/>
  <c r="M65" i="35"/>
  <c r="L65" i="35"/>
  <c r="K65" i="35"/>
  <c r="J65" i="35"/>
  <c r="I65" i="35"/>
  <c r="H65" i="35"/>
  <c r="G65" i="35"/>
  <c r="F65" i="35"/>
  <c r="E65" i="35"/>
  <c r="D65" i="35"/>
  <c r="N65" i="35" s="1"/>
  <c r="O65" i="35" s="1"/>
  <c r="N64" i="35"/>
  <c r="O64" i="35"/>
  <c r="N63" i="35"/>
  <c r="O63" i="35" s="1"/>
  <c r="N62" i="35"/>
  <c r="O62" i="35"/>
  <c r="N61" i="35"/>
  <c r="O61" i="35"/>
  <c r="N60" i="35"/>
  <c r="O60" i="35"/>
  <c r="N59" i="35"/>
  <c r="O59" i="35" s="1"/>
  <c r="M58" i="35"/>
  <c r="L58" i="35"/>
  <c r="K58" i="35"/>
  <c r="K68" i="35" s="1"/>
  <c r="J58" i="35"/>
  <c r="I58" i="35"/>
  <c r="H58" i="35"/>
  <c r="G58" i="35"/>
  <c r="N58" i="35" s="1"/>
  <c r="O58" i="35" s="1"/>
  <c r="F58" i="35"/>
  <c r="E58" i="35"/>
  <c r="D58" i="35"/>
  <c r="N57" i="35"/>
  <c r="O57" i="35"/>
  <c r="N56" i="35"/>
  <c r="O56" i="35" s="1"/>
  <c r="N55" i="35"/>
  <c r="O55" i="35" s="1"/>
  <c r="N54" i="35"/>
  <c r="O54" i="35"/>
  <c r="M53" i="35"/>
  <c r="L53" i="35"/>
  <c r="K53" i="35"/>
  <c r="J53" i="35"/>
  <c r="I53" i="35"/>
  <c r="H53" i="35"/>
  <c r="G53" i="35"/>
  <c r="F53" i="35"/>
  <c r="E53" i="35"/>
  <c r="N53" i="35" s="1"/>
  <c r="O53" i="35" s="1"/>
  <c r="D53" i="35"/>
  <c r="N52" i="35"/>
  <c r="O52" i="35"/>
  <c r="N51" i="35"/>
  <c r="O51" i="35" s="1"/>
  <c r="N50" i="35"/>
  <c r="O50" i="35"/>
  <c r="N49" i="35"/>
  <c r="O49" i="35" s="1"/>
  <c r="N48" i="35"/>
  <c r="O48" i="35"/>
  <c r="N47" i="35"/>
  <c r="O47" i="35" s="1"/>
  <c r="N46" i="35"/>
  <c r="O46" i="35"/>
  <c r="N45" i="35"/>
  <c r="O45" i="35" s="1"/>
  <c r="M44" i="35"/>
  <c r="L44" i="35"/>
  <c r="K44" i="35"/>
  <c r="J44" i="35"/>
  <c r="I44" i="35"/>
  <c r="H44" i="35"/>
  <c r="G44" i="35"/>
  <c r="F44" i="35"/>
  <c r="E44" i="35"/>
  <c r="E68" i="35" s="1"/>
  <c r="D44" i="35"/>
  <c r="N43" i="35"/>
  <c r="O43" i="35"/>
  <c r="N42" i="35"/>
  <c r="O42" i="35" s="1"/>
  <c r="N41" i="35"/>
  <c r="O41" i="35"/>
  <c r="N40" i="35"/>
  <c r="O40" i="35"/>
  <c r="N39" i="35"/>
  <c r="O39" i="35" s="1"/>
  <c r="N38" i="35"/>
  <c r="O38" i="35" s="1"/>
  <c r="N37" i="35"/>
  <c r="O37" i="35"/>
  <c r="N36" i="35"/>
  <c r="O36" i="35" s="1"/>
  <c r="N35" i="35"/>
  <c r="O35" i="35"/>
  <c r="N34" i="35"/>
  <c r="O34" i="35"/>
  <c r="N33" i="35"/>
  <c r="O33" i="35"/>
  <c r="N32" i="35"/>
  <c r="O32" i="35" s="1"/>
  <c r="N31" i="35"/>
  <c r="O31" i="35"/>
  <c r="N30" i="35"/>
  <c r="O30" i="35" s="1"/>
  <c r="N29" i="35"/>
  <c r="O29" i="35"/>
  <c r="N28" i="35"/>
  <c r="O28" i="35"/>
  <c r="M27" i="35"/>
  <c r="L27" i="35"/>
  <c r="K27" i="35"/>
  <c r="J27" i="35"/>
  <c r="I27" i="35"/>
  <c r="H27" i="35"/>
  <c r="G27" i="35"/>
  <c r="F27" i="35"/>
  <c r="E27" i="35"/>
  <c r="D27" i="35"/>
  <c r="N27" i="35" s="1"/>
  <c r="O27" i="35" s="1"/>
  <c r="N26" i="35"/>
  <c r="O26" i="35"/>
  <c r="N25" i="35"/>
  <c r="O25" i="35" s="1"/>
  <c r="N24" i="35"/>
  <c r="O24" i="35"/>
  <c r="N23" i="35"/>
  <c r="O23" i="35" s="1"/>
  <c r="N22" i="35"/>
  <c r="O22" i="35"/>
  <c r="N21" i="35"/>
  <c r="O21" i="35"/>
  <c r="N20" i="35"/>
  <c r="O20" i="35"/>
  <c r="N19" i="35"/>
  <c r="O19" i="35" s="1"/>
  <c r="N18" i="35"/>
  <c r="O18" i="35"/>
  <c r="N17" i="35"/>
  <c r="O17" i="35" s="1"/>
  <c r="N16" i="35"/>
  <c r="O16" i="35" s="1"/>
  <c r="N15" i="35"/>
  <c r="O15" i="35"/>
  <c r="M14" i="35"/>
  <c r="L14" i="35"/>
  <c r="K14" i="35"/>
  <c r="J14" i="35"/>
  <c r="I14" i="35"/>
  <c r="H14" i="35"/>
  <c r="G14" i="35"/>
  <c r="G68" i="35" s="1"/>
  <c r="F14" i="35"/>
  <c r="N14" i="35" s="1"/>
  <c r="O14" i="35" s="1"/>
  <c r="E14" i="35"/>
  <c r="D14" i="35"/>
  <c r="N13" i="35"/>
  <c r="O13" i="35" s="1"/>
  <c r="N12" i="35"/>
  <c r="O12" i="35"/>
  <c r="N11" i="35"/>
  <c r="O11" i="35" s="1"/>
  <c r="N10" i="35"/>
  <c r="O10" i="35" s="1"/>
  <c r="N9" i="35"/>
  <c r="O9" i="35"/>
  <c r="N8" i="35"/>
  <c r="O8" i="35"/>
  <c r="N7" i="35"/>
  <c r="O7" i="35" s="1"/>
  <c r="N6" i="35"/>
  <c r="O6" i="35"/>
  <c r="M5" i="35"/>
  <c r="L5" i="35"/>
  <c r="L68" i="35" s="1"/>
  <c r="K5" i="35"/>
  <c r="J5" i="35"/>
  <c r="J68" i="35"/>
  <c r="I5" i="35"/>
  <c r="N5" i="35" s="1"/>
  <c r="O5" i="35" s="1"/>
  <c r="H5" i="35"/>
  <c r="G5" i="35"/>
  <c r="F5" i="35"/>
  <c r="E5" i="35"/>
  <c r="D5" i="35"/>
  <c r="D68" i="35"/>
  <c r="N60" i="34"/>
  <c r="O60" i="34"/>
  <c r="N59" i="34"/>
  <c r="O59" i="34" s="1"/>
  <c r="M58" i="34"/>
  <c r="L58" i="34"/>
  <c r="K58" i="34"/>
  <c r="J58" i="34"/>
  <c r="I58" i="34"/>
  <c r="H58" i="34"/>
  <c r="G58" i="34"/>
  <c r="F58" i="34"/>
  <c r="E58" i="34"/>
  <c r="N58" i="34" s="1"/>
  <c r="O58" i="34" s="1"/>
  <c r="D58" i="34"/>
  <c r="N57" i="34"/>
  <c r="O57" i="34"/>
  <c r="N56" i="34"/>
  <c r="O56" i="34" s="1"/>
  <c r="N55" i="34"/>
  <c r="O55" i="34"/>
  <c r="N54" i="34"/>
  <c r="O54" i="34"/>
  <c r="N53" i="34"/>
  <c r="O53" i="34"/>
  <c r="N52" i="34"/>
  <c r="O52" i="34" s="1"/>
  <c r="N51" i="34"/>
  <c r="O51" i="34"/>
  <c r="M50" i="34"/>
  <c r="L50" i="34"/>
  <c r="K50" i="34"/>
  <c r="J50" i="34"/>
  <c r="I50" i="34"/>
  <c r="H50" i="34"/>
  <c r="G50" i="34"/>
  <c r="F50" i="34"/>
  <c r="E50" i="34"/>
  <c r="D50" i="34"/>
  <c r="N49" i="34"/>
  <c r="O49" i="34" s="1"/>
  <c r="N48" i="34"/>
  <c r="O48" i="34"/>
  <c r="N47" i="34"/>
  <c r="O47" i="34" s="1"/>
  <c r="M46" i="34"/>
  <c r="L46" i="34"/>
  <c r="K46" i="34"/>
  <c r="J46" i="34"/>
  <c r="I46" i="34"/>
  <c r="H46" i="34"/>
  <c r="G46" i="34"/>
  <c r="F46" i="34"/>
  <c r="E46" i="34"/>
  <c r="N46" i="34" s="1"/>
  <c r="O46" i="34" s="1"/>
  <c r="D46" i="34"/>
  <c r="N45" i="34"/>
  <c r="O45" i="34" s="1"/>
  <c r="N44" i="34"/>
  <c r="O44" i="34" s="1"/>
  <c r="N43" i="34"/>
  <c r="O43" i="34"/>
  <c r="N42" i="34"/>
  <c r="O42" i="34" s="1"/>
  <c r="N41" i="34"/>
  <c r="O41" i="34"/>
  <c r="N40" i="34"/>
  <c r="O40" i="34"/>
  <c r="N39" i="34"/>
  <c r="O39" i="34" s="1"/>
  <c r="M38" i="34"/>
  <c r="L38" i="34"/>
  <c r="K38" i="34"/>
  <c r="J38" i="34"/>
  <c r="I38" i="34"/>
  <c r="H38" i="34"/>
  <c r="G38" i="34"/>
  <c r="N38" i="34" s="1"/>
  <c r="O38" i="34" s="1"/>
  <c r="F38" i="34"/>
  <c r="E38" i="34"/>
  <c r="D38" i="34"/>
  <c r="N37" i="34"/>
  <c r="O37" i="34" s="1"/>
  <c r="N36" i="34"/>
  <c r="O36" i="34"/>
  <c r="N35" i="34"/>
  <c r="O35" i="34" s="1"/>
  <c r="N34" i="34"/>
  <c r="O34" i="34" s="1"/>
  <c r="N33" i="34"/>
  <c r="O33" i="34"/>
  <c r="N32" i="34"/>
  <c r="O32" i="34"/>
  <c r="N31" i="34"/>
  <c r="O31" i="34" s="1"/>
  <c r="N30" i="34"/>
  <c r="O30" i="34"/>
  <c r="N29" i="34"/>
  <c r="O29" i="34" s="1"/>
  <c r="N28" i="34"/>
  <c r="O28" i="34" s="1"/>
  <c r="N27" i="34"/>
  <c r="O27" i="34" s="1"/>
  <c r="N26" i="34"/>
  <c r="O26" i="34"/>
  <c r="N25" i="34"/>
  <c r="O25" i="34" s="1"/>
  <c r="M24" i="34"/>
  <c r="L24" i="34"/>
  <c r="L61" i="34" s="1"/>
  <c r="K24" i="34"/>
  <c r="J24" i="34"/>
  <c r="I24" i="34"/>
  <c r="H24" i="34"/>
  <c r="H61" i="34" s="1"/>
  <c r="G24" i="34"/>
  <c r="F24" i="34"/>
  <c r="E24" i="34"/>
  <c r="N24" i="34" s="1"/>
  <c r="O24" i="34" s="1"/>
  <c r="D24" i="34"/>
  <c r="N23" i="34"/>
  <c r="O23" i="34"/>
  <c r="N22" i="34"/>
  <c r="O22" i="34" s="1"/>
  <c r="N21" i="34"/>
  <c r="O21" i="34" s="1"/>
  <c r="N20" i="34"/>
  <c r="O20" i="34" s="1"/>
  <c r="N19" i="34"/>
  <c r="O19" i="34" s="1"/>
  <c r="N18" i="34"/>
  <c r="O18" i="34" s="1"/>
  <c r="N17" i="34"/>
  <c r="O17" i="34"/>
  <c r="N16" i="34"/>
  <c r="O16" i="34" s="1"/>
  <c r="N15" i="34"/>
  <c r="O15" i="34" s="1"/>
  <c r="M14" i="34"/>
  <c r="L14" i="34"/>
  <c r="K14" i="34"/>
  <c r="J14" i="34"/>
  <c r="I14" i="34"/>
  <c r="H14" i="34"/>
  <c r="G14" i="34"/>
  <c r="F14" i="34"/>
  <c r="E14" i="34"/>
  <c r="D14" i="34"/>
  <c r="N13" i="34"/>
  <c r="O13" i="34"/>
  <c r="N12" i="34"/>
  <c r="O12" i="34"/>
  <c r="N11" i="34"/>
  <c r="O11" i="34" s="1"/>
  <c r="N10" i="34"/>
  <c r="O10" i="34"/>
  <c r="N9" i="34"/>
  <c r="O9" i="34" s="1"/>
  <c r="N8" i="34"/>
  <c r="O8" i="34" s="1"/>
  <c r="N7" i="34"/>
  <c r="O7" i="34"/>
  <c r="N6" i="34"/>
  <c r="O6" i="34"/>
  <c r="M5" i="34"/>
  <c r="L5" i="34"/>
  <c r="K5" i="34"/>
  <c r="K61" i="34" s="1"/>
  <c r="J5" i="34"/>
  <c r="I5" i="34"/>
  <c r="I61" i="34"/>
  <c r="H5" i="34"/>
  <c r="G5" i="34"/>
  <c r="G61" i="34" s="1"/>
  <c r="F5" i="34"/>
  <c r="E5" i="34"/>
  <c r="D5" i="34"/>
  <c r="N5" i="34" s="1"/>
  <c r="O5" i="34" s="1"/>
  <c r="N61" i="33"/>
  <c r="O61" i="33"/>
  <c r="N41" i="33"/>
  <c r="O41" i="33"/>
  <c r="N42" i="33"/>
  <c r="O42" i="33" s="1"/>
  <c r="N43" i="33"/>
  <c r="O43" i="33"/>
  <c r="N44" i="33"/>
  <c r="O44" i="33" s="1"/>
  <c r="N45" i="33"/>
  <c r="O45" i="33" s="1"/>
  <c r="N46" i="33"/>
  <c r="O46" i="33" s="1"/>
  <c r="N24" i="33"/>
  <c r="O24" i="33"/>
  <c r="N25" i="33"/>
  <c r="O25" i="33" s="1"/>
  <c r="N26" i="33"/>
  <c r="O26" i="33"/>
  <c r="N27" i="33"/>
  <c r="O27" i="33" s="1"/>
  <c r="N28" i="33"/>
  <c r="O28" i="33" s="1"/>
  <c r="N29" i="33"/>
  <c r="O29" i="33" s="1"/>
  <c r="N30" i="33"/>
  <c r="O30" i="33" s="1"/>
  <c r="N31" i="33"/>
  <c r="O31" i="33" s="1"/>
  <c r="N32" i="33"/>
  <c r="O32" i="33"/>
  <c r="N33" i="33"/>
  <c r="O33" i="33" s="1"/>
  <c r="N34" i="33"/>
  <c r="O34" i="33" s="1"/>
  <c r="N35" i="33"/>
  <c r="O35" i="33" s="1"/>
  <c r="N36" i="33"/>
  <c r="O36" i="33" s="1"/>
  <c r="N37" i="33"/>
  <c r="O37" i="33" s="1"/>
  <c r="N38" i="33"/>
  <c r="O38" i="33"/>
  <c r="E39" i="33"/>
  <c r="N39" i="33" s="1"/>
  <c r="O39" i="33" s="1"/>
  <c r="F39" i="33"/>
  <c r="G39" i="33"/>
  <c r="G62" i="33" s="1"/>
  <c r="H39" i="33"/>
  <c r="I39" i="33"/>
  <c r="J39" i="33"/>
  <c r="K39" i="33"/>
  <c r="L39" i="33"/>
  <c r="M39" i="33"/>
  <c r="D39" i="33"/>
  <c r="E23" i="33"/>
  <c r="N23" i="33" s="1"/>
  <c r="O23" i="33" s="1"/>
  <c r="F23" i="33"/>
  <c r="G23" i="33"/>
  <c r="H23" i="33"/>
  <c r="I23" i="33"/>
  <c r="J23" i="33"/>
  <c r="K23" i="33"/>
  <c r="L23" i="33"/>
  <c r="M23" i="33"/>
  <c r="D23" i="33"/>
  <c r="E14" i="33"/>
  <c r="F14" i="33"/>
  <c r="G14" i="33"/>
  <c r="H14" i="33"/>
  <c r="I14" i="33"/>
  <c r="J14" i="33"/>
  <c r="K14" i="33"/>
  <c r="L14" i="33"/>
  <c r="M14" i="33"/>
  <c r="D14" i="33"/>
  <c r="E5" i="33"/>
  <c r="E62" i="33" s="1"/>
  <c r="F5" i="33"/>
  <c r="G5" i="33"/>
  <c r="H5" i="33"/>
  <c r="H62" i="33" s="1"/>
  <c r="I5" i="33"/>
  <c r="I62" i="33"/>
  <c r="J5" i="33"/>
  <c r="K5" i="33"/>
  <c r="K62" i="33"/>
  <c r="L5" i="33"/>
  <c r="M5" i="33"/>
  <c r="M62" i="33" s="1"/>
  <c r="D5" i="33"/>
  <c r="E59" i="33"/>
  <c r="F59" i="33"/>
  <c r="N59" i="33" s="1"/>
  <c r="O59" i="33" s="1"/>
  <c r="G59" i="33"/>
  <c r="H59" i="33"/>
  <c r="I59" i="33"/>
  <c r="J59" i="33"/>
  <c r="K59" i="33"/>
  <c r="L59" i="33"/>
  <c r="M59" i="33"/>
  <c r="D59" i="33"/>
  <c r="N60" i="33"/>
  <c r="O60" i="33"/>
  <c r="N53" i="33"/>
  <c r="O53" i="33"/>
  <c r="N54" i="33"/>
  <c r="O54" i="33" s="1"/>
  <c r="N55" i="33"/>
  <c r="O55" i="33"/>
  <c r="N56" i="33"/>
  <c r="O56" i="33" s="1"/>
  <c r="N57" i="33"/>
  <c r="N58" i="33"/>
  <c r="O58" i="33" s="1"/>
  <c r="N52" i="33"/>
  <c r="O52" i="33" s="1"/>
  <c r="E51" i="33"/>
  <c r="F51" i="33"/>
  <c r="G51" i="33"/>
  <c r="H51" i="33"/>
  <c r="I51" i="33"/>
  <c r="J51" i="33"/>
  <c r="K51" i="33"/>
  <c r="L51" i="33"/>
  <c r="M51" i="33"/>
  <c r="D51" i="33"/>
  <c r="D62" i="33" s="1"/>
  <c r="E47" i="33"/>
  <c r="F47" i="33"/>
  <c r="N47" i="33" s="1"/>
  <c r="O47" i="33" s="1"/>
  <c r="G47" i="33"/>
  <c r="H47" i="33"/>
  <c r="I47" i="33"/>
  <c r="J47" i="33"/>
  <c r="K47" i="33"/>
  <c r="L47" i="33"/>
  <c r="M47" i="33"/>
  <c r="D47" i="33"/>
  <c r="N49" i="33"/>
  <c r="O49" i="33"/>
  <c r="N50" i="33"/>
  <c r="O50" i="33" s="1"/>
  <c r="N48" i="33"/>
  <c r="O48" i="33"/>
  <c r="N40" i="33"/>
  <c r="O40" i="33" s="1"/>
  <c r="O57" i="33"/>
  <c r="N16" i="33"/>
  <c r="O16" i="33"/>
  <c r="N17" i="33"/>
  <c r="O17" i="33"/>
  <c r="N18" i="33"/>
  <c r="O18" i="33"/>
  <c r="N19" i="33"/>
  <c r="O19" i="33" s="1"/>
  <c r="N20" i="33"/>
  <c r="O20" i="33"/>
  <c r="N21" i="33"/>
  <c r="O21" i="33"/>
  <c r="N22" i="33"/>
  <c r="O22" i="33" s="1"/>
  <c r="N7" i="33"/>
  <c r="O7" i="33" s="1"/>
  <c r="N8" i="33"/>
  <c r="O8" i="33" s="1"/>
  <c r="N9" i="33"/>
  <c r="O9" i="33" s="1"/>
  <c r="N10" i="33"/>
  <c r="O10" i="33" s="1"/>
  <c r="N11" i="33"/>
  <c r="O11" i="33"/>
  <c r="N12" i="33"/>
  <c r="O12" i="33"/>
  <c r="N13" i="33"/>
  <c r="O13" i="33"/>
  <c r="N6" i="33"/>
  <c r="O6" i="33"/>
  <c r="N15" i="33"/>
  <c r="O15" i="33" s="1"/>
  <c r="N25" i="37"/>
  <c r="O25" i="37" s="1"/>
  <c r="N5" i="37"/>
  <c r="O5" i="37" s="1"/>
  <c r="N50" i="38"/>
  <c r="O50" i="38" s="1"/>
  <c r="E65" i="38"/>
  <c r="N64" i="39"/>
  <c r="O64" i="39"/>
  <c r="J61" i="34"/>
  <c r="F61" i="34"/>
  <c r="D65" i="38"/>
  <c r="H71" i="40"/>
  <c r="N69" i="40"/>
  <c r="O69" i="40" s="1"/>
  <c r="L71" i="40"/>
  <c r="F71" i="40"/>
  <c r="I71" i="40"/>
  <c r="M69" i="41"/>
  <c r="I69" i="41"/>
  <c r="K69" i="41"/>
  <c r="L69" i="41"/>
  <c r="H69" i="41"/>
  <c r="N66" i="41"/>
  <c r="O66" i="41"/>
  <c r="N59" i="41"/>
  <c r="O59" i="41"/>
  <c r="D69" i="41"/>
  <c r="N5" i="41"/>
  <c r="O5" i="41"/>
  <c r="K67" i="42"/>
  <c r="J67" i="42"/>
  <c r="N65" i="42"/>
  <c r="O65" i="42" s="1"/>
  <c r="M67" i="42"/>
  <c r="N53" i="42"/>
  <c r="O53" i="42" s="1"/>
  <c r="I67" i="42"/>
  <c r="E67" i="42"/>
  <c r="N15" i="42"/>
  <c r="O15" i="42" s="1"/>
  <c r="D67" i="42"/>
  <c r="N5" i="42"/>
  <c r="O5" i="42" s="1"/>
  <c r="L67" i="43"/>
  <c r="M67" i="43"/>
  <c r="H67" i="43"/>
  <c r="I67" i="43"/>
  <c r="G67" i="43"/>
  <c r="N29" i="43"/>
  <c r="O29" i="43"/>
  <c r="N5" i="43"/>
  <c r="O5" i="43" s="1"/>
  <c r="M71" i="44"/>
  <c r="I71" i="44"/>
  <c r="G71" i="44"/>
  <c r="H71" i="44"/>
  <c r="N29" i="44"/>
  <c r="O29" i="44" s="1"/>
  <c r="N15" i="44"/>
  <c r="O15" i="44"/>
  <c r="J73" i="45"/>
  <c r="L73" i="45"/>
  <c r="N69" i="45"/>
  <c r="O69" i="45"/>
  <c r="F73" i="45"/>
  <c r="N5" i="45"/>
  <c r="O5" i="45"/>
  <c r="N71" i="40" l="1"/>
  <c r="O71" i="40" s="1"/>
  <c r="N71" i="44"/>
  <c r="O71" i="44" s="1"/>
  <c r="N69" i="41"/>
  <c r="O69" i="41" s="1"/>
  <c r="N46" i="37"/>
  <c r="O46" i="37" s="1"/>
  <c r="K65" i="36"/>
  <c r="N15" i="38"/>
  <c r="O15" i="38" s="1"/>
  <c r="N15" i="43"/>
  <c r="O15" i="43" s="1"/>
  <c r="D67" i="43"/>
  <c r="N67" i="43" s="1"/>
  <c r="O67" i="43" s="1"/>
  <c r="J62" i="33"/>
  <c r="I68" i="35"/>
  <c r="N44" i="35"/>
  <c r="O44" i="35" s="1"/>
  <c r="G65" i="36"/>
  <c r="K65" i="38"/>
  <c r="N43" i="44"/>
  <c r="O43" i="44" s="1"/>
  <c r="N5" i="40"/>
  <c r="O5" i="40" s="1"/>
  <c r="F62" i="33"/>
  <c r="N62" i="33" s="1"/>
  <c r="O62" i="33" s="1"/>
  <c r="D61" i="34"/>
  <c r="N50" i="34"/>
  <c r="O50" i="34" s="1"/>
  <c r="I65" i="36"/>
  <c r="E46" i="37"/>
  <c r="N57" i="39"/>
  <c r="O57" i="39" s="1"/>
  <c r="N42" i="37"/>
  <c r="O42" i="37" s="1"/>
  <c r="F65" i="38"/>
  <c r="N65" i="38" s="1"/>
  <c r="O65" i="38" s="1"/>
  <c r="F67" i="42"/>
  <c r="D68" i="42" s="1"/>
  <c r="N54" i="41"/>
  <c r="O54" i="41" s="1"/>
  <c r="N51" i="33"/>
  <c r="O51" i="33" s="1"/>
  <c r="D65" i="36"/>
  <c r="N65" i="36" s="1"/>
  <c r="O65" i="36" s="1"/>
  <c r="M65" i="36"/>
  <c r="I67" i="39"/>
  <c r="N29" i="45"/>
  <c r="O29" i="45" s="1"/>
  <c r="N5" i="44"/>
  <c r="O5" i="44" s="1"/>
  <c r="N15" i="39"/>
  <c r="O15" i="39" s="1"/>
  <c r="H73" i="45"/>
  <c r="N73" i="45" s="1"/>
  <c r="O73" i="45" s="1"/>
  <c r="N43" i="43"/>
  <c r="O43" i="43" s="1"/>
  <c r="N14" i="37"/>
  <c r="O14" i="37" s="1"/>
  <c r="N29" i="41"/>
  <c r="O29" i="41" s="1"/>
  <c r="N5" i="33"/>
  <c r="O5" i="33" s="1"/>
  <c r="N14" i="33"/>
  <c r="O14" i="33" s="1"/>
  <c r="E61" i="34"/>
  <c r="M61" i="34"/>
  <c r="M68" i="35"/>
  <c r="N15" i="40"/>
  <c r="O15" i="40" s="1"/>
  <c r="H67" i="42"/>
  <c r="N43" i="41"/>
  <c r="O43" i="41" s="1"/>
  <c r="N41" i="38"/>
  <c r="O41" i="38" s="1"/>
  <c r="E67" i="39"/>
  <c r="F68" i="35"/>
  <c r="N68" i="35" s="1"/>
  <c r="O68" i="35" s="1"/>
  <c r="L62" i="33"/>
  <c r="G67" i="39"/>
  <c r="N67" i="39" s="1"/>
  <c r="O67" i="39" s="1"/>
  <c r="N14" i="34"/>
  <c r="O14" i="34" s="1"/>
  <c r="H68" i="35"/>
  <c r="L46" i="37"/>
  <c r="N60" i="40"/>
  <c r="O60" i="40" s="1"/>
  <c r="N67" i="42" l="1"/>
  <c r="O67" i="42" s="1"/>
  <c r="N61" i="34"/>
  <c r="O61" i="34" s="1"/>
</calcChain>
</file>

<file path=xl/sharedStrings.xml><?xml version="1.0" encoding="utf-8"?>
<sst xmlns="http://schemas.openxmlformats.org/spreadsheetml/2006/main" count="1242" uniqueCount="177">
  <si>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</si>
  <si>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</si>
  <si>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</si>
  <si>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</si>
  <si>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</si>
  <si>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</si>
  <si>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</si>
  <si>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</si>
  <si>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</si>
  <si>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</si>
  <si>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Second Local Option Fuel Tax (1 to 5 Cents)</t>
  </si>
  <si>
    <t>First Local Option Fuel Tax (1 to 6 Cents)</t>
  </si>
  <si>
    <t>Utility Service Tax - Electricity</t>
  </si>
  <si>
    <t>Utility Service Tax - Water</t>
  </si>
  <si>
    <t>Utility Service Tax - Gas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</si>
  <si>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</si>
  <si>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</si>
  <si>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</si>
  <si>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</si>
  <si>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</si>
  <si>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Franchise Fee - Solid Waste</t>
  </si>
  <si>
    <t>Franchise Fee - Other</t>
  </si>
  <si>
    <t>Impact Fees - Residential - Public Safety</t>
  </si>
  <si>
    <t>Impact Fees - Residential - Culture / Recreation</t>
  </si>
  <si>
    <t>Other Permits, Fees, and Special Assessments</t>
  </si>
  <si>
    <t>Federal Grant - Public Safety</t>
  </si>
  <si>
    <t>Intergovernmental Revenue</t>
  </si>
  <si>
    <t>Federal Grant - Economic Environment</t>
  </si>
  <si>
    <t>State Grant - Physical Environment - Stormwater Management</t>
  </si>
  <si>
    <t>State Grant - Physical Environment - Other Physical Environment</t>
  </si>
  <si>
    <t>State Grant - Transportation - Other Transportation</t>
  </si>
  <si>
    <t>State Grant - Economic Environment</t>
  </si>
  <si>
    <t>State Grant - Culture / Recreation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</si>
  <si>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</si>
  <si>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</si>
  <si>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</si>
  <si>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Grants from Other Local Units - Public Safety</t>
  </si>
  <si>
    <t>Grants from Other Local Units - Transportation</t>
  </si>
  <si>
    <t>Grants from Other Local Units - Culture / Recreation</t>
  </si>
  <si>
    <t>Grants from Other Local Units - Other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</si>
  <si>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</si>
  <si>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</si>
  <si>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</si>
  <si>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</si>
  <si>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</si>
  <si>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</si>
  <si>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</si>
  <si>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</si>
  <si>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Administrative Service Fees</t>
  </si>
  <si>
    <t>General Gov't (Not Court-Related) - Other General Gov't Charges and Fees</t>
  </si>
  <si>
    <t>Public Safety - Law Enforcement Services</t>
  </si>
  <si>
    <t>Physical Environment - Other Physical Environment Charges</t>
  </si>
  <si>
    <t>Culture / Recreation - Parks and Recreation</t>
  </si>
  <si>
    <t>Culture / Recreation - Special Events</t>
  </si>
  <si>
    <t>Total - All Account Codes</t>
  </si>
  <si>
    <t>Local Fiscal Year Ended September 30, 2009</t>
  </si>
  <si>
    <t>Court-Ordered Judgments and Fines - As Decided by County Court Criminal</t>
  </si>
  <si>
    <t>Fines - Local Ordinance Violations</t>
  </si>
  <si>
    <t>Forfeits - Assets Seized by Law Enforcement</t>
  </si>
  <si>
    <t>Interest and Other Earnings - Interest</t>
  </si>
  <si>
    <t>Interest and Other Earnings - Net Increase (Decrease) in Fair Value of Investments</t>
  </si>
  <si>
    <t>Rents and Royalties</t>
  </si>
  <si>
    <t>Disposition of Fixed Assets</t>
  </si>
  <si>
    <t>Contributions and Donations from Private Sources</t>
  </si>
  <si>
    <t>Other Miscellaneous Revenues - Settlements</t>
  </si>
  <si>
    <t>Other Miscellaneous Revenues - Other</t>
  </si>
  <si>
    <t>Non-Operating - Inter-Fund Group Transfers In</t>
  </si>
  <si>
    <t>Proceeds - Debt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</si>
  <si>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</si>
  <si>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</si>
  <si>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</si>
  <si>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</si>
  <si>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</si>
  <si>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</si>
  <si>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</si>
  <si>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General Gov't (Not Court-Related) - Recording Fees</t>
  </si>
  <si>
    <t>Miami Gardens Revenues Reported by Account Code and Fund Type</t>
  </si>
  <si>
    <t>Local Fiscal Year Ended September 30, 2010</t>
  </si>
  <si>
    <t>Impact Fees - Commercial - Public Safety</t>
  </si>
  <si>
    <t>Impact Fees - Residential - Other</t>
  </si>
  <si>
    <t>Federal Grant - Physical Environment - Other Physical Environment</t>
  </si>
  <si>
    <t>Court-Ordered Judgments and Fines - As Decided by Traffic Court</t>
  </si>
  <si>
    <t>Other Miscellaneous Revenues - Slot Machine Proceeds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</si>
  <si>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</si>
  <si>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</si>
  <si>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</si>
  <si>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Impact Fees - Commercial - Culture / Recreation</t>
  </si>
  <si>
    <t>Impact Fees - Commercial - Other</t>
  </si>
  <si>
    <t>Federal Grant - Culture / Recreation</t>
  </si>
  <si>
    <t>Federal Grant - Other Federal Grants</t>
  </si>
  <si>
    <t>State Grant - Public Safety</t>
  </si>
  <si>
    <t>Other Charges for Services</t>
  </si>
  <si>
    <t>Other Judgments, Fines, and Forfeits</t>
  </si>
  <si>
    <t>Sale of Surplus Materials and Scrap</t>
  </si>
  <si>
    <t>2011 Municipal Population:</t>
  </si>
  <si>
    <t>Local Fiscal Year Ended September 30, 2012</t>
  </si>
  <si>
    <t>Discretionary Sales Surtaxes</t>
  </si>
  <si>
    <t>State Grant - Human Services - Other Human Services</t>
  </si>
  <si>
    <t>General Gov't (Not Court-Related) - Internal Service Fund Fees and Charges</t>
  </si>
  <si>
    <t>2012 Municipal Population:</t>
  </si>
  <si>
    <t>Local Fiscal Year Ended September 30, 2008</t>
  </si>
  <si>
    <t>Permits and Franchise Fees</t>
  </si>
  <si>
    <t>Other Permits and Fees</t>
  </si>
  <si>
    <t>Physical Environment - Sewer / Wastewater Utility</t>
  </si>
  <si>
    <t>Judgments and Fines - Other Court-Ordered</t>
  </si>
  <si>
    <t>Impact Fees - Public Safety</t>
  </si>
  <si>
    <t>Impact Fees - Culture / Recreation</t>
  </si>
  <si>
    <t>Proprietary Non-Operating Sources - Other Non-Operating Sources</t>
  </si>
  <si>
    <t>2008 Municipal Population:</t>
  </si>
  <si>
    <t>Local Fiscal Year Ended September 30, 2013</t>
  </si>
  <si>
    <t>Communications Services Taxes (Chapter 202, F.S.)</t>
  </si>
  <si>
    <t>Local Business Tax (Chapter 205, F.S.)</t>
  </si>
  <si>
    <t>Federal Grant - Transportation - Mass Transit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</si>
  <si>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</si>
  <si>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</si>
  <si>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</si>
  <si>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General Government - Recording Fees</t>
  </si>
  <si>
    <t>General Government - Internal Service Fund Fees and Charges</t>
  </si>
  <si>
    <t>General Government - Administrative Service Fees</t>
  </si>
  <si>
    <t>General Government - Other General Government Charges and Fees</t>
  </si>
  <si>
    <t>Sales - Sale of Surplus Materials and Scrap</t>
  </si>
  <si>
    <t>2013 Municipal Population:</t>
  </si>
  <si>
    <t>Local Fiscal Year Ended September 30, 2014</t>
  </si>
  <si>
    <t>Grants from Other Local Units - Physical Environment</t>
  </si>
  <si>
    <t>Economic Environment - Housing</t>
  </si>
  <si>
    <t>2014 Municipal Population:</t>
  </si>
  <si>
    <t>Local Fiscal Year Ended September 30, 2015</t>
  </si>
  <si>
    <t>Federal Fines and Forfeits</t>
  </si>
  <si>
    <t>Sales - Disposition of Fixed Assets</t>
  </si>
  <si>
    <t>2015 Municipal Population:</t>
  </si>
  <si>
    <t>Local Fiscal Year Ended September 30, 2016</t>
  </si>
  <si>
    <t>Special Assessments - Charges for Public Services</t>
  </si>
  <si>
    <t>Federal Grant - Human Services - Public Assistance</t>
  </si>
  <si>
    <t>Economic Environment - Other Economic Environment Charges</t>
  </si>
  <si>
    <t>2016 Municipal Population:</t>
  </si>
  <si>
    <t>Local Fiscal Year Ended September 30, 2017</t>
  </si>
  <si>
    <t>State Grant - General Government</t>
  </si>
  <si>
    <t>Sale of Contraband Property Seized by Law Enforcement</t>
  </si>
  <si>
    <t>2017 Municipal Population:</t>
  </si>
  <si>
    <t>Local Fiscal Year Ended September 30, 2018</t>
  </si>
  <si>
    <t>2018 Municipal Population:</t>
  </si>
  <si>
    <t>Local Fiscal Year Ended September 30, 2019</t>
  </si>
  <si>
    <t>State Grant - Transportation - Mass Transit</t>
  </si>
  <si>
    <t>Court-Ordered Judgments and Fines - As Decided by Circuit Court Criminal</t>
  </si>
  <si>
    <t>Court-Ordered Judgments and Fines - As Decided by County Court Civil</t>
  </si>
  <si>
    <t>2019 Municipal Population:</t>
  </si>
  <si>
    <t>Local Fiscal Year Ended September 30, 2020</t>
  </si>
  <si>
    <t>Federal Grant - General Government</t>
  </si>
  <si>
    <t>Federal Grant - Human Services - Health or Hospitals</t>
  </si>
  <si>
    <t>Grants from Other Local Units - General Government</t>
  </si>
  <si>
    <t>Proceeds - Proceeds from Refunding Bonds</t>
  </si>
  <si>
    <t>Proceeds of General Capital Asset Dispositions - Sales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</si>
  <si>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</si>
  <si>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</si>
  <si>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</si>
  <si>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</si>
  <si>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</si>
  <si>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</si>
  <si>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</si>
  <si>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</si>
  <si>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Discretionary Surtax on Documents</t>
  </si>
  <si>
    <t>Local Communications Services Taxes</t>
  </si>
  <si>
    <t>Building Permits (Buildling Permit Fees)</t>
  </si>
  <si>
    <t>Permits - Other</t>
  </si>
  <si>
    <t>Inspection Fee</t>
  </si>
  <si>
    <t>Other Fees and Special Assessments</t>
  </si>
  <si>
    <t>Intergovernmental Revenues</t>
  </si>
  <si>
    <t>Federal Grant - American Rescue Plan Act Funds</t>
  </si>
  <si>
    <t>Other Financial Assistance - Federal Source</t>
  </si>
  <si>
    <t>State Shared Revenues - General Government - Municipal Revenue Sharing Program</t>
  </si>
  <si>
    <t>State Shared Revenues - General Government - Local Government Half-Cent Sales Tax Program</t>
  </si>
  <si>
    <t>Other Charges for Services (Not Court-Related)</t>
  </si>
  <si>
    <t>Other Miscellaneous Revenues - Slot Machine Proceeds - Municipalities</t>
  </si>
  <si>
    <t>2021 Municipal Population:</t>
  </si>
  <si>
    <t>Local Fiscal Year Ended September 30, 2022</t>
  </si>
  <si>
    <t>Proceeds - Leases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</si>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</sst>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68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8"/>
      <c r="M3" s="69"/>
      <c r="N3" s="36"/>
      <c r="O3" s="37"/>
      <c r="P3" s="70" t="s">
        <v>154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155</v>
      </c>
      <c r="N4" s="35" t="s">
        <v>9</v>
      </c>
      <c r="O4" s="35" t="s">
        <v>156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157</v>
      </c>
      <c r="B5" s="26"/>
      <c r="C5" s="26"/>
      <c r="D5" s="27">
        <f t="shared" ref="D5:N5" si="0">SUM(D6:D13)</f>
        <v>50284283</v>
      </c>
      <c r="E5" s="27">
        <f t="shared" si="0"/>
        <v>2183811</v>
      </c>
      <c r="F5" s="27">
        <f t="shared" si="0"/>
        <v>3992094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56460188</v>
      </c>
      <c r="P5" s="33">
        <f t="shared" ref="P5:P36" si="1">(O5/P$77)</f>
        <v>490.73199308144945</v>
      </c>
      <c r="Q5" s="6"/>
    </row>
    <row r="6" spans="1:134">
      <c r="A6" s="12"/>
      <c r="B6" s="25">
        <v>311</v>
      </c>
      <c r="C6" s="20" t="s">
        <v>2</v>
      </c>
      <c r="D6" s="46">
        <v>38038438</v>
      </c>
      <c r="E6" s="46">
        <v>0</v>
      </c>
      <c r="F6" s="46">
        <v>3992094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42030532</v>
      </c>
      <c r="P6" s="47">
        <f t="shared" si="1"/>
        <v>365.31452461039697</v>
      </c>
      <c r="Q6" s="9"/>
    </row>
    <row r="7" spans="1:134">
      <c r="A7" s="12"/>
      <c r="B7" s="25">
        <v>312.41000000000003</v>
      </c>
      <c r="C7" s="20" t="s">
        <v>158</v>
      </c>
      <c r="D7" s="46">
        <v>0</v>
      </c>
      <c r="E7" s="46">
        <v>1580638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1580638</v>
      </c>
      <c r="P7" s="47">
        <f t="shared" si="1"/>
        <v>13.738346675010646</v>
      </c>
      <c r="Q7" s="9"/>
    </row>
    <row r="8" spans="1:134">
      <c r="A8" s="12"/>
      <c r="B8" s="25">
        <v>312.43</v>
      </c>
      <c r="C8" s="20" t="s">
        <v>159</v>
      </c>
      <c r="D8" s="46">
        <v>0</v>
      </c>
      <c r="E8" s="46">
        <v>603173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603173</v>
      </c>
      <c r="P8" s="47">
        <f t="shared" si="1"/>
        <v>5.2425664693662917</v>
      </c>
      <c r="Q8" s="9"/>
    </row>
    <row r="9" spans="1:134">
      <c r="A9" s="12"/>
      <c r="B9" s="25">
        <v>314.10000000000002</v>
      </c>
      <c r="C9" s="20" t="s">
        <v>12</v>
      </c>
      <c r="D9" s="46">
        <v>7782145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7782145</v>
      </c>
      <c r="P9" s="47">
        <f t="shared" si="1"/>
        <v>67.639653029473379</v>
      </c>
      <c r="Q9" s="9"/>
    </row>
    <row r="10" spans="1:134">
      <c r="A10" s="12"/>
      <c r="B10" s="25">
        <v>314.3</v>
      </c>
      <c r="C10" s="20" t="s">
        <v>13</v>
      </c>
      <c r="D10" s="46">
        <v>1125500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1125500</v>
      </c>
      <c r="P10" s="47">
        <f t="shared" si="1"/>
        <v>9.7824480891415266</v>
      </c>
      <c r="Q10" s="9"/>
    </row>
    <row r="11" spans="1:134">
      <c r="A11" s="12"/>
      <c r="B11" s="25">
        <v>314.39999999999998</v>
      </c>
      <c r="C11" s="20" t="s">
        <v>14</v>
      </c>
      <c r="D11" s="46">
        <v>276162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276162</v>
      </c>
      <c r="P11" s="47">
        <f t="shared" si="1"/>
        <v>2.4003024692967587</v>
      </c>
      <c r="Q11" s="9"/>
    </row>
    <row r="12" spans="1:134">
      <c r="A12" s="12"/>
      <c r="B12" s="25">
        <v>315.2</v>
      </c>
      <c r="C12" s="20" t="s">
        <v>161</v>
      </c>
      <c r="D12" s="46">
        <v>2114036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2114036</v>
      </c>
      <c r="P12" s="47">
        <f t="shared" si="1"/>
        <v>18.374453512728916</v>
      </c>
      <c r="Q12" s="9"/>
    </row>
    <row r="13" spans="1:134">
      <c r="A13" s="12"/>
      <c r="B13" s="25">
        <v>316</v>
      </c>
      <c r="C13" s="20" t="s">
        <v>111</v>
      </c>
      <c r="D13" s="46">
        <v>948002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948002</v>
      </c>
      <c r="P13" s="47">
        <f t="shared" si="1"/>
        <v>8.2396982260349585</v>
      </c>
      <c r="Q13" s="9"/>
    </row>
    <row r="14" spans="1:134" ht="15.75">
      <c r="A14" s="29" t="s">
        <v>17</v>
      </c>
      <c r="B14" s="30"/>
      <c r="C14" s="31"/>
      <c r="D14" s="32">
        <f t="shared" ref="D14:N14" si="3">SUM(D15:D29)</f>
        <v>9438731</v>
      </c>
      <c r="E14" s="32">
        <f t="shared" si="3"/>
        <v>6760189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5187731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4">
        <f>SUM(D14:N14)</f>
        <v>21386651</v>
      </c>
      <c r="P14" s="45">
        <f t="shared" si="1"/>
        <v>185.88520942522143</v>
      </c>
      <c r="Q14" s="10"/>
    </row>
    <row r="15" spans="1:134">
      <c r="A15" s="12"/>
      <c r="B15" s="25">
        <v>322</v>
      </c>
      <c r="C15" s="20" t="s">
        <v>162</v>
      </c>
      <c r="D15" s="46">
        <v>0</v>
      </c>
      <c r="E15" s="46">
        <v>5012068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5012068</v>
      </c>
      <c r="P15" s="47">
        <f t="shared" si="1"/>
        <v>43.563123082405497</v>
      </c>
      <c r="Q15" s="9"/>
    </row>
    <row r="16" spans="1:134">
      <c r="A16" s="12"/>
      <c r="B16" s="25">
        <v>322.89999999999998</v>
      </c>
      <c r="C16" s="20" t="s">
        <v>163</v>
      </c>
      <c r="D16" s="46">
        <v>397336</v>
      </c>
      <c r="E16" s="46">
        <v>3850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9" si="4">SUM(D16:N16)</f>
        <v>401186</v>
      </c>
      <c r="P16" s="47">
        <f t="shared" si="1"/>
        <v>3.4869668761353463</v>
      </c>
      <c r="Q16" s="9"/>
    </row>
    <row r="17" spans="1:17">
      <c r="A17" s="12"/>
      <c r="B17" s="25">
        <v>323.10000000000002</v>
      </c>
      <c r="C17" s="20" t="s">
        <v>18</v>
      </c>
      <c r="D17" s="46">
        <v>6358103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6358103</v>
      </c>
      <c r="P17" s="47">
        <f t="shared" si="1"/>
        <v>55.262383423291872</v>
      </c>
      <c r="Q17" s="9"/>
    </row>
    <row r="18" spans="1:17">
      <c r="A18" s="12"/>
      <c r="B18" s="25">
        <v>323.39999999999998</v>
      </c>
      <c r="C18" s="20" t="s">
        <v>19</v>
      </c>
      <c r="D18" s="46">
        <v>277433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277433</v>
      </c>
      <c r="P18" s="47">
        <f t="shared" si="1"/>
        <v>2.4113495519456252</v>
      </c>
      <c r="Q18" s="9"/>
    </row>
    <row r="19" spans="1:17">
      <c r="A19" s="12"/>
      <c r="B19" s="25">
        <v>323.7</v>
      </c>
      <c r="C19" s="20" t="s">
        <v>20</v>
      </c>
      <c r="D19" s="46">
        <v>1506704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1506704</v>
      </c>
      <c r="P19" s="47">
        <f t="shared" si="1"/>
        <v>13.095738485741354</v>
      </c>
      <c r="Q19" s="9"/>
    </row>
    <row r="20" spans="1:17">
      <c r="A20" s="12"/>
      <c r="B20" s="25">
        <v>323.89999999999998</v>
      </c>
      <c r="C20" s="20" t="s">
        <v>21</v>
      </c>
      <c r="D20" s="46">
        <v>45549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45549</v>
      </c>
      <c r="P20" s="47">
        <f t="shared" si="1"/>
        <v>0.39589580454225443</v>
      </c>
      <c r="Q20" s="9"/>
    </row>
    <row r="21" spans="1:17">
      <c r="A21" s="12"/>
      <c r="B21" s="25">
        <v>324.11</v>
      </c>
      <c r="C21" s="20" t="s">
        <v>22</v>
      </c>
      <c r="D21" s="46">
        <v>0</v>
      </c>
      <c r="E21" s="46">
        <v>65547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65547</v>
      </c>
      <c r="P21" s="47">
        <f t="shared" si="1"/>
        <v>0.56971135042111032</v>
      </c>
      <c r="Q21" s="9"/>
    </row>
    <row r="22" spans="1:17">
      <c r="A22" s="12"/>
      <c r="B22" s="25">
        <v>324.12</v>
      </c>
      <c r="C22" s="20" t="s">
        <v>78</v>
      </c>
      <c r="D22" s="46">
        <v>0</v>
      </c>
      <c r="E22" s="46">
        <v>163687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163687</v>
      </c>
      <c r="P22" s="47">
        <f t="shared" si="1"/>
        <v>1.4227095338670004</v>
      </c>
      <c r="Q22" s="9"/>
    </row>
    <row r="23" spans="1:17">
      <c r="A23" s="12"/>
      <c r="B23" s="25">
        <v>324.61</v>
      </c>
      <c r="C23" s="20" t="s">
        <v>23</v>
      </c>
      <c r="D23" s="46">
        <v>0</v>
      </c>
      <c r="E23" s="46">
        <v>449556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449556</v>
      </c>
      <c r="P23" s="47">
        <f t="shared" si="1"/>
        <v>3.9073818153372795</v>
      </c>
      <c r="Q23" s="9"/>
    </row>
    <row r="24" spans="1:17">
      <c r="A24" s="12"/>
      <c r="B24" s="25">
        <v>324.62</v>
      </c>
      <c r="C24" s="20" t="s">
        <v>86</v>
      </c>
      <c r="D24" s="46">
        <v>0</v>
      </c>
      <c r="E24" s="46">
        <v>31043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31043</v>
      </c>
      <c r="P24" s="47">
        <f t="shared" si="1"/>
        <v>0.2698147810139675</v>
      </c>
      <c r="Q24" s="9"/>
    </row>
    <row r="25" spans="1:17">
      <c r="A25" s="12"/>
      <c r="B25" s="25">
        <v>324.91000000000003</v>
      </c>
      <c r="C25" s="20" t="s">
        <v>79</v>
      </c>
      <c r="D25" s="46">
        <v>0</v>
      </c>
      <c r="E25" s="46">
        <v>21321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21321</v>
      </c>
      <c r="P25" s="47">
        <f t="shared" si="1"/>
        <v>0.18531459414356863</v>
      </c>
      <c r="Q25" s="9"/>
    </row>
    <row r="26" spans="1:17">
      <c r="A26" s="12"/>
      <c r="B26" s="25">
        <v>324.92</v>
      </c>
      <c r="C26" s="20" t="s">
        <v>87</v>
      </c>
      <c r="D26" s="46">
        <v>0</v>
      </c>
      <c r="E26" s="46">
        <v>23074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23074</v>
      </c>
      <c r="P26" s="47">
        <f t="shared" si="1"/>
        <v>0.20055105038547452</v>
      </c>
      <c r="Q26" s="9"/>
    </row>
    <row r="27" spans="1:17">
      <c r="A27" s="12"/>
      <c r="B27" s="25">
        <v>325.2</v>
      </c>
      <c r="C27" s="20" t="s">
        <v>131</v>
      </c>
      <c r="D27" s="46">
        <v>0</v>
      </c>
      <c r="E27" s="46">
        <v>711830</v>
      </c>
      <c r="F27" s="46">
        <v>0</v>
      </c>
      <c r="G27" s="46">
        <v>0</v>
      </c>
      <c r="H27" s="46">
        <v>0</v>
      </c>
      <c r="I27" s="46">
        <v>5144647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5856477</v>
      </c>
      <c r="P27" s="47">
        <f t="shared" si="1"/>
        <v>50.902427576855885</v>
      </c>
      <c r="Q27" s="9"/>
    </row>
    <row r="28" spans="1:17">
      <c r="A28" s="12"/>
      <c r="B28" s="25">
        <v>329.1</v>
      </c>
      <c r="C28" s="20" t="s">
        <v>164</v>
      </c>
      <c r="D28" s="46">
        <v>0</v>
      </c>
      <c r="E28" s="46">
        <v>91258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91258</v>
      </c>
      <c r="P28" s="47">
        <f t="shared" si="1"/>
        <v>0.79318227251788309</v>
      </c>
      <c r="Q28" s="9"/>
    </row>
    <row r="29" spans="1:17">
      <c r="A29" s="12"/>
      <c r="B29" s="25">
        <v>329.5</v>
      </c>
      <c r="C29" s="20" t="s">
        <v>165</v>
      </c>
      <c r="D29" s="46">
        <v>853606</v>
      </c>
      <c r="E29" s="46">
        <v>186955</v>
      </c>
      <c r="F29" s="46">
        <v>0</v>
      </c>
      <c r="G29" s="46">
        <v>0</v>
      </c>
      <c r="H29" s="46">
        <v>0</v>
      </c>
      <c r="I29" s="46">
        <v>43084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1083645</v>
      </c>
      <c r="P29" s="47">
        <f t="shared" si="1"/>
        <v>9.4186592266172973</v>
      </c>
      <c r="Q29" s="9"/>
    </row>
    <row r="30" spans="1:17" ht="15.75">
      <c r="A30" s="29" t="s">
        <v>166</v>
      </c>
      <c r="B30" s="30"/>
      <c r="C30" s="31"/>
      <c r="D30" s="32">
        <f t="shared" ref="D30:N30" si="5">SUM(D31:D44)</f>
        <v>14964498</v>
      </c>
      <c r="E30" s="32">
        <f t="shared" si="5"/>
        <v>25265301</v>
      </c>
      <c r="F30" s="32">
        <f t="shared" si="5"/>
        <v>0</v>
      </c>
      <c r="G30" s="32">
        <f t="shared" si="5"/>
        <v>1143078</v>
      </c>
      <c r="H30" s="32">
        <f t="shared" si="5"/>
        <v>0</v>
      </c>
      <c r="I30" s="32">
        <f t="shared" si="5"/>
        <v>0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32">
        <f t="shared" si="5"/>
        <v>0</v>
      </c>
      <c r="O30" s="44">
        <f>SUM(D30:N30)</f>
        <v>41372877</v>
      </c>
      <c r="P30" s="45">
        <f t="shared" si="1"/>
        <v>359.59841985867382</v>
      </c>
      <c r="Q30" s="10"/>
    </row>
    <row r="31" spans="1:17">
      <c r="A31" s="12"/>
      <c r="B31" s="25">
        <v>331.2</v>
      </c>
      <c r="C31" s="20" t="s">
        <v>25</v>
      </c>
      <c r="D31" s="46">
        <v>208975</v>
      </c>
      <c r="E31" s="46">
        <v>243402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452377</v>
      </c>
      <c r="P31" s="47">
        <f t="shared" si="1"/>
        <v>3.9319009499969577</v>
      </c>
      <c r="Q31" s="9"/>
    </row>
    <row r="32" spans="1:17">
      <c r="A32" s="12"/>
      <c r="B32" s="25">
        <v>331.51</v>
      </c>
      <c r="C32" s="20" t="s">
        <v>167</v>
      </c>
      <c r="D32" s="46">
        <v>0</v>
      </c>
      <c r="E32" s="46">
        <v>14052482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41" si="6">SUM(D32:N32)</f>
        <v>14052482</v>
      </c>
      <c r="P32" s="47">
        <f t="shared" si="1"/>
        <v>122.13920540968076</v>
      </c>
      <c r="Q32" s="9"/>
    </row>
    <row r="33" spans="1:17">
      <c r="A33" s="12"/>
      <c r="B33" s="25">
        <v>331.61</v>
      </c>
      <c r="C33" s="20" t="s">
        <v>148</v>
      </c>
      <c r="D33" s="46">
        <v>0</v>
      </c>
      <c r="E33" s="46">
        <v>990439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990439</v>
      </c>
      <c r="P33" s="47">
        <f t="shared" si="1"/>
        <v>8.6085456267980849</v>
      </c>
      <c r="Q33" s="9"/>
    </row>
    <row r="34" spans="1:17">
      <c r="A34" s="12"/>
      <c r="B34" s="25">
        <v>331.62</v>
      </c>
      <c r="C34" s="20" t="s">
        <v>132</v>
      </c>
      <c r="D34" s="46">
        <v>0</v>
      </c>
      <c r="E34" s="46">
        <v>1679481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1679481</v>
      </c>
      <c r="P34" s="47">
        <f t="shared" si="1"/>
        <v>14.597455085916925</v>
      </c>
      <c r="Q34" s="9"/>
    </row>
    <row r="35" spans="1:17">
      <c r="A35" s="12"/>
      <c r="B35" s="25">
        <v>334.2</v>
      </c>
      <c r="C35" s="20" t="s">
        <v>90</v>
      </c>
      <c r="D35" s="46">
        <v>0</v>
      </c>
      <c r="E35" s="46">
        <v>134175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134175</v>
      </c>
      <c r="P35" s="47">
        <f t="shared" si="1"/>
        <v>1.1662016635811321</v>
      </c>
      <c r="Q35" s="9"/>
    </row>
    <row r="36" spans="1:17">
      <c r="A36" s="12"/>
      <c r="B36" s="25">
        <v>334.42</v>
      </c>
      <c r="C36" s="20" t="s">
        <v>142</v>
      </c>
      <c r="D36" s="46">
        <v>0</v>
      </c>
      <c r="E36" s="46">
        <v>31360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31360</v>
      </c>
      <c r="P36" s="47">
        <f t="shared" si="1"/>
        <v>0.27257003294134008</v>
      </c>
      <c r="Q36" s="9"/>
    </row>
    <row r="37" spans="1:17">
      <c r="A37" s="12"/>
      <c r="B37" s="25">
        <v>334.5</v>
      </c>
      <c r="C37" s="20" t="s">
        <v>31</v>
      </c>
      <c r="D37" s="46">
        <v>0</v>
      </c>
      <c r="E37" s="46">
        <v>776177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776177</v>
      </c>
      <c r="P37" s="47">
        <f t="shared" ref="P37:P68" si="7">(O37/P$77)</f>
        <v>6.7462560732879631</v>
      </c>
      <c r="Q37" s="9"/>
    </row>
    <row r="38" spans="1:17">
      <c r="A38" s="12"/>
      <c r="B38" s="25">
        <v>334.7</v>
      </c>
      <c r="C38" s="20" t="s">
        <v>32</v>
      </c>
      <c r="D38" s="46">
        <v>0</v>
      </c>
      <c r="E38" s="46">
        <v>155722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155722</v>
      </c>
      <c r="P38" s="47">
        <f t="shared" si="7"/>
        <v>1.3534805698243417</v>
      </c>
      <c r="Q38" s="9"/>
    </row>
    <row r="39" spans="1:17">
      <c r="A39" s="12"/>
      <c r="B39" s="25">
        <v>335.125</v>
      </c>
      <c r="C39" s="20" t="s">
        <v>169</v>
      </c>
      <c r="D39" s="46">
        <v>3159294</v>
      </c>
      <c r="E39" s="46">
        <v>727753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6"/>
        <v>3887047</v>
      </c>
      <c r="P39" s="47">
        <f t="shared" si="7"/>
        <v>33.784838291917637</v>
      </c>
      <c r="Q39" s="9"/>
    </row>
    <row r="40" spans="1:17">
      <c r="A40" s="12"/>
      <c r="B40" s="25">
        <v>335.15</v>
      </c>
      <c r="C40" s="20" t="s">
        <v>114</v>
      </c>
      <c r="D40" s="46">
        <v>22790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6"/>
        <v>22790</v>
      </c>
      <c r="P40" s="47">
        <f t="shared" si="7"/>
        <v>0.19808262279123534</v>
      </c>
      <c r="Q40" s="9"/>
    </row>
    <row r="41" spans="1:17">
      <c r="A41" s="12"/>
      <c r="B41" s="25">
        <v>335.18</v>
      </c>
      <c r="C41" s="20" t="s">
        <v>170</v>
      </c>
      <c r="D41" s="46">
        <v>11423688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6"/>
        <v>11423688</v>
      </c>
      <c r="P41" s="47">
        <f t="shared" si="7"/>
        <v>99.290657349221661</v>
      </c>
      <c r="Q41" s="9"/>
    </row>
    <row r="42" spans="1:17">
      <c r="A42" s="12"/>
      <c r="B42" s="25">
        <v>337.4</v>
      </c>
      <c r="C42" s="20" t="s">
        <v>37</v>
      </c>
      <c r="D42" s="46">
        <v>0</v>
      </c>
      <c r="E42" s="46">
        <v>6455734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ref="O42:O43" si="8">SUM(D42:N42)</f>
        <v>6455734</v>
      </c>
      <c r="P42" s="47">
        <f t="shared" si="7"/>
        <v>56.110957558690345</v>
      </c>
      <c r="Q42" s="9"/>
    </row>
    <row r="43" spans="1:17">
      <c r="A43" s="12"/>
      <c r="B43" s="25">
        <v>337.7</v>
      </c>
      <c r="C43" s="20" t="s">
        <v>38</v>
      </c>
      <c r="D43" s="46">
        <v>0</v>
      </c>
      <c r="E43" s="46">
        <v>18576</v>
      </c>
      <c r="F43" s="46">
        <v>0</v>
      </c>
      <c r="G43" s="46">
        <v>1143078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8"/>
        <v>1161654</v>
      </c>
      <c r="P43" s="47">
        <f t="shared" si="7"/>
        <v>10.09668587520534</v>
      </c>
      <c r="Q43" s="9"/>
    </row>
    <row r="44" spans="1:17">
      <c r="A44" s="12"/>
      <c r="B44" s="25">
        <v>338</v>
      </c>
      <c r="C44" s="20" t="s">
        <v>40</v>
      </c>
      <c r="D44" s="46">
        <v>149751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>SUM(D44:N44)</f>
        <v>149751</v>
      </c>
      <c r="P44" s="47">
        <f t="shared" si="7"/>
        <v>1.301582748820109</v>
      </c>
      <c r="Q44" s="9"/>
    </row>
    <row r="45" spans="1:17" ht="15.75">
      <c r="A45" s="29" t="s">
        <v>45</v>
      </c>
      <c r="B45" s="30"/>
      <c r="C45" s="31"/>
      <c r="D45" s="32">
        <f t="shared" ref="D45:N45" si="9">SUM(D46:D53)</f>
        <v>7934264</v>
      </c>
      <c r="E45" s="32">
        <f t="shared" si="9"/>
        <v>412506</v>
      </c>
      <c r="F45" s="32">
        <f t="shared" si="9"/>
        <v>0</v>
      </c>
      <c r="G45" s="32">
        <f t="shared" si="9"/>
        <v>0</v>
      </c>
      <c r="H45" s="32">
        <f t="shared" si="9"/>
        <v>0</v>
      </c>
      <c r="I45" s="32">
        <f t="shared" si="9"/>
        <v>276</v>
      </c>
      <c r="J45" s="32">
        <f t="shared" si="9"/>
        <v>0</v>
      </c>
      <c r="K45" s="32">
        <f t="shared" si="9"/>
        <v>0</v>
      </c>
      <c r="L45" s="32">
        <f t="shared" si="9"/>
        <v>0</v>
      </c>
      <c r="M45" s="32">
        <f t="shared" si="9"/>
        <v>0</v>
      </c>
      <c r="N45" s="32">
        <f t="shared" si="9"/>
        <v>0</v>
      </c>
      <c r="O45" s="32">
        <f>SUM(D45:N45)</f>
        <v>8347046</v>
      </c>
      <c r="P45" s="45">
        <f t="shared" si="7"/>
        <v>72.54957280557656</v>
      </c>
      <c r="Q45" s="10"/>
    </row>
    <row r="46" spans="1:17">
      <c r="A46" s="12"/>
      <c r="B46" s="25">
        <v>341.1</v>
      </c>
      <c r="C46" s="20" t="s">
        <v>116</v>
      </c>
      <c r="D46" s="46">
        <v>114336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>SUM(D46:N46)</f>
        <v>114336</v>
      </c>
      <c r="P46" s="47">
        <f t="shared" si="7"/>
        <v>0.99376808948919193</v>
      </c>
      <c r="Q46" s="9"/>
    </row>
    <row r="47" spans="1:17">
      <c r="A47" s="12"/>
      <c r="B47" s="25">
        <v>341.3</v>
      </c>
      <c r="C47" s="20" t="s">
        <v>118</v>
      </c>
      <c r="D47" s="46">
        <v>346526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ref="O47:O52" si="10">SUM(D47:N47)</f>
        <v>346526</v>
      </c>
      <c r="P47" s="47">
        <f t="shared" si="7"/>
        <v>3.0118814807088907</v>
      </c>
      <c r="Q47" s="9"/>
    </row>
    <row r="48" spans="1:17">
      <c r="A48" s="12"/>
      <c r="B48" s="25">
        <v>341.9</v>
      </c>
      <c r="C48" s="20" t="s">
        <v>119</v>
      </c>
      <c r="D48" s="46">
        <v>6400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0"/>
        <v>6400</v>
      </c>
      <c r="P48" s="47">
        <f t="shared" si="7"/>
        <v>5.5626537334967363E-2</v>
      </c>
      <c r="Q48" s="9"/>
    </row>
    <row r="49" spans="1:17">
      <c r="A49" s="12"/>
      <c r="B49" s="25">
        <v>342.1</v>
      </c>
      <c r="C49" s="20" t="s">
        <v>50</v>
      </c>
      <c r="D49" s="46">
        <v>3039149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0"/>
        <v>3039149</v>
      </c>
      <c r="P49" s="47">
        <f t="shared" si="7"/>
        <v>26.415208642973237</v>
      </c>
      <c r="Q49" s="9"/>
    </row>
    <row r="50" spans="1:17">
      <c r="A50" s="12"/>
      <c r="B50" s="25">
        <v>345.9</v>
      </c>
      <c r="C50" s="20" t="s">
        <v>133</v>
      </c>
      <c r="D50" s="46">
        <v>0</v>
      </c>
      <c r="E50" s="46">
        <v>394758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0"/>
        <v>394758</v>
      </c>
      <c r="P50" s="47">
        <f t="shared" si="7"/>
        <v>3.4310969726995384</v>
      </c>
      <c r="Q50" s="9"/>
    </row>
    <row r="51" spans="1:17">
      <c r="A51" s="12"/>
      <c r="B51" s="25">
        <v>347.2</v>
      </c>
      <c r="C51" s="20" t="s">
        <v>52</v>
      </c>
      <c r="D51" s="46">
        <v>355955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0"/>
        <v>355955</v>
      </c>
      <c r="P51" s="47">
        <f t="shared" si="7"/>
        <v>3.0938350151669232</v>
      </c>
      <c r="Q51" s="9"/>
    </row>
    <row r="52" spans="1:17">
      <c r="A52" s="12"/>
      <c r="B52" s="25">
        <v>347.4</v>
      </c>
      <c r="C52" s="20" t="s">
        <v>53</v>
      </c>
      <c r="D52" s="46">
        <v>4042857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0"/>
        <v>4042857</v>
      </c>
      <c r="P52" s="47">
        <f t="shared" si="7"/>
        <v>35.139083726630332</v>
      </c>
      <c r="Q52" s="9"/>
    </row>
    <row r="53" spans="1:17">
      <c r="A53" s="12"/>
      <c r="B53" s="25">
        <v>349</v>
      </c>
      <c r="C53" s="20" t="s">
        <v>171</v>
      </c>
      <c r="D53" s="46">
        <v>29041</v>
      </c>
      <c r="E53" s="46">
        <v>17748</v>
      </c>
      <c r="F53" s="46">
        <v>0</v>
      </c>
      <c r="G53" s="46">
        <v>0</v>
      </c>
      <c r="H53" s="46">
        <v>0</v>
      </c>
      <c r="I53" s="46">
        <v>276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>SUM(D53:N53)</f>
        <v>47065</v>
      </c>
      <c r="P53" s="47">
        <f t="shared" si="7"/>
        <v>0.40907234057347486</v>
      </c>
      <c r="Q53" s="9"/>
    </row>
    <row r="54" spans="1:17" ht="15.75">
      <c r="A54" s="29" t="s">
        <v>46</v>
      </c>
      <c r="B54" s="30"/>
      <c r="C54" s="31"/>
      <c r="D54" s="32">
        <f t="shared" ref="D54:N54" si="11">SUM(D55:D62)</f>
        <v>4527155</v>
      </c>
      <c r="E54" s="32">
        <f t="shared" si="11"/>
        <v>180949</v>
      </c>
      <c r="F54" s="32">
        <f t="shared" si="11"/>
        <v>0</v>
      </c>
      <c r="G54" s="32">
        <f t="shared" si="11"/>
        <v>0</v>
      </c>
      <c r="H54" s="32">
        <f t="shared" si="11"/>
        <v>0</v>
      </c>
      <c r="I54" s="32">
        <f t="shared" si="11"/>
        <v>0</v>
      </c>
      <c r="J54" s="32">
        <f t="shared" si="11"/>
        <v>0</v>
      </c>
      <c r="K54" s="32">
        <f t="shared" si="11"/>
        <v>0</v>
      </c>
      <c r="L54" s="32">
        <f t="shared" si="11"/>
        <v>0</v>
      </c>
      <c r="M54" s="32">
        <f t="shared" si="11"/>
        <v>0</v>
      </c>
      <c r="N54" s="32">
        <f t="shared" si="11"/>
        <v>0</v>
      </c>
      <c r="O54" s="32">
        <f>SUM(D54:N54)</f>
        <v>4708104</v>
      </c>
      <c r="P54" s="45">
        <f t="shared" si="7"/>
        <v>40.921175458267058</v>
      </c>
      <c r="Q54" s="10"/>
    </row>
    <row r="55" spans="1:17">
      <c r="A55" s="13"/>
      <c r="B55" s="39">
        <v>351.1</v>
      </c>
      <c r="C55" s="21" t="s">
        <v>56</v>
      </c>
      <c r="D55" s="46">
        <v>5755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>SUM(D55:N55)</f>
        <v>5755</v>
      </c>
      <c r="P55" s="47">
        <f t="shared" si="7"/>
        <v>5.0020425369177682E-2</v>
      </c>
      <c r="Q55" s="9"/>
    </row>
    <row r="56" spans="1:17">
      <c r="A56" s="13"/>
      <c r="B56" s="39">
        <v>351.2</v>
      </c>
      <c r="C56" s="21" t="s">
        <v>143</v>
      </c>
      <c r="D56" s="46">
        <v>592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ref="O56:O62" si="12">SUM(D56:N56)</f>
        <v>592</v>
      </c>
      <c r="P56" s="47">
        <f t="shared" si="7"/>
        <v>5.1454547034844814E-3</v>
      </c>
      <c r="Q56" s="9"/>
    </row>
    <row r="57" spans="1:17">
      <c r="A57" s="13"/>
      <c r="B57" s="39">
        <v>351.3</v>
      </c>
      <c r="C57" s="21" t="s">
        <v>144</v>
      </c>
      <c r="D57" s="46">
        <v>125885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2"/>
        <v>125885</v>
      </c>
      <c r="P57" s="47">
        <f t="shared" si="7"/>
        <v>1.0941479144394322</v>
      </c>
      <c r="Q57" s="9"/>
    </row>
    <row r="58" spans="1:17">
      <c r="A58" s="13"/>
      <c r="B58" s="39">
        <v>351.5</v>
      </c>
      <c r="C58" s="21" t="s">
        <v>81</v>
      </c>
      <c r="D58" s="46">
        <v>979359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2"/>
        <v>979359</v>
      </c>
      <c r="P58" s="47">
        <f t="shared" si="7"/>
        <v>8.5122421840369213</v>
      </c>
      <c r="Q58" s="9"/>
    </row>
    <row r="59" spans="1:17">
      <c r="A59" s="13"/>
      <c r="B59" s="39">
        <v>354</v>
      </c>
      <c r="C59" s="21" t="s">
        <v>57</v>
      </c>
      <c r="D59" s="46">
        <v>345935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2"/>
        <v>345935</v>
      </c>
      <c r="P59" s="47">
        <f t="shared" si="7"/>
        <v>3.0067447176518649</v>
      </c>
      <c r="Q59" s="9"/>
    </row>
    <row r="60" spans="1:17">
      <c r="A60" s="13"/>
      <c r="B60" s="39">
        <v>355</v>
      </c>
      <c r="C60" s="21" t="s">
        <v>127</v>
      </c>
      <c r="D60" s="46">
        <v>0</v>
      </c>
      <c r="E60" s="46">
        <v>114463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2"/>
        <v>114463</v>
      </c>
      <c r="P60" s="47">
        <f t="shared" si="7"/>
        <v>0.99487192858943274</v>
      </c>
      <c r="Q60" s="9"/>
    </row>
    <row r="61" spans="1:17">
      <c r="A61" s="13"/>
      <c r="B61" s="39">
        <v>358.2</v>
      </c>
      <c r="C61" s="21" t="s">
        <v>137</v>
      </c>
      <c r="D61" s="46">
        <v>0</v>
      </c>
      <c r="E61" s="46">
        <v>54385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>SUM(D61:N61)</f>
        <v>54385</v>
      </c>
      <c r="P61" s="47">
        <f t="shared" si="7"/>
        <v>0.47269519265034377</v>
      </c>
      <c r="Q61" s="9"/>
    </row>
    <row r="62" spans="1:17">
      <c r="A62" s="13"/>
      <c r="B62" s="39">
        <v>359</v>
      </c>
      <c r="C62" s="21" t="s">
        <v>92</v>
      </c>
      <c r="D62" s="46">
        <v>3069629</v>
      </c>
      <c r="E62" s="46">
        <v>12101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2"/>
        <v>3081730</v>
      </c>
      <c r="P62" s="47">
        <f t="shared" si="7"/>
        <v>26.785307640826403</v>
      </c>
      <c r="Q62" s="9"/>
    </row>
    <row r="63" spans="1:17" ht="15.75">
      <c r="A63" s="29" t="s">
        <v>3</v>
      </c>
      <c r="B63" s="30"/>
      <c r="C63" s="31"/>
      <c r="D63" s="32">
        <f t="shared" ref="D63:N63" si="13">SUM(D64:D71)</f>
        <v>644337</v>
      </c>
      <c r="E63" s="32">
        <f t="shared" si="13"/>
        <v>1212915</v>
      </c>
      <c r="F63" s="32">
        <f t="shared" si="13"/>
        <v>0</v>
      </c>
      <c r="G63" s="32">
        <f t="shared" si="13"/>
        <v>1775590</v>
      </c>
      <c r="H63" s="32">
        <f t="shared" si="13"/>
        <v>0</v>
      </c>
      <c r="I63" s="32">
        <f t="shared" si="13"/>
        <v>-370201</v>
      </c>
      <c r="J63" s="32">
        <f t="shared" si="13"/>
        <v>0</v>
      </c>
      <c r="K63" s="32">
        <f t="shared" si="13"/>
        <v>0</v>
      </c>
      <c r="L63" s="32">
        <f t="shared" si="13"/>
        <v>0</v>
      </c>
      <c r="M63" s="32">
        <f t="shared" si="13"/>
        <v>0</v>
      </c>
      <c r="N63" s="32">
        <f t="shared" si="13"/>
        <v>0</v>
      </c>
      <c r="O63" s="32">
        <f>SUM(D63:N63)</f>
        <v>3262641</v>
      </c>
      <c r="P63" s="45">
        <f t="shared" si="7"/>
        <v>28.357722093296132</v>
      </c>
      <c r="Q63" s="10"/>
    </row>
    <row r="64" spans="1:17">
      <c r="A64" s="12"/>
      <c r="B64" s="25">
        <v>361.1</v>
      </c>
      <c r="C64" s="20" t="s">
        <v>59</v>
      </c>
      <c r="D64" s="46">
        <v>814064</v>
      </c>
      <c r="E64" s="46">
        <v>276323</v>
      </c>
      <c r="F64" s="46">
        <v>0</v>
      </c>
      <c r="G64" s="46">
        <v>1216670</v>
      </c>
      <c r="H64" s="46">
        <v>0</v>
      </c>
      <c r="I64" s="46">
        <v>112373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>SUM(D64:N64)</f>
        <v>2419430</v>
      </c>
      <c r="P64" s="47">
        <f t="shared" si="7"/>
        <v>21.02883019130314</v>
      </c>
      <c r="Q64" s="9"/>
    </row>
    <row r="65" spans="1:120">
      <c r="A65" s="12"/>
      <c r="B65" s="25">
        <v>361.3</v>
      </c>
      <c r="C65" s="20" t="s">
        <v>60</v>
      </c>
      <c r="D65" s="46">
        <v>-2926658</v>
      </c>
      <c r="E65" s="46">
        <v>-1079458</v>
      </c>
      <c r="F65" s="46">
        <v>0</v>
      </c>
      <c r="G65" s="46">
        <v>-381817</v>
      </c>
      <c r="H65" s="46">
        <v>0</v>
      </c>
      <c r="I65" s="46">
        <v>-507980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ref="O65:O74" si="14">SUM(D65:N65)</f>
        <v>-4895913</v>
      </c>
      <c r="P65" s="47">
        <f t="shared" si="7"/>
        <v>-42.553544888008133</v>
      </c>
      <c r="Q65" s="9"/>
    </row>
    <row r="66" spans="1:120">
      <c r="A66" s="12"/>
      <c r="B66" s="25">
        <v>362</v>
      </c>
      <c r="C66" s="20" t="s">
        <v>61</v>
      </c>
      <c r="D66" s="46">
        <v>10449</v>
      </c>
      <c r="E66" s="46">
        <v>13428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4"/>
        <v>23877</v>
      </c>
      <c r="P66" s="47">
        <f t="shared" si="7"/>
        <v>0.2075304424917212</v>
      </c>
      <c r="Q66" s="9"/>
    </row>
    <row r="67" spans="1:120">
      <c r="A67" s="12"/>
      <c r="B67" s="25">
        <v>364</v>
      </c>
      <c r="C67" s="20" t="s">
        <v>128</v>
      </c>
      <c r="D67" s="46">
        <v>150473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4"/>
        <v>150473</v>
      </c>
      <c r="P67" s="47">
        <f t="shared" si="7"/>
        <v>1.30785811756321</v>
      </c>
      <c r="Q67" s="9"/>
    </row>
    <row r="68" spans="1:120">
      <c r="A68" s="12"/>
      <c r="B68" s="25">
        <v>366</v>
      </c>
      <c r="C68" s="20" t="s">
        <v>63</v>
      </c>
      <c r="D68" s="46">
        <v>18049</v>
      </c>
      <c r="E68" s="46">
        <v>0</v>
      </c>
      <c r="F68" s="46">
        <v>0</v>
      </c>
      <c r="G68" s="46">
        <v>10000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4"/>
        <v>28049</v>
      </c>
      <c r="P68" s="47">
        <f t="shared" si="7"/>
        <v>0.24379199151695305</v>
      </c>
      <c r="Q68" s="9"/>
    </row>
    <row r="69" spans="1:120">
      <c r="A69" s="12"/>
      <c r="B69" s="25">
        <v>369.3</v>
      </c>
      <c r="C69" s="20" t="s">
        <v>64</v>
      </c>
      <c r="D69" s="46">
        <v>0</v>
      </c>
      <c r="E69" s="46">
        <v>0</v>
      </c>
      <c r="F69" s="46">
        <v>0</v>
      </c>
      <c r="G69" s="46">
        <v>930737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>SUM(D69:N69)</f>
        <v>930737</v>
      </c>
      <c r="P69" s="47">
        <f t="shared" ref="P69:P75" si="15">(O69/P$77)</f>
        <v>8.0896369499274243</v>
      </c>
      <c r="Q69" s="9"/>
    </row>
    <row r="70" spans="1:120">
      <c r="A70" s="12"/>
      <c r="B70" s="25">
        <v>369.42</v>
      </c>
      <c r="C70" s="20" t="s">
        <v>172</v>
      </c>
      <c r="D70" s="46">
        <v>1524869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4"/>
        <v>1524869</v>
      </c>
      <c r="P70" s="47">
        <f t="shared" si="15"/>
        <v>13.253622243661617</v>
      </c>
      <c r="Q70" s="9"/>
    </row>
    <row r="71" spans="1:120">
      <c r="A71" s="12"/>
      <c r="B71" s="25">
        <v>369.9</v>
      </c>
      <c r="C71" s="20" t="s">
        <v>65</v>
      </c>
      <c r="D71" s="46">
        <v>1053091</v>
      </c>
      <c r="E71" s="46">
        <v>2002622</v>
      </c>
      <c r="F71" s="46">
        <v>0</v>
      </c>
      <c r="G71" s="46">
        <v>0</v>
      </c>
      <c r="H71" s="46">
        <v>0</v>
      </c>
      <c r="I71" s="46">
        <v>25406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14"/>
        <v>3081119</v>
      </c>
      <c r="P71" s="47">
        <f t="shared" si="15"/>
        <v>26.779997044840204</v>
      </c>
      <c r="Q71" s="9"/>
    </row>
    <row r="72" spans="1:120" ht="15.75">
      <c r="A72" s="29" t="s">
        <v>47</v>
      </c>
      <c r="B72" s="30"/>
      <c r="C72" s="31"/>
      <c r="D72" s="32">
        <f t="shared" ref="D72:N72" si="16">SUM(D73:D74)</f>
        <v>18677977</v>
      </c>
      <c r="E72" s="32">
        <f t="shared" si="16"/>
        <v>1212550</v>
      </c>
      <c r="F72" s="32">
        <f t="shared" si="16"/>
        <v>10452398</v>
      </c>
      <c r="G72" s="32">
        <f t="shared" si="16"/>
        <v>5622251</v>
      </c>
      <c r="H72" s="32">
        <f t="shared" si="16"/>
        <v>0</v>
      </c>
      <c r="I72" s="32">
        <f t="shared" si="16"/>
        <v>0</v>
      </c>
      <c r="J72" s="32">
        <f t="shared" si="16"/>
        <v>0</v>
      </c>
      <c r="K72" s="32">
        <f t="shared" si="16"/>
        <v>0</v>
      </c>
      <c r="L72" s="32">
        <f t="shared" si="16"/>
        <v>0</v>
      </c>
      <c r="M72" s="32">
        <f t="shared" si="16"/>
        <v>0</v>
      </c>
      <c r="N72" s="32">
        <f t="shared" si="16"/>
        <v>0</v>
      </c>
      <c r="O72" s="32">
        <f t="shared" si="14"/>
        <v>35965176</v>
      </c>
      <c r="P72" s="45">
        <f t="shared" si="15"/>
        <v>312.5965946129175</v>
      </c>
      <c r="Q72" s="9"/>
    </row>
    <row r="73" spans="1:120">
      <c r="A73" s="12"/>
      <c r="B73" s="25">
        <v>381</v>
      </c>
      <c r="C73" s="20" t="s">
        <v>66</v>
      </c>
      <c r="D73" s="46">
        <v>11696668</v>
      </c>
      <c r="E73" s="46">
        <v>1049122</v>
      </c>
      <c r="F73" s="46">
        <v>10452398</v>
      </c>
      <c r="G73" s="46">
        <v>5622251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14"/>
        <v>28820439</v>
      </c>
      <c r="P73" s="47">
        <f t="shared" si="15"/>
        <v>250.49706656932022</v>
      </c>
      <c r="Q73" s="9"/>
    </row>
    <row r="74" spans="1:120" ht="15.75" thickBot="1">
      <c r="A74" s="12"/>
      <c r="B74" s="25">
        <v>383.2</v>
      </c>
      <c r="C74" s="20" t="s">
        <v>175</v>
      </c>
      <c r="D74" s="46">
        <v>6981309</v>
      </c>
      <c r="E74" s="46">
        <v>163428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14"/>
        <v>7144737</v>
      </c>
      <c r="P74" s="47">
        <f t="shared" si="15"/>
        <v>62.099528043597296</v>
      </c>
      <c r="Q74" s="9"/>
    </row>
    <row r="75" spans="1:120" ht="16.5" thickBot="1">
      <c r="A75" s="14" t="s">
        <v>54</v>
      </c>
      <c r="B75" s="23"/>
      <c r="C75" s="22"/>
      <c r="D75" s="15">
        <f t="shared" ref="D75:N75" si="17">SUM(D5,D14,D30,D45,D54,D63,D72)</f>
        <v>106471245</v>
      </c>
      <c r="E75" s="15">
        <f t="shared" si="17"/>
        <v>37228221</v>
      </c>
      <c r="F75" s="15">
        <f t="shared" si="17"/>
        <v>14444492</v>
      </c>
      <c r="G75" s="15">
        <f t="shared" si="17"/>
        <v>8540919</v>
      </c>
      <c r="H75" s="15">
        <f t="shared" si="17"/>
        <v>0</v>
      </c>
      <c r="I75" s="15">
        <f t="shared" si="17"/>
        <v>4817806</v>
      </c>
      <c r="J75" s="15">
        <f t="shared" si="17"/>
        <v>0</v>
      </c>
      <c r="K75" s="15">
        <f t="shared" si="17"/>
        <v>0</v>
      </c>
      <c r="L75" s="15">
        <f t="shared" si="17"/>
        <v>0</v>
      </c>
      <c r="M75" s="15">
        <f t="shared" si="17"/>
        <v>0</v>
      </c>
      <c r="N75" s="15">
        <f t="shared" si="17"/>
        <v>0</v>
      </c>
      <c r="O75" s="15">
        <f>SUM(D75:N75)</f>
        <v>171502683</v>
      </c>
      <c r="P75" s="38">
        <f t="shared" si="15"/>
        <v>1490.6406873354019</v>
      </c>
      <c r="Q75" s="6"/>
      <c r="R75" s="2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</row>
    <row r="76" spans="1:120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9"/>
    </row>
    <row r="77" spans="1:120">
      <c r="A77" s="40"/>
      <c r="B77" s="41"/>
      <c r="C77" s="41"/>
      <c r="D77" s="42"/>
      <c r="E77" s="42"/>
      <c r="F77" s="42"/>
      <c r="G77" s="42"/>
      <c r="H77" s="42"/>
      <c r="I77" s="42"/>
      <c r="J77" s="42"/>
      <c r="K77" s="42"/>
      <c r="L77" s="42"/>
      <c r="M77" s="48" t="s">
        <v>176</v>
      </c>
      <c r="N77" s="48"/>
      <c r="O77" s="48"/>
      <c r="P77" s="43">
        <v>115053</v>
      </c>
    </row>
    <row r="78" spans="1:120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1"/>
    </row>
    <row r="79" spans="1:120" ht="15.75" customHeight="1" thickBot="1">
      <c r="A79" s="52" t="s">
        <v>84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4"/>
    </row>
  </sheetData>
  <mergeCells count="10">
    <mergeCell ref="M77:O77"/>
    <mergeCell ref="A78:P78"/>
    <mergeCell ref="A79:P7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31186986</v>
      </c>
      <c r="E5" s="27">
        <f t="shared" si="0"/>
        <v>5938609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37125595</v>
      </c>
      <c r="O5" s="33">
        <f t="shared" ref="O5:O36" si="1">(N5/O$67)</f>
        <v>345.67914971275337</v>
      </c>
      <c r="P5" s="6"/>
    </row>
    <row r="6" spans="1:133">
      <c r="A6" s="12"/>
      <c r="B6" s="25">
        <v>311</v>
      </c>
      <c r="C6" s="20" t="s">
        <v>2</v>
      </c>
      <c r="D6" s="46">
        <v>19653871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19653871</v>
      </c>
      <c r="O6" s="47">
        <f t="shared" si="1"/>
        <v>182.99864058324565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1514920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1514920</v>
      </c>
      <c r="O7" s="47">
        <f t="shared" si="1"/>
        <v>14.105531708861349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585738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585738</v>
      </c>
      <c r="O8" s="47">
        <f t="shared" si="1"/>
        <v>5.4538496634046876</v>
      </c>
      <c r="P8" s="9"/>
    </row>
    <row r="9" spans="1:133">
      <c r="A9" s="12"/>
      <c r="B9" s="25">
        <v>312.60000000000002</v>
      </c>
      <c r="C9" s="20" t="s">
        <v>96</v>
      </c>
      <c r="D9" s="46">
        <v>0</v>
      </c>
      <c r="E9" s="46">
        <v>3837951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3837951</v>
      </c>
      <c r="O9" s="47">
        <f t="shared" si="1"/>
        <v>35.735444464101157</v>
      </c>
      <c r="P9" s="9"/>
    </row>
    <row r="10" spans="1:133">
      <c r="A10" s="12"/>
      <c r="B10" s="25">
        <v>314.10000000000002</v>
      </c>
      <c r="C10" s="20" t="s">
        <v>12</v>
      </c>
      <c r="D10" s="46">
        <v>5915587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5915587</v>
      </c>
      <c r="O10" s="47">
        <f t="shared" si="1"/>
        <v>55.080466298568886</v>
      </c>
      <c r="P10" s="9"/>
    </row>
    <row r="11" spans="1:133">
      <c r="A11" s="12"/>
      <c r="B11" s="25">
        <v>314.3</v>
      </c>
      <c r="C11" s="20" t="s">
        <v>13</v>
      </c>
      <c r="D11" s="46">
        <v>952850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952850</v>
      </c>
      <c r="O11" s="47">
        <f t="shared" si="1"/>
        <v>8.8720565368392634</v>
      </c>
      <c r="P11" s="9"/>
    </row>
    <row r="12" spans="1:133">
      <c r="A12" s="12"/>
      <c r="B12" s="25">
        <v>314.39999999999998</v>
      </c>
      <c r="C12" s="20" t="s">
        <v>14</v>
      </c>
      <c r="D12" s="46">
        <v>218433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218433</v>
      </c>
      <c r="O12" s="47">
        <f t="shared" si="1"/>
        <v>2.0338457527537499</v>
      </c>
      <c r="P12" s="9"/>
    </row>
    <row r="13" spans="1:133">
      <c r="A13" s="12"/>
      <c r="B13" s="25">
        <v>315</v>
      </c>
      <c r="C13" s="20" t="s">
        <v>110</v>
      </c>
      <c r="D13" s="46">
        <v>3438720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3438720</v>
      </c>
      <c r="O13" s="47">
        <f t="shared" si="1"/>
        <v>32.018175215784133</v>
      </c>
      <c r="P13" s="9"/>
    </row>
    <row r="14" spans="1:133">
      <c r="A14" s="12"/>
      <c r="B14" s="25">
        <v>316</v>
      </c>
      <c r="C14" s="20" t="s">
        <v>111</v>
      </c>
      <c r="D14" s="46">
        <v>1007525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1007525</v>
      </c>
      <c r="O14" s="47">
        <f t="shared" si="1"/>
        <v>9.3811394891944992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SUM(D16:D26)</f>
        <v>5118001</v>
      </c>
      <c r="E15" s="32">
        <f t="shared" si="3"/>
        <v>2540535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7658536</v>
      </c>
      <c r="O15" s="45">
        <f t="shared" si="1"/>
        <v>71.309192823024418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2298506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2298506</v>
      </c>
      <c r="O16" s="47">
        <f t="shared" si="1"/>
        <v>21.401558673730669</v>
      </c>
      <c r="P16" s="9"/>
    </row>
    <row r="17" spans="1:16">
      <c r="A17" s="12"/>
      <c r="B17" s="25">
        <v>323.10000000000002</v>
      </c>
      <c r="C17" s="20" t="s">
        <v>18</v>
      </c>
      <c r="D17" s="46">
        <v>3023802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5" si="4">SUM(D17:M17)</f>
        <v>3023802</v>
      </c>
      <c r="O17" s="47">
        <f t="shared" si="1"/>
        <v>28.154843154964198</v>
      </c>
      <c r="P17" s="9"/>
    </row>
    <row r="18" spans="1:16">
      <c r="A18" s="12"/>
      <c r="B18" s="25">
        <v>323.39999999999998</v>
      </c>
      <c r="C18" s="20" t="s">
        <v>19</v>
      </c>
      <c r="D18" s="46">
        <v>182671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182671</v>
      </c>
      <c r="O18" s="47">
        <f t="shared" si="1"/>
        <v>1.7008631365282731</v>
      </c>
      <c r="P18" s="9"/>
    </row>
    <row r="19" spans="1:16">
      <c r="A19" s="12"/>
      <c r="B19" s="25">
        <v>323.7</v>
      </c>
      <c r="C19" s="20" t="s">
        <v>20</v>
      </c>
      <c r="D19" s="46">
        <v>883048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883048</v>
      </c>
      <c r="O19" s="47">
        <f t="shared" si="1"/>
        <v>8.2221249732306632</v>
      </c>
      <c r="P19" s="9"/>
    </row>
    <row r="20" spans="1:16">
      <c r="A20" s="12"/>
      <c r="B20" s="25">
        <v>323.89999999999998</v>
      </c>
      <c r="C20" s="20" t="s">
        <v>21</v>
      </c>
      <c r="D20" s="46">
        <v>150000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150000</v>
      </c>
      <c r="O20" s="47">
        <f t="shared" si="1"/>
        <v>1.3966610489855584</v>
      </c>
      <c r="P20" s="9"/>
    </row>
    <row r="21" spans="1:16">
      <c r="A21" s="12"/>
      <c r="B21" s="25">
        <v>324.11</v>
      </c>
      <c r="C21" s="20" t="s">
        <v>22</v>
      </c>
      <c r="D21" s="46">
        <v>0</v>
      </c>
      <c r="E21" s="46">
        <v>17660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17660</v>
      </c>
      <c r="O21" s="47">
        <f t="shared" si="1"/>
        <v>0.16443356083389976</v>
      </c>
      <c r="P21" s="9"/>
    </row>
    <row r="22" spans="1:16">
      <c r="A22" s="12"/>
      <c r="B22" s="25">
        <v>324.12</v>
      </c>
      <c r="C22" s="20" t="s">
        <v>78</v>
      </c>
      <c r="D22" s="46">
        <v>0</v>
      </c>
      <c r="E22" s="46">
        <v>10182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10182</v>
      </c>
      <c r="O22" s="47">
        <f t="shared" si="1"/>
        <v>9.4805352005139717E-2</v>
      </c>
      <c r="P22" s="9"/>
    </row>
    <row r="23" spans="1:16">
      <c r="A23" s="12"/>
      <c r="B23" s="25">
        <v>324.61</v>
      </c>
      <c r="C23" s="20" t="s">
        <v>23</v>
      </c>
      <c r="D23" s="46">
        <v>0</v>
      </c>
      <c r="E23" s="46">
        <v>77377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77377</v>
      </c>
      <c r="O23" s="47">
        <f t="shared" si="1"/>
        <v>0.72046294658237042</v>
      </c>
      <c r="P23" s="9"/>
    </row>
    <row r="24" spans="1:16">
      <c r="A24" s="12"/>
      <c r="B24" s="25">
        <v>324.62</v>
      </c>
      <c r="C24" s="20" t="s">
        <v>86</v>
      </c>
      <c r="D24" s="46">
        <v>0</v>
      </c>
      <c r="E24" s="46">
        <v>41333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41333</v>
      </c>
      <c r="O24" s="47">
        <f t="shared" si="1"/>
        <v>0.38485460758480061</v>
      </c>
      <c r="P24" s="9"/>
    </row>
    <row r="25" spans="1:16">
      <c r="A25" s="12"/>
      <c r="B25" s="25">
        <v>324.70999999999998</v>
      </c>
      <c r="C25" s="20" t="s">
        <v>79</v>
      </c>
      <c r="D25" s="46">
        <v>0</v>
      </c>
      <c r="E25" s="46">
        <v>6040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6040</v>
      </c>
      <c r="O25" s="47">
        <f t="shared" si="1"/>
        <v>5.6238884905818493E-2</v>
      </c>
      <c r="P25" s="9"/>
    </row>
    <row r="26" spans="1:16">
      <c r="A26" s="12"/>
      <c r="B26" s="25">
        <v>329</v>
      </c>
      <c r="C26" s="20" t="s">
        <v>24</v>
      </c>
      <c r="D26" s="46">
        <v>878480</v>
      </c>
      <c r="E26" s="46">
        <v>89437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5">SUM(D26:M26)</f>
        <v>967917</v>
      </c>
      <c r="O26" s="47">
        <f t="shared" si="1"/>
        <v>9.0123464836730331</v>
      </c>
      <c r="P26" s="9"/>
    </row>
    <row r="27" spans="1:16" ht="15.75">
      <c r="A27" s="29" t="s">
        <v>26</v>
      </c>
      <c r="B27" s="30"/>
      <c r="C27" s="31"/>
      <c r="D27" s="32">
        <f t="shared" ref="D27:M27" si="6">SUM(D28:D40)</f>
        <v>10964337</v>
      </c>
      <c r="E27" s="32">
        <f t="shared" si="6"/>
        <v>5253980</v>
      </c>
      <c r="F27" s="32">
        <f t="shared" si="6"/>
        <v>0</v>
      </c>
      <c r="G27" s="32">
        <f t="shared" si="6"/>
        <v>896842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44">
        <f t="shared" si="5"/>
        <v>17115159</v>
      </c>
      <c r="O27" s="45">
        <f t="shared" si="1"/>
        <v>159.36050614996415</v>
      </c>
      <c r="P27" s="10"/>
    </row>
    <row r="28" spans="1:16">
      <c r="A28" s="12"/>
      <c r="B28" s="25">
        <v>331.2</v>
      </c>
      <c r="C28" s="20" t="s">
        <v>25</v>
      </c>
      <c r="D28" s="46">
        <v>888988</v>
      </c>
      <c r="E28" s="46">
        <v>169840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1058828</v>
      </c>
      <c r="O28" s="47">
        <f t="shared" si="1"/>
        <v>9.8588255011685391</v>
      </c>
      <c r="P28" s="9"/>
    </row>
    <row r="29" spans="1:16">
      <c r="A29" s="12"/>
      <c r="B29" s="25">
        <v>331.39</v>
      </c>
      <c r="C29" s="20" t="s">
        <v>80</v>
      </c>
      <c r="D29" s="46">
        <v>0</v>
      </c>
      <c r="E29" s="46">
        <v>3449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3449</v>
      </c>
      <c r="O29" s="47">
        <f t="shared" si="1"/>
        <v>3.2113893053007943E-2</v>
      </c>
      <c r="P29" s="9"/>
    </row>
    <row r="30" spans="1:16">
      <c r="A30" s="12"/>
      <c r="B30" s="25">
        <v>331.42</v>
      </c>
      <c r="C30" s="20" t="s">
        <v>112</v>
      </c>
      <c r="D30" s="46">
        <v>0</v>
      </c>
      <c r="E30" s="46">
        <v>957119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957119</v>
      </c>
      <c r="O30" s="47">
        <f t="shared" si="1"/>
        <v>8.9118055102933926</v>
      </c>
      <c r="P30" s="9"/>
    </row>
    <row r="31" spans="1:16">
      <c r="A31" s="12"/>
      <c r="B31" s="25">
        <v>331.5</v>
      </c>
      <c r="C31" s="20" t="s">
        <v>27</v>
      </c>
      <c r="D31" s="46">
        <v>0</v>
      </c>
      <c r="E31" s="46">
        <v>2201655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2201655</v>
      </c>
      <c r="O31" s="47">
        <f t="shared" si="1"/>
        <v>20.499771878695331</v>
      </c>
      <c r="P31" s="9"/>
    </row>
    <row r="32" spans="1:16">
      <c r="A32" s="12"/>
      <c r="B32" s="25">
        <v>334.49</v>
      </c>
      <c r="C32" s="20" t="s">
        <v>30</v>
      </c>
      <c r="D32" s="46">
        <v>0</v>
      </c>
      <c r="E32" s="46">
        <v>905617</v>
      </c>
      <c r="F32" s="46">
        <v>0</v>
      </c>
      <c r="G32" s="46">
        <v>69857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7">SUM(D32:M32)</f>
        <v>975474</v>
      </c>
      <c r="O32" s="47">
        <f t="shared" si="1"/>
        <v>9.082710267320925</v>
      </c>
      <c r="P32" s="9"/>
    </row>
    <row r="33" spans="1:16">
      <c r="A33" s="12"/>
      <c r="B33" s="25">
        <v>334.69</v>
      </c>
      <c r="C33" s="20" t="s">
        <v>97</v>
      </c>
      <c r="D33" s="46">
        <v>11222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11222</v>
      </c>
      <c r="O33" s="47">
        <f t="shared" si="1"/>
        <v>0.10448886861143958</v>
      </c>
      <c r="P33" s="9"/>
    </row>
    <row r="34" spans="1:16">
      <c r="A34" s="12"/>
      <c r="B34" s="25">
        <v>334.7</v>
      </c>
      <c r="C34" s="20" t="s">
        <v>32</v>
      </c>
      <c r="D34" s="46">
        <v>0</v>
      </c>
      <c r="E34" s="46">
        <v>54755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54755</v>
      </c>
      <c r="O34" s="47">
        <f t="shared" si="1"/>
        <v>0.50982783824802835</v>
      </c>
      <c r="P34" s="9"/>
    </row>
    <row r="35" spans="1:16">
      <c r="A35" s="12"/>
      <c r="B35" s="25">
        <v>335.12</v>
      </c>
      <c r="C35" s="20" t="s">
        <v>113</v>
      </c>
      <c r="D35" s="46">
        <v>2569014</v>
      </c>
      <c r="E35" s="46">
        <v>918345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3487359</v>
      </c>
      <c r="O35" s="47">
        <f t="shared" si="1"/>
        <v>32.471056527528191</v>
      </c>
      <c r="P35" s="9"/>
    </row>
    <row r="36" spans="1:16">
      <c r="A36" s="12"/>
      <c r="B36" s="25">
        <v>335.15</v>
      </c>
      <c r="C36" s="20" t="s">
        <v>114</v>
      </c>
      <c r="D36" s="46">
        <v>21328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21328</v>
      </c>
      <c r="O36" s="47">
        <f t="shared" si="1"/>
        <v>0.19858657901842661</v>
      </c>
      <c r="P36" s="9"/>
    </row>
    <row r="37" spans="1:16">
      <c r="A37" s="12"/>
      <c r="B37" s="25">
        <v>335.18</v>
      </c>
      <c r="C37" s="20" t="s">
        <v>115</v>
      </c>
      <c r="D37" s="46">
        <v>7337557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7337557</v>
      </c>
      <c r="O37" s="47">
        <f t="shared" ref="O37:O65" si="8">(N37/O$67)</f>
        <v>68.320533710742183</v>
      </c>
      <c r="P37" s="9"/>
    </row>
    <row r="38" spans="1:16">
      <c r="A38" s="12"/>
      <c r="B38" s="25">
        <v>337.4</v>
      </c>
      <c r="C38" s="20" t="s">
        <v>37</v>
      </c>
      <c r="D38" s="46">
        <v>0</v>
      </c>
      <c r="E38" s="46">
        <v>43200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43200</v>
      </c>
      <c r="O38" s="47">
        <f t="shared" si="8"/>
        <v>0.40223838210784085</v>
      </c>
      <c r="P38" s="9"/>
    </row>
    <row r="39" spans="1:16">
      <c r="A39" s="12"/>
      <c r="B39" s="25">
        <v>337.7</v>
      </c>
      <c r="C39" s="20" t="s">
        <v>38</v>
      </c>
      <c r="D39" s="46">
        <v>0</v>
      </c>
      <c r="E39" s="46">
        <v>0</v>
      </c>
      <c r="F39" s="46">
        <v>0</v>
      </c>
      <c r="G39" s="46">
        <v>826985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826985</v>
      </c>
      <c r="O39" s="47">
        <f t="shared" si="8"/>
        <v>7.7001182506354811</v>
      </c>
      <c r="P39" s="9"/>
    </row>
    <row r="40" spans="1:16">
      <c r="A40" s="12"/>
      <c r="B40" s="25">
        <v>338</v>
      </c>
      <c r="C40" s="20" t="s">
        <v>40</v>
      </c>
      <c r="D40" s="46">
        <v>136228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136228</v>
      </c>
      <c r="O40" s="47">
        <f t="shared" si="8"/>
        <v>1.2684289425413644</v>
      </c>
      <c r="P40" s="9"/>
    </row>
    <row r="41" spans="1:16" ht="15.75">
      <c r="A41" s="29" t="s">
        <v>45</v>
      </c>
      <c r="B41" s="30"/>
      <c r="C41" s="31"/>
      <c r="D41" s="32">
        <f t="shared" ref="D41:M41" si="9">SUM(D42:D49)</f>
        <v>6390950</v>
      </c>
      <c r="E41" s="32">
        <f t="shared" si="9"/>
        <v>0</v>
      </c>
      <c r="F41" s="32">
        <f t="shared" si="9"/>
        <v>0</v>
      </c>
      <c r="G41" s="32">
        <f t="shared" si="9"/>
        <v>715102</v>
      </c>
      <c r="H41" s="32">
        <f t="shared" si="9"/>
        <v>0</v>
      </c>
      <c r="I41" s="32">
        <f t="shared" si="9"/>
        <v>3498210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>SUM(D41:M41)</f>
        <v>10604262</v>
      </c>
      <c r="O41" s="45">
        <f t="shared" si="8"/>
        <v>98.737064590917981</v>
      </c>
      <c r="P41" s="10"/>
    </row>
    <row r="42" spans="1:16">
      <c r="A42" s="12"/>
      <c r="B42" s="25">
        <v>341.1</v>
      </c>
      <c r="C42" s="20" t="s">
        <v>116</v>
      </c>
      <c r="D42" s="46">
        <v>92181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92181</v>
      </c>
      <c r="O42" s="47">
        <f t="shared" si="8"/>
        <v>0.85830408104358513</v>
      </c>
      <c r="P42" s="9"/>
    </row>
    <row r="43" spans="1:16">
      <c r="A43" s="12"/>
      <c r="B43" s="25">
        <v>341.2</v>
      </c>
      <c r="C43" s="20" t="s">
        <v>117</v>
      </c>
      <c r="D43" s="46">
        <v>0</v>
      </c>
      <c r="E43" s="46">
        <v>0</v>
      </c>
      <c r="F43" s="46">
        <v>0</v>
      </c>
      <c r="G43" s="46">
        <v>715102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49" si="10">SUM(D43:M43)</f>
        <v>715102</v>
      </c>
      <c r="O43" s="47">
        <f t="shared" si="8"/>
        <v>6.6583673963444721</v>
      </c>
      <c r="P43" s="9"/>
    </row>
    <row r="44" spans="1:16">
      <c r="A44" s="12"/>
      <c r="B44" s="25">
        <v>341.3</v>
      </c>
      <c r="C44" s="20" t="s">
        <v>118</v>
      </c>
      <c r="D44" s="46">
        <v>410298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410298</v>
      </c>
      <c r="O44" s="47">
        <f t="shared" si="8"/>
        <v>3.8203149005111778</v>
      </c>
      <c r="P44" s="9"/>
    </row>
    <row r="45" spans="1:16">
      <c r="A45" s="12"/>
      <c r="B45" s="25">
        <v>341.9</v>
      </c>
      <c r="C45" s="20" t="s">
        <v>119</v>
      </c>
      <c r="D45" s="46">
        <v>95080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95080</v>
      </c>
      <c r="O45" s="47">
        <f t="shared" si="8"/>
        <v>0.885296883583646</v>
      </c>
      <c r="P45" s="9"/>
    </row>
    <row r="46" spans="1:16">
      <c r="A46" s="12"/>
      <c r="B46" s="25">
        <v>342.1</v>
      </c>
      <c r="C46" s="20" t="s">
        <v>50</v>
      </c>
      <c r="D46" s="46">
        <v>1183152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1183152</v>
      </c>
      <c r="O46" s="47">
        <f t="shared" si="8"/>
        <v>11.01641542286241</v>
      </c>
      <c r="P46" s="9"/>
    </row>
    <row r="47" spans="1:16">
      <c r="A47" s="12"/>
      <c r="B47" s="25">
        <v>343.9</v>
      </c>
      <c r="C47" s="20" t="s">
        <v>51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3498210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3498210</v>
      </c>
      <c r="O47" s="47">
        <f t="shared" si="8"/>
        <v>32.572090987811805</v>
      </c>
      <c r="P47" s="9"/>
    </row>
    <row r="48" spans="1:16">
      <c r="A48" s="12"/>
      <c r="B48" s="25">
        <v>347.2</v>
      </c>
      <c r="C48" s="20" t="s">
        <v>52</v>
      </c>
      <c r="D48" s="46">
        <v>1028390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1028390</v>
      </c>
      <c r="O48" s="47">
        <f t="shared" si="8"/>
        <v>9.5754150411083909</v>
      </c>
      <c r="P48" s="9"/>
    </row>
    <row r="49" spans="1:16">
      <c r="A49" s="12"/>
      <c r="B49" s="25">
        <v>347.4</v>
      </c>
      <c r="C49" s="20" t="s">
        <v>53</v>
      </c>
      <c r="D49" s="46">
        <v>3581849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3581849</v>
      </c>
      <c r="O49" s="47">
        <f t="shared" si="8"/>
        <v>33.350859877652489</v>
      </c>
      <c r="P49" s="9"/>
    </row>
    <row r="50" spans="1:16" ht="15.75">
      <c r="A50" s="29" t="s">
        <v>46</v>
      </c>
      <c r="B50" s="30"/>
      <c r="C50" s="31"/>
      <c r="D50" s="32">
        <f t="shared" ref="D50:M50" si="11">SUM(D51:D53)</f>
        <v>4878525</v>
      </c>
      <c r="E50" s="32">
        <f t="shared" si="11"/>
        <v>100165</v>
      </c>
      <c r="F50" s="32">
        <f t="shared" si="11"/>
        <v>0</v>
      </c>
      <c r="G50" s="32">
        <f t="shared" si="11"/>
        <v>0</v>
      </c>
      <c r="H50" s="32">
        <f t="shared" si="11"/>
        <v>0</v>
      </c>
      <c r="I50" s="32">
        <f t="shared" si="11"/>
        <v>0</v>
      </c>
      <c r="J50" s="32">
        <f t="shared" si="11"/>
        <v>0</v>
      </c>
      <c r="K50" s="32">
        <f t="shared" si="11"/>
        <v>0</v>
      </c>
      <c r="L50" s="32">
        <f t="shared" si="11"/>
        <v>0</v>
      </c>
      <c r="M50" s="32">
        <f t="shared" si="11"/>
        <v>0</v>
      </c>
      <c r="N50" s="32">
        <f t="shared" ref="N50:N55" si="12">SUM(D50:M50)</f>
        <v>4978690</v>
      </c>
      <c r="O50" s="45">
        <f t="shared" si="8"/>
        <v>46.356949319826072</v>
      </c>
      <c r="P50" s="10"/>
    </row>
    <row r="51" spans="1:16">
      <c r="A51" s="13"/>
      <c r="B51" s="39">
        <v>351.5</v>
      </c>
      <c r="C51" s="21" t="s">
        <v>81</v>
      </c>
      <c r="D51" s="46">
        <v>1623627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1623627</v>
      </c>
      <c r="O51" s="47">
        <f t="shared" si="8"/>
        <v>15.117710593208503</v>
      </c>
      <c r="P51" s="9"/>
    </row>
    <row r="52" spans="1:16">
      <c r="A52" s="13"/>
      <c r="B52" s="39">
        <v>354</v>
      </c>
      <c r="C52" s="21" t="s">
        <v>57</v>
      </c>
      <c r="D52" s="46">
        <v>308565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308565</v>
      </c>
      <c r="O52" s="47">
        <f t="shared" si="8"/>
        <v>2.8730714438681924</v>
      </c>
      <c r="P52" s="9"/>
    </row>
    <row r="53" spans="1:16">
      <c r="A53" s="13"/>
      <c r="B53" s="39">
        <v>359</v>
      </c>
      <c r="C53" s="21" t="s">
        <v>92</v>
      </c>
      <c r="D53" s="46">
        <v>2946333</v>
      </c>
      <c r="E53" s="46">
        <v>100165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3046498</v>
      </c>
      <c r="O53" s="47">
        <f t="shared" si="8"/>
        <v>28.366167282749373</v>
      </c>
      <c r="P53" s="9"/>
    </row>
    <row r="54" spans="1:16" ht="15.75">
      <c r="A54" s="29" t="s">
        <v>3</v>
      </c>
      <c r="B54" s="30"/>
      <c r="C54" s="31"/>
      <c r="D54" s="32">
        <f t="shared" ref="D54:M54" si="13">SUM(D55:D61)</f>
        <v>1636414</v>
      </c>
      <c r="E54" s="32">
        <f t="shared" si="13"/>
        <v>62839</v>
      </c>
      <c r="F54" s="32">
        <f t="shared" si="13"/>
        <v>0</v>
      </c>
      <c r="G54" s="32">
        <f t="shared" si="13"/>
        <v>1826773</v>
      </c>
      <c r="H54" s="32">
        <f t="shared" si="13"/>
        <v>0</v>
      </c>
      <c r="I54" s="32">
        <f t="shared" si="13"/>
        <v>7536</v>
      </c>
      <c r="J54" s="32">
        <f t="shared" si="13"/>
        <v>0</v>
      </c>
      <c r="K54" s="32">
        <f t="shared" si="13"/>
        <v>0</v>
      </c>
      <c r="L54" s="32">
        <f t="shared" si="13"/>
        <v>0</v>
      </c>
      <c r="M54" s="32">
        <f t="shared" si="13"/>
        <v>0</v>
      </c>
      <c r="N54" s="32">
        <f t="shared" si="12"/>
        <v>3533562</v>
      </c>
      <c r="O54" s="45">
        <f t="shared" si="8"/>
        <v>32.901256063836719</v>
      </c>
      <c r="P54" s="10"/>
    </row>
    <row r="55" spans="1:16">
      <c r="A55" s="12"/>
      <c r="B55" s="25">
        <v>361.1</v>
      </c>
      <c r="C55" s="20" t="s">
        <v>59</v>
      </c>
      <c r="D55" s="46">
        <v>7188</v>
      </c>
      <c r="E55" s="46">
        <v>12304</v>
      </c>
      <c r="F55" s="46">
        <v>0</v>
      </c>
      <c r="G55" s="46">
        <v>1226301</v>
      </c>
      <c r="H55" s="46">
        <v>0</v>
      </c>
      <c r="I55" s="46">
        <v>3401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1249194</v>
      </c>
      <c r="O55" s="47">
        <f t="shared" si="8"/>
        <v>11.631337349509772</v>
      </c>
      <c r="P55" s="9"/>
    </row>
    <row r="56" spans="1:16">
      <c r="A56" s="12"/>
      <c r="B56" s="25">
        <v>361.3</v>
      </c>
      <c r="C56" s="20" t="s">
        <v>60</v>
      </c>
      <c r="D56" s="46">
        <v>3152</v>
      </c>
      <c r="E56" s="46">
        <v>0</v>
      </c>
      <c r="F56" s="46">
        <v>0</v>
      </c>
      <c r="G56" s="46">
        <v>41515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1" si="14">SUM(D56:M56)</f>
        <v>44667</v>
      </c>
      <c r="O56" s="47">
        <f t="shared" si="8"/>
        <v>0.41589772716691964</v>
      </c>
      <c r="P56" s="9"/>
    </row>
    <row r="57" spans="1:16">
      <c r="A57" s="12"/>
      <c r="B57" s="25">
        <v>365</v>
      </c>
      <c r="C57" s="20" t="s">
        <v>120</v>
      </c>
      <c r="D57" s="46">
        <v>152974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152974</v>
      </c>
      <c r="O57" s="47">
        <f t="shared" si="8"/>
        <v>1.4243521820501122</v>
      </c>
      <c r="P57" s="9"/>
    </row>
    <row r="58" spans="1:16">
      <c r="A58" s="12"/>
      <c r="B58" s="25">
        <v>366</v>
      </c>
      <c r="C58" s="20" t="s">
        <v>63</v>
      </c>
      <c r="D58" s="46">
        <v>58967</v>
      </c>
      <c r="E58" s="46">
        <v>12230</v>
      </c>
      <c r="F58" s="46">
        <v>0</v>
      </c>
      <c r="G58" s="46">
        <v>15500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86697</v>
      </c>
      <c r="O58" s="47">
        <f t="shared" si="8"/>
        <v>0.80724215309267311</v>
      </c>
      <c r="P58" s="9"/>
    </row>
    <row r="59" spans="1:16">
      <c r="A59" s="12"/>
      <c r="B59" s="25">
        <v>369.3</v>
      </c>
      <c r="C59" s="20" t="s">
        <v>64</v>
      </c>
      <c r="D59" s="46">
        <v>0</v>
      </c>
      <c r="E59" s="46">
        <v>0</v>
      </c>
      <c r="F59" s="46">
        <v>0</v>
      </c>
      <c r="G59" s="46">
        <v>425000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425000</v>
      </c>
      <c r="O59" s="47">
        <f t="shared" si="8"/>
        <v>3.9572063054590827</v>
      </c>
      <c r="P59" s="9"/>
    </row>
    <row r="60" spans="1:16">
      <c r="A60" s="12"/>
      <c r="B60" s="25">
        <v>369.4</v>
      </c>
      <c r="C60" s="20" t="s">
        <v>82</v>
      </c>
      <c r="D60" s="46">
        <v>1106907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1106907</v>
      </c>
      <c r="O60" s="47">
        <f t="shared" si="8"/>
        <v>10.306492611663051</v>
      </c>
      <c r="P60" s="9"/>
    </row>
    <row r="61" spans="1:16">
      <c r="A61" s="12"/>
      <c r="B61" s="25">
        <v>369.9</v>
      </c>
      <c r="C61" s="20" t="s">
        <v>65</v>
      </c>
      <c r="D61" s="46">
        <v>307226</v>
      </c>
      <c r="E61" s="46">
        <v>38305</v>
      </c>
      <c r="F61" s="46">
        <v>0</v>
      </c>
      <c r="G61" s="46">
        <v>118457</v>
      </c>
      <c r="H61" s="46">
        <v>0</v>
      </c>
      <c r="I61" s="46">
        <v>4135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468123</v>
      </c>
      <c r="O61" s="47">
        <f t="shared" si="8"/>
        <v>4.358727734895111</v>
      </c>
      <c r="P61" s="9"/>
    </row>
    <row r="62" spans="1:16" ht="15.75">
      <c r="A62" s="29" t="s">
        <v>47</v>
      </c>
      <c r="B62" s="30"/>
      <c r="C62" s="31"/>
      <c r="D62" s="32">
        <f t="shared" ref="D62:M62" si="15">SUM(D63:D64)</f>
        <v>4785745</v>
      </c>
      <c r="E62" s="32">
        <f t="shared" si="15"/>
        <v>176725</v>
      </c>
      <c r="F62" s="32">
        <f t="shared" si="15"/>
        <v>8641617</v>
      </c>
      <c r="G62" s="32">
        <f t="shared" si="15"/>
        <v>4918298</v>
      </c>
      <c r="H62" s="32">
        <f t="shared" si="15"/>
        <v>0</v>
      </c>
      <c r="I62" s="32">
        <f t="shared" si="15"/>
        <v>0</v>
      </c>
      <c r="J62" s="32">
        <f t="shared" si="15"/>
        <v>0</v>
      </c>
      <c r="K62" s="32">
        <f t="shared" si="15"/>
        <v>0</v>
      </c>
      <c r="L62" s="32">
        <f t="shared" si="15"/>
        <v>0</v>
      </c>
      <c r="M62" s="32">
        <f t="shared" si="15"/>
        <v>0</v>
      </c>
      <c r="N62" s="32">
        <f>SUM(D62:M62)</f>
        <v>18522385</v>
      </c>
      <c r="O62" s="45">
        <f t="shared" si="8"/>
        <v>172.46329109209583</v>
      </c>
      <c r="P62" s="9"/>
    </row>
    <row r="63" spans="1:16">
      <c r="A63" s="12"/>
      <c r="B63" s="25">
        <v>381</v>
      </c>
      <c r="C63" s="20" t="s">
        <v>66</v>
      </c>
      <c r="D63" s="46">
        <v>1085745</v>
      </c>
      <c r="E63" s="46">
        <v>176725</v>
      </c>
      <c r="F63" s="46">
        <v>8641617</v>
      </c>
      <c r="G63" s="46">
        <v>4918298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14822385</v>
      </c>
      <c r="O63" s="47">
        <f t="shared" si="8"/>
        <v>138.01231855045205</v>
      </c>
      <c r="P63" s="9"/>
    </row>
    <row r="64" spans="1:16" ht="15.75" thickBot="1">
      <c r="A64" s="12"/>
      <c r="B64" s="25">
        <v>384</v>
      </c>
      <c r="C64" s="20" t="s">
        <v>67</v>
      </c>
      <c r="D64" s="46">
        <v>3700000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3700000</v>
      </c>
      <c r="O64" s="47">
        <f t="shared" si="8"/>
        <v>34.450972541643779</v>
      </c>
      <c r="P64" s="9"/>
    </row>
    <row r="65" spans="1:119" ht="16.5" thickBot="1">
      <c r="A65" s="14" t="s">
        <v>54</v>
      </c>
      <c r="B65" s="23"/>
      <c r="C65" s="22"/>
      <c r="D65" s="15">
        <f t="shared" ref="D65:M65" si="16">SUM(D5,D15,D27,D41,D50,D54,D62)</f>
        <v>64960958</v>
      </c>
      <c r="E65" s="15">
        <f t="shared" si="16"/>
        <v>14072853</v>
      </c>
      <c r="F65" s="15">
        <f t="shared" si="16"/>
        <v>8641617</v>
      </c>
      <c r="G65" s="15">
        <f t="shared" si="16"/>
        <v>8357015</v>
      </c>
      <c r="H65" s="15">
        <f t="shared" si="16"/>
        <v>0</v>
      </c>
      <c r="I65" s="15">
        <f t="shared" si="16"/>
        <v>3505746</v>
      </c>
      <c r="J65" s="15">
        <f t="shared" si="16"/>
        <v>0</v>
      </c>
      <c r="K65" s="15">
        <f t="shared" si="16"/>
        <v>0</v>
      </c>
      <c r="L65" s="15">
        <f t="shared" si="16"/>
        <v>0</v>
      </c>
      <c r="M65" s="15">
        <f t="shared" si="16"/>
        <v>0</v>
      </c>
      <c r="N65" s="15">
        <f>SUM(D65:M65)</f>
        <v>99538189</v>
      </c>
      <c r="O65" s="38">
        <f t="shared" si="8"/>
        <v>926.80740975241861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8" t="s">
        <v>121</v>
      </c>
      <c r="M67" s="48"/>
      <c r="N67" s="48"/>
      <c r="O67" s="43">
        <v>107399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84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36061235</v>
      </c>
      <c r="E5" s="27">
        <f t="shared" si="0"/>
        <v>5958101</v>
      </c>
      <c r="F5" s="27">
        <f t="shared" si="0"/>
        <v>3312663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45331999</v>
      </c>
      <c r="O5" s="33">
        <f t="shared" ref="O5:O36" si="1">(N5/O$67)</f>
        <v>423.08229815113816</v>
      </c>
      <c r="P5" s="6"/>
    </row>
    <row r="6" spans="1:133">
      <c r="A6" s="12"/>
      <c r="B6" s="25">
        <v>311</v>
      </c>
      <c r="C6" s="20" t="s">
        <v>2</v>
      </c>
      <c r="D6" s="46">
        <v>21340234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21340234</v>
      </c>
      <c r="O6" s="47">
        <f t="shared" si="1"/>
        <v>199.16781617777445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1543881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1543881</v>
      </c>
      <c r="O7" s="47">
        <f t="shared" si="1"/>
        <v>14.408998852044387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598260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598260</v>
      </c>
      <c r="O8" s="47">
        <f t="shared" si="1"/>
        <v>5.5835441029613522</v>
      </c>
      <c r="P8" s="9"/>
    </row>
    <row r="9" spans="1:133">
      <c r="A9" s="12"/>
      <c r="B9" s="25">
        <v>312.60000000000002</v>
      </c>
      <c r="C9" s="20" t="s">
        <v>96</v>
      </c>
      <c r="D9" s="46">
        <v>3224314</v>
      </c>
      <c r="E9" s="46">
        <v>3815960</v>
      </c>
      <c r="F9" s="46">
        <v>3312663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10352937</v>
      </c>
      <c r="O9" s="47">
        <f t="shared" si="1"/>
        <v>96.62367588453246</v>
      </c>
      <c r="P9" s="9"/>
    </row>
    <row r="10" spans="1:133">
      <c r="A10" s="12"/>
      <c r="B10" s="25">
        <v>314.10000000000002</v>
      </c>
      <c r="C10" s="20" t="s">
        <v>12</v>
      </c>
      <c r="D10" s="46">
        <v>5578789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5578789</v>
      </c>
      <c r="O10" s="47">
        <f t="shared" si="1"/>
        <v>52.066684088215254</v>
      </c>
      <c r="P10" s="9"/>
    </row>
    <row r="11" spans="1:133">
      <c r="A11" s="12"/>
      <c r="B11" s="25">
        <v>314.3</v>
      </c>
      <c r="C11" s="20" t="s">
        <v>13</v>
      </c>
      <c r="D11" s="46">
        <v>991392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991392</v>
      </c>
      <c r="O11" s="47">
        <f t="shared" si="1"/>
        <v>9.2526342314763834</v>
      </c>
      <c r="P11" s="9"/>
    </row>
    <row r="12" spans="1:133">
      <c r="A12" s="12"/>
      <c r="B12" s="25">
        <v>314.39999999999998</v>
      </c>
      <c r="C12" s="20" t="s">
        <v>14</v>
      </c>
      <c r="D12" s="46">
        <v>227592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227592</v>
      </c>
      <c r="O12" s="47">
        <f t="shared" si="1"/>
        <v>2.1241098677517805</v>
      </c>
      <c r="P12" s="9"/>
    </row>
    <row r="13" spans="1:133">
      <c r="A13" s="12"/>
      <c r="B13" s="25">
        <v>315</v>
      </c>
      <c r="C13" s="20" t="s">
        <v>15</v>
      </c>
      <c r="D13" s="46">
        <v>3669763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3669763</v>
      </c>
      <c r="O13" s="47">
        <f t="shared" si="1"/>
        <v>34.249797007849033</v>
      </c>
      <c r="P13" s="9"/>
    </row>
    <row r="14" spans="1:133">
      <c r="A14" s="12"/>
      <c r="B14" s="25">
        <v>316</v>
      </c>
      <c r="C14" s="20" t="s">
        <v>16</v>
      </c>
      <c r="D14" s="46">
        <v>1029151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1029151</v>
      </c>
      <c r="O14" s="47">
        <f t="shared" si="1"/>
        <v>9.6050379385330427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SUM(D16:D27)</f>
        <v>5332632</v>
      </c>
      <c r="E15" s="32">
        <f t="shared" si="3"/>
        <v>3159632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56325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8548589</v>
      </c>
      <c r="O15" s="45">
        <f t="shared" si="1"/>
        <v>79.783745695166459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2791124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2791124</v>
      </c>
      <c r="O16" s="47">
        <f t="shared" si="1"/>
        <v>26.049483419974429</v>
      </c>
      <c r="P16" s="9"/>
    </row>
    <row r="17" spans="1:16">
      <c r="A17" s="12"/>
      <c r="B17" s="25">
        <v>323.10000000000002</v>
      </c>
      <c r="C17" s="20" t="s">
        <v>18</v>
      </c>
      <c r="D17" s="46">
        <v>3358782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6" si="4">SUM(D17:M17)</f>
        <v>3358782</v>
      </c>
      <c r="O17" s="47">
        <f t="shared" si="1"/>
        <v>31.347419899763874</v>
      </c>
      <c r="P17" s="9"/>
    </row>
    <row r="18" spans="1:16">
      <c r="A18" s="12"/>
      <c r="B18" s="25">
        <v>323.39999999999998</v>
      </c>
      <c r="C18" s="20" t="s">
        <v>19</v>
      </c>
      <c r="D18" s="46">
        <v>172169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172169</v>
      </c>
      <c r="O18" s="47">
        <f t="shared" si="1"/>
        <v>1.6068485351899726</v>
      </c>
      <c r="P18" s="9"/>
    </row>
    <row r="19" spans="1:16">
      <c r="A19" s="12"/>
      <c r="B19" s="25">
        <v>323.7</v>
      </c>
      <c r="C19" s="20" t="s">
        <v>20</v>
      </c>
      <c r="D19" s="46">
        <v>823827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823827</v>
      </c>
      <c r="O19" s="47">
        <f t="shared" si="1"/>
        <v>7.6887547014848758</v>
      </c>
      <c r="P19" s="9"/>
    </row>
    <row r="20" spans="1:16">
      <c r="A20" s="12"/>
      <c r="B20" s="25">
        <v>323.89999999999998</v>
      </c>
      <c r="C20" s="20" t="s">
        <v>21</v>
      </c>
      <c r="D20" s="46">
        <v>150000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150000</v>
      </c>
      <c r="O20" s="47">
        <f t="shared" si="1"/>
        <v>1.3999458687597413</v>
      </c>
      <c r="P20" s="9"/>
    </row>
    <row r="21" spans="1:16">
      <c r="A21" s="12"/>
      <c r="B21" s="25">
        <v>324.11</v>
      </c>
      <c r="C21" s="20" t="s">
        <v>22</v>
      </c>
      <c r="D21" s="46">
        <v>0</v>
      </c>
      <c r="E21" s="46">
        <v>7392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7392</v>
      </c>
      <c r="O21" s="47">
        <f t="shared" si="1"/>
        <v>6.8989332412480051E-2</v>
      </c>
      <c r="P21" s="9"/>
    </row>
    <row r="22" spans="1:16">
      <c r="A22" s="12"/>
      <c r="B22" s="25">
        <v>324.12</v>
      </c>
      <c r="C22" s="20" t="s">
        <v>78</v>
      </c>
      <c r="D22" s="46">
        <v>0</v>
      </c>
      <c r="E22" s="46">
        <v>67813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67813</v>
      </c>
      <c r="O22" s="47">
        <f t="shared" si="1"/>
        <v>0.63289686132136225</v>
      </c>
      <c r="P22" s="9"/>
    </row>
    <row r="23" spans="1:16">
      <c r="A23" s="12"/>
      <c r="B23" s="25">
        <v>324.61</v>
      </c>
      <c r="C23" s="20" t="s">
        <v>23</v>
      </c>
      <c r="D23" s="46">
        <v>0</v>
      </c>
      <c r="E23" s="46">
        <v>31492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31492</v>
      </c>
      <c r="O23" s="47">
        <f t="shared" si="1"/>
        <v>0.29391396865987851</v>
      </c>
      <c r="P23" s="9"/>
    </row>
    <row r="24" spans="1:16">
      <c r="A24" s="12"/>
      <c r="B24" s="25">
        <v>324.62</v>
      </c>
      <c r="C24" s="20" t="s">
        <v>86</v>
      </c>
      <c r="D24" s="46">
        <v>0</v>
      </c>
      <c r="E24" s="46">
        <v>181877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181877</v>
      </c>
      <c r="O24" s="47">
        <f t="shared" si="1"/>
        <v>1.6974530318161032</v>
      </c>
      <c r="P24" s="9"/>
    </row>
    <row r="25" spans="1:16">
      <c r="A25" s="12"/>
      <c r="B25" s="25">
        <v>324.70999999999998</v>
      </c>
      <c r="C25" s="20" t="s">
        <v>79</v>
      </c>
      <c r="D25" s="46">
        <v>0</v>
      </c>
      <c r="E25" s="46">
        <v>2364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2364</v>
      </c>
      <c r="O25" s="47">
        <f t="shared" si="1"/>
        <v>2.2063146891653524E-2</v>
      </c>
      <c r="P25" s="9"/>
    </row>
    <row r="26" spans="1:16">
      <c r="A26" s="12"/>
      <c r="B26" s="25">
        <v>324.72000000000003</v>
      </c>
      <c r="C26" s="20" t="s">
        <v>87</v>
      </c>
      <c r="D26" s="46">
        <v>0</v>
      </c>
      <c r="E26" s="46">
        <v>16741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16741</v>
      </c>
      <c r="O26" s="47">
        <f t="shared" si="1"/>
        <v>0.15624329192604552</v>
      </c>
      <c r="P26" s="9"/>
    </row>
    <row r="27" spans="1:16">
      <c r="A27" s="12"/>
      <c r="B27" s="25">
        <v>329</v>
      </c>
      <c r="C27" s="20" t="s">
        <v>24</v>
      </c>
      <c r="D27" s="46">
        <v>827854</v>
      </c>
      <c r="E27" s="46">
        <v>60829</v>
      </c>
      <c r="F27" s="46">
        <v>0</v>
      </c>
      <c r="G27" s="46">
        <v>0</v>
      </c>
      <c r="H27" s="46">
        <v>0</v>
      </c>
      <c r="I27" s="46">
        <v>56325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43" si="5">SUM(D27:M27)</f>
        <v>945008</v>
      </c>
      <c r="O27" s="47">
        <f t="shared" si="1"/>
        <v>8.8197336369660366</v>
      </c>
      <c r="P27" s="9"/>
    </row>
    <row r="28" spans="1:16" ht="15.75">
      <c r="A28" s="29" t="s">
        <v>26</v>
      </c>
      <c r="B28" s="30"/>
      <c r="C28" s="31"/>
      <c r="D28" s="32">
        <f t="shared" ref="D28:M28" si="6">SUM(D29:D41)</f>
        <v>10740498</v>
      </c>
      <c r="E28" s="32">
        <f t="shared" si="6"/>
        <v>6926792</v>
      </c>
      <c r="F28" s="32">
        <f t="shared" si="6"/>
        <v>0</v>
      </c>
      <c r="G28" s="32">
        <f t="shared" si="6"/>
        <v>2505137</v>
      </c>
      <c r="H28" s="32">
        <f t="shared" si="6"/>
        <v>0</v>
      </c>
      <c r="I28" s="32">
        <f t="shared" si="6"/>
        <v>701670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44">
        <f t="shared" si="5"/>
        <v>20874097</v>
      </c>
      <c r="O28" s="45">
        <f t="shared" si="1"/>
        <v>194.81737239493407</v>
      </c>
      <c r="P28" s="10"/>
    </row>
    <row r="29" spans="1:16">
      <c r="A29" s="12"/>
      <c r="B29" s="25">
        <v>331.2</v>
      </c>
      <c r="C29" s="20" t="s">
        <v>25</v>
      </c>
      <c r="D29" s="46">
        <v>1046843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1046843</v>
      </c>
      <c r="O29" s="47">
        <f t="shared" si="1"/>
        <v>9.7701568872670261</v>
      </c>
      <c r="P29" s="9"/>
    </row>
    <row r="30" spans="1:16">
      <c r="A30" s="12"/>
      <c r="B30" s="25">
        <v>331.39</v>
      </c>
      <c r="C30" s="20" t="s">
        <v>80</v>
      </c>
      <c r="D30" s="46">
        <v>0</v>
      </c>
      <c r="E30" s="46">
        <v>0</v>
      </c>
      <c r="F30" s="46">
        <v>0</v>
      </c>
      <c r="G30" s="46">
        <v>777064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777064</v>
      </c>
      <c r="O30" s="47">
        <f t="shared" si="1"/>
        <v>7.2523169104127971</v>
      </c>
      <c r="P30" s="9"/>
    </row>
    <row r="31" spans="1:16">
      <c r="A31" s="12"/>
      <c r="B31" s="25">
        <v>331.5</v>
      </c>
      <c r="C31" s="20" t="s">
        <v>27</v>
      </c>
      <c r="D31" s="46">
        <v>34348</v>
      </c>
      <c r="E31" s="46">
        <v>5883794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5918142</v>
      </c>
      <c r="O31" s="47">
        <f t="shared" si="1"/>
        <v>55.233856290890088</v>
      </c>
      <c r="P31" s="9"/>
    </row>
    <row r="32" spans="1:16">
      <c r="A32" s="12"/>
      <c r="B32" s="25">
        <v>334.2</v>
      </c>
      <c r="C32" s="20" t="s">
        <v>90</v>
      </c>
      <c r="D32" s="46">
        <v>18323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18323</v>
      </c>
      <c r="O32" s="47">
        <f t="shared" si="1"/>
        <v>0.17100805435523159</v>
      </c>
      <c r="P32" s="9"/>
    </row>
    <row r="33" spans="1:16">
      <c r="A33" s="12"/>
      <c r="B33" s="25">
        <v>334.49</v>
      </c>
      <c r="C33" s="20" t="s">
        <v>30</v>
      </c>
      <c r="D33" s="46">
        <v>0</v>
      </c>
      <c r="E33" s="46">
        <v>81792</v>
      </c>
      <c r="F33" s="46">
        <v>0</v>
      </c>
      <c r="G33" s="46">
        <v>26663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108455</v>
      </c>
      <c r="O33" s="47">
        <f t="shared" si="1"/>
        <v>1.0122075279755849</v>
      </c>
      <c r="P33" s="9"/>
    </row>
    <row r="34" spans="1:16">
      <c r="A34" s="12"/>
      <c r="B34" s="25">
        <v>334.69</v>
      </c>
      <c r="C34" s="20" t="s">
        <v>97</v>
      </c>
      <c r="D34" s="46">
        <v>12525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12525</v>
      </c>
      <c r="O34" s="47">
        <f t="shared" si="1"/>
        <v>0.1168954800414384</v>
      </c>
      <c r="P34" s="9"/>
    </row>
    <row r="35" spans="1:16">
      <c r="A35" s="12"/>
      <c r="B35" s="25">
        <v>335.12</v>
      </c>
      <c r="C35" s="20" t="s">
        <v>33</v>
      </c>
      <c r="D35" s="46">
        <v>2509877</v>
      </c>
      <c r="E35" s="46">
        <v>932406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3442283</v>
      </c>
      <c r="O35" s="47">
        <f t="shared" si="1"/>
        <v>32.126732433012592</v>
      </c>
      <c r="P35" s="9"/>
    </row>
    <row r="36" spans="1:16">
      <c r="A36" s="12"/>
      <c r="B36" s="25">
        <v>335.15</v>
      </c>
      <c r="C36" s="20" t="s">
        <v>34</v>
      </c>
      <c r="D36" s="46">
        <v>14080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14080</v>
      </c>
      <c r="O36" s="47">
        <f t="shared" si="1"/>
        <v>0.13140825221424771</v>
      </c>
      <c r="P36" s="9"/>
    </row>
    <row r="37" spans="1:16">
      <c r="A37" s="12"/>
      <c r="B37" s="25">
        <v>335.18</v>
      </c>
      <c r="C37" s="20" t="s">
        <v>35</v>
      </c>
      <c r="D37" s="46">
        <v>6955225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6955225</v>
      </c>
      <c r="O37" s="47">
        <f t="shared" ref="O37:O65" si="7">(N37/O$67)</f>
        <v>64.912923366963142</v>
      </c>
      <c r="P37" s="9"/>
    </row>
    <row r="38" spans="1:16">
      <c r="A38" s="12"/>
      <c r="B38" s="25">
        <v>337.2</v>
      </c>
      <c r="C38" s="20" t="s">
        <v>36</v>
      </c>
      <c r="D38" s="46">
        <v>12874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5"/>
        <v>12874</v>
      </c>
      <c r="O38" s="47">
        <f t="shared" si="7"/>
        <v>0.1201526874294194</v>
      </c>
      <c r="P38" s="9"/>
    </row>
    <row r="39" spans="1:16">
      <c r="A39" s="12"/>
      <c r="B39" s="25">
        <v>337.4</v>
      </c>
      <c r="C39" s="20" t="s">
        <v>37</v>
      </c>
      <c r="D39" s="46">
        <v>0</v>
      </c>
      <c r="E39" s="46">
        <v>28800</v>
      </c>
      <c r="F39" s="46">
        <v>0</v>
      </c>
      <c r="G39" s="46">
        <v>1502834</v>
      </c>
      <c r="H39" s="46">
        <v>0</v>
      </c>
      <c r="I39" s="46">
        <v>701670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5"/>
        <v>2233304</v>
      </c>
      <c r="O39" s="47">
        <f t="shared" si="7"/>
        <v>20.843364723230703</v>
      </c>
      <c r="P39" s="9"/>
    </row>
    <row r="40" spans="1:16">
      <c r="A40" s="12"/>
      <c r="B40" s="25">
        <v>337.7</v>
      </c>
      <c r="C40" s="20" t="s">
        <v>38</v>
      </c>
      <c r="D40" s="46">
        <v>0</v>
      </c>
      <c r="E40" s="46">
        <v>0</v>
      </c>
      <c r="F40" s="46">
        <v>0</v>
      </c>
      <c r="G40" s="46">
        <v>198576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5"/>
        <v>198576</v>
      </c>
      <c r="O40" s="47">
        <f t="shared" si="7"/>
        <v>1.8533043388988959</v>
      </c>
      <c r="P40" s="9"/>
    </row>
    <row r="41" spans="1:16">
      <c r="A41" s="12"/>
      <c r="B41" s="25">
        <v>338</v>
      </c>
      <c r="C41" s="20" t="s">
        <v>40</v>
      </c>
      <c r="D41" s="46">
        <v>136403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5"/>
        <v>136403</v>
      </c>
      <c r="O41" s="47">
        <f t="shared" si="7"/>
        <v>1.2730454422428998</v>
      </c>
      <c r="P41" s="9"/>
    </row>
    <row r="42" spans="1:16" ht="15.75">
      <c r="A42" s="29" t="s">
        <v>45</v>
      </c>
      <c r="B42" s="30"/>
      <c r="C42" s="31"/>
      <c r="D42" s="32">
        <f t="shared" ref="D42:M42" si="8">SUM(D43:D51)</f>
        <v>5229481</v>
      </c>
      <c r="E42" s="32">
        <f t="shared" si="8"/>
        <v>0</v>
      </c>
      <c r="F42" s="32">
        <f t="shared" si="8"/>
        <v>0</v>
      </c>
      <c r="G42" s="32">
        <f t="shared" si="8"/>
        <v>188825</v>
      </c>
      <c r="H42" s="32">
        <f t="shared" si="8"/>
        <v>0</v>
      </c>
      <c r="I42" s="32">
        <f t="shared" si="8"/>
        <v>3688399</v>
      </c>
      <c r="J42" s="32">
        <f t="shared" si="8"/>
        <v>0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 t="shared" si="5"/>
        <v>9106705</v>
      </c>
      <c r="O42" s="45">
        <f t="shared" si="7"/>
        <v>84.99262695175787</v>
      </c>
      <c r="P42" s="10"/>
    </row>
    <row r="43" spans="1:16">
      <c r="A43" s="12"/>
      <c r="B43" s="25">
        <v>341.1</v>
      </c>
      <c r="C43" s="20" t="s">
        <v>75</v>
      </c>
      <c r="D43" s="46">
        <v>77862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5"/>
        <v>77862</v>
      </c>
      <c r="O43" s="47">
        <f t="shared" si="7"/>
        <v>0.72668390155580653</v>
      </c>
      <c r="P43" s="9"/>
    </row>
    <row r="44" spans="1:16">
      <c r="A44" s="12"/>
      <c r="B44" s="25">
        <v>341.2</v>
      </c>
      <c r="C44" s="20" t="s">
        <v>98</v>
      </c>
      <c r="D44" s="46">
        <v>100216</v>
      </c>
      <c r="E44" s="46">
        <v>0</v>
      </c>
      <c r="F44" s="46">
        <v>0</v>
      </c>
      <c r="G44" s="46">
        <v>188825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1" si="9">SUM(D44:M44)</f>
        <v>289041</v>
      </c>
      <c r="O44" s="47">
        <f t="shared" si="7"/>
        <v>2.6976116923478957</v>
      </c>
      <c r="P44" s="9"/>
    </row>
    <row r="45" spans="1:16">
      <c r="A45" s="12"/>
      <c r="B45" s="25">
        <v>341.3</v>
      </c>
      <c r="C45" s="20" t="s">
        <v>48</v>
      </c>
      <c r="D45" s="46">
        <v>412331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412331</v>
      </c>
      <c r="O45" s="47">
        <f t="shared" si="7"/>
        <v>3.8482738667438192</v>
      </c>
      <c r="P45" s="9"/>
    </row>
    <row r="46" spans="1:16">
      <c r="A46" s="12"/>
      <c r="B46" s="25">
        <v>341.9</v>
      </c>
      <c r="C46" s="20" t="s">
        <v>49</v>
      </c>
      <c r="D46" s="46">
        <v>66707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66707</v>
      </c>
      <c r="O46" s="47">
        <f t="shared" si="7"/>
        <v>0.62257459378237379</v>
      </c>
      <c r="P46" s="9"/>
    </row>
    <row r="47" spans="1:16">
      <c r="A47" s="12"/>
      <c r="B47" s="25">
        <v>342.1</v>
      </c>
      <c r="C47" s="20" t="s">
        <v>50</v>
      </c>
      <c r="D47" s="46">
        <v>1178161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1178161</v>
      </c>
      <c r="O47" s="47">
        <f t="shared" si="7"/>
        <v>10.995744164558971</v>
      </c>
      <c r="P47" s="9"/>
    </row>
    <row r="48" spans="1:16">
      <c r="A48" s="12"/>
      <c r="B48" s="25">
        <v>343.9</v>
      </c>
      <c r="C48" s="20" t="s">
        <v>51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3658510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3658510</v>
      </c>
      <c r="O48" s="47">
        <f t="shared" si="7"/>
        <v>34.144773068774676</v>
      </c>
      <c r="P48" s="9"/>
    </row>
    <row r="49" spans="1:16">
      <c r="A49" s="12"/>
      <c r="B49" s="25">
        <v>347.2</v>
      </c>
      <c r="C49" s="20" t="s">
        <v>52</v>
      </c>
      <c r="D49" s="46">
        <v>991644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991644</v>
      </c>
      <c r="O49" s="47">
        <f t="shared" si="7"/>
        <v>9.2549861405359</v>
      </c>
      <c r="P49" s="9"/>
    </row>
    <row r="50" spans="1:16">
      <c r="A50" s="12"/>
      <c r="B50" s="25">
        <v>347.4</v>
      </c>
      <c r="C50" s="20" t="s">
        <v>53</v>
      </c>
      <c r="D50" s="46">
        <v>2384765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2384765</v>
      </c>
      <c r="O50" s="47">
        <f t="shared" si="7"/>
        <v>22.256946064752164</v>
      </c>
      <c r="P50" s="9"/>
    </row>
    <row r="51" spans="1:16">
      <c r="A51" s="12"/>
      <c r="B51" s="25">
        <v>349</v>
      </c>
      <c r="C51" s="20" t="s">
        <v>91</v>
      </c>
      <c r="D51" s="46">
        <v>17795</v>
      </c>
      <c r="E51" s="46">
        <v>0</v>
      </c>
      <c r="F51" s="46">
        <v>0</v>
      </c>
      <c r="G51" s="46">
        <v>0</v>
      </c>
      <c r="H51" s="46">
        <v>0</v>
      </c>
      <c r="I51" s="46">
        <v>29889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47684</v>
      </c>
      <c r="O51" s="47">
        <f t="shared" si="7"/>
        <v>0.44503345870626337</v>
      </c>
      <c r="P51" s="9"/>
    </row>
    <row r="52" spans="1:16" ht="15.75">
      <c r="A52" s="29" t="s">
        <v>46</v>
      </c>
      <c r="B52" s="30"/>
      <c r="C52" s="31"/>
      <c r="D52" s="32">
        <f t="shared" ref="D52:M52" si="10">SUM(D53:D55)</f>
        <v>4092006</v>
      </c>
      <c r="E52" s="32">
        <f t="shared" si="10"/>
        <v>43158</v>
      </c>
      <c r="F52" s="32">
        <f t="shared" si="10"/>
        <v>0</v>
      </c>
      <c r="G52" s="32">
        <f t="shared" si="10"/>
        <v>0</v>
      </c>
      <c r="H52" s="32">
        <f t="shared" si="10"/>
        <v>0</v>
      </c>
      <c r="I52" s="32">
        <f t="shared" si="10"/>
        <v>0</v>
      </c>
      <c r="J52" s="32">
        <f t="shared" si="10"/>
        <v>0</v>
      </c>
      <c r="K52" s="32">
        <f t="shared" si="10"/>
        <v>0</v>
      </c>
      <c r="L52" s="32">
        <f t="shared" si="10"/>
        <v>0</v>
      </c>
      <c r="M52" s="32">
        <f t="shared" si="10"/>
        <v>0</v>
      </c>
      <c r="N52" s="32">
        <f t="shared" ref="N52:N65" si="11">SUM(D52:M52)</f>
        <v>4135164</v>
      </c>
      <c r="O52" s="45">
        <f t="shared" si="7"/>
        <v>38.593371722960043</v>
      </c>
      <c r="P52" s="10"/>
    </row>
    <row r="53" spans="1:16">
      <c r="A53" s="13"/>
      <c r="B53" s="39">
        <v>351.5</v>
      </c>
      <c r="C53" s="21" t="s">
        <v>81</v>
      </c>
      <c r="D53" s="46">
        <v>1395741</v>
      </c>
      <c r="E53" s="46">
        <v>9083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1404824</v>
      </c>
      <c r="O53" s="47">
        <f t="shared" si="7"/>
        <v>13.111183700896898</v>
      </c>
      <c r="P53" s="9"/>
    </row>
    <row r="54" spans="1:16">
      <c r="A54" s="13"/>
      <c r="B54" s="39">
        <v>354</v>
      </c>
      <c r="C54" s="21" t="s">
        <v>57</v>
      </c>
      <c r="D54" s="46">
        <v>195866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195866</v>
      </c>
      <c r="O54" s="47">
        <f t="shared" si="7"/>
        <v>1.8280119835366366</v>
      </c>
      <c r="P54" s="9"/>
    </row>
    <row r="55" spans="1:16">
      <c r="A55" s="13"/>
      <c r="B55" s="39">
        <v>359</v>
      </c>
      <c r="C55" s="21" t="s">
        <v>92</v>
      </c>
      <c r="D55" s="46">
        <v>2500399</v>
      </c>
      <c r="E55" s="46">
        <v>34075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2534474</v>
      </c>
      <c r="O55" s="47">
        <f t="shared" si="7"/>
        <v>23.654176038526511</v>
      </c>
      <c r="P55" s="9"/>
    </row>
    <row r="56" spans="1:16" ht="15.75">
      <c r="A56" s="29" t="s">
        <v>3</v>
      </c>
      <c r="B56" s="30"/>
      <c r="C56" s="31"/>
      <c r="D56" s="32">
        <f t="shared" ref="D56:M56" si="12">SUM(D57:D62)</f>
        <v>1427401</v>
      </c>
      <c r="E56" s="32">
        <f t="shared" si="12"/>
        <v>125340</v>
      </c>
      <c r="F56" s="32">
        <f t="shared" si="12"/>
        <v>505871</v>
      </c>
      <c r="G56" s="32">
        <f t="shared" si="12"/>
        <v>1366451</v>
      </c>
      <c r="H56" s="32">
        <f t="shared" si="12"/>
        <v>0</v>
      </c>
      <c r="I56" s="32">
        <f t="shared" si="12"/>
        <v>14843</v>
      </c>
      <c r="J56" s="32">
        <f t="shared" si="12"/>
        <v>0</v>
      </c>
      <c r="K56" s="32">
        <f t="shared" si="12"/>
        <v>0</v>
      </c>
      <c r="L56" s="32">
        <f t="shared" si="12"/>
        <v>0</v>
      </c>
      <c r="M56" s="32">
        <f t="shared" si="12"/>
        <v>0</v>
      </c>
      <c r="N56" s="32">
        <f t="shared" si="11"/>
        <v>3439906</v>
      </c>
      <c r="O56" s="45">
        <f t="shared" si="7"/>
        <v>32.104547957478978</v>
      </c>
      <c r="P56" s="10"/>
    </row>
    <row r="57" spans="1:16">
      <c r="A57" s="12"/>
      <c r="B57" s="25">
        <v>361.1</v>
      </c>
      <c r="C57" s="20" t="s">
        <v>59</v>
      </c>
      <c r="D57" s="46">
        <v>12524</v>
      </c>
      <c r="E57" s="46">
        <v>4786</v>
      </c>
      <c r="F57" s="46">
        <v>0</v>
      </c>
      <c r="G57" s="46">
        <v>1146294</v>
      </c>
      <c r="H57" s="46">
        <v>0</v>
      </c>
      <c r="I57" s="46">
        <v>3226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1166830</v>
      </c>
      <c r="O57" s="47">
        <f t="shared" si="7"/>
        <v>10.88999225363286</v>
      </c>
      <c r="P57" s="9"/>
    </row>
    <row r="58" spans="1:16">
      <c r="A58" s="12"/>
      <c r="B58" s="25">
        <v>361.3</v>
      </c>
      <c r="C58" s="20" t="s">
        <v>60</v>
      </c>
      <c r="D58" s="46">
        <v>6949</v>
      </c>
      <c r="E58" s="46">
        <v>0</v>
      </c>
      <c r="F58" s="46">
        <v>0</v>
      </c>
      <c r="G58" s="46">
        <v>208571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215520</v>
      </c>
      <c r="O58" s="47">
        <f t="shared" si="7"/>
        <v>2.0114422242339964</v>
      </c>
      <c r="P58" s="9"/>
    </row>
    <row r="59" spans="1:16">
      <c r="A59" s="12"/>
      <c r="B59" s="25">
        <v>365</v>
      </c>
      <c r="C59" s="20" t="s">
        <v>93</v>
      </c>
      <c r="D59" s="46">
        <v>9757</v>
      </c>
      <c r="E59" s="46">
        <v>801</v>
      </c>
      <c r="F59" s="46">
        <v>505871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516429</v>
      </c>
      <c r="O59" s="47">
        <f t="shared" si="7"/>
        <v>4.8198176337181629</v>
      </c>
      <c r="P59" s="9"/>
    </row>
    <row r="60" spans="1:16">
      <c r="A60" s="12"/>
      <c r="B60" s="25">
        <v>366</v>
      </c>
      <c r="C60" s="20" t="s">
        <v>63</v>
      </c>
      <c r="D60" s="46">
        <v>17283</v>
      </c>
      <c r="E60" s="46">
        <v>0</v>
      </c>
      <c r="F60" s="46">
        <v>0</v>
      </c>
      <c r="G60" s="46">
        <v>9500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26783</v>
      </c>
      <c r="O60" s="47">
        <f t="shared" si="7"/>
        <v>0.24996500135328101</v>
      </c>
      <c r="P60" s="9"/>
    </row>
    <row r="61" spans="1:16">
      <c r="A61" s="12"/>
      <c r="B61" s="25">
        <v>369.4</v>
      </c>
      <c r="C61" s="20" t="s">
        <v>82</v>
      </c>
      <c r="D61" s="46">
        <v>1100959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1100959</v>
      </c>
      <c r="O61" s="47">
        <f t="shared" si="7"/>
        <v>10.275220024825707</v>
      </c>
      <c r="P61" s="9"/>
    </row>
    <row r="62" spans="1:16">
      <c r="A62" s="12"/>
      <c r="B62" s="25">
        <v>369.9</v>
      </c>
      <c r="C62" s="20" t="s">
        <v>65</v>
      </c>
      <c r="D62" s="46">
        <v>279929</v>
      </c>
      <c r="E62" s="46">
        <v>119753</v>
      </c>
      <c r="F62" s="46">
        <v>0</v>
      </c>
      <c r="G62" s="46">
        <v>2086</v>
      </c>
      <c r="H62" s="46">
        <v>0</v>
      </c>
      <c r="I62" s="46">
        <v>11617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413385</v>
      </c>
      <c r="O62" s="47">
        <f t="shared" si="7"/>
        <v>3.8581108197149709</v>
      </c>
      <c r="P62" s="9"/>
    </row>
    <row r="63" spans="1:16" ht="15.75">
      <c r="A63" s="29" t="s">
        <v>47</v>
      </c>
      <c r="B63" s="30"/>
      <c r="C63" s="31"/>
      <c r="D63" s="32">
        <f t="shared" ref="D63:M63" si="13">SUM(D64:D64)</f>
        <v>1095364</v>
      </c>
      <c r="E63" s="32">
        <f t="shared" si="13"/>
        <v>171273</v>
      </c>
      <c r="F63" s="32">
        <f t="shared" si="13"/>
        <v>9866989</v>
      </c>
      <c r="G63" s="32">
        <f t="shared" si="13"/>
        <v>895817</v>
      </c>
      <c r="H63" s="32">
        <f t="shared" si="13"/>
        <v>0</v>
      </c>
      <c r="I63" s="32">
        <f t="shared" si="13"/>
        <v>0</v>
      </c>
      <c r="J63" s="32">
        <f t="shared" si="13"/>
        <v>0</v>
      </c>
      <c r="K63" s="32">
        <f t="shared" si="13"/>
        <v>0</v>
      </c>
      <c r="L63" s="32">
        <f t="shared" si="13"/>
        <v>0</v>
      </c>
      <c r="M63" s="32">
        <f t="shared" si="13"/>
        <v>0</v>
      </c>
      <c r="N63" s="32">
        <f t="shared" si="11"/>
        <v>12029443</v>
      </c>
      <c r="O63" s="45">
        <f t="shared" si="7"/>
        <v>112.27046020887192</v>
      </c>
      <c r="P63" s="9"/>
    </row>
    <row r="64" spans="1:16" ht="15.75" thickBot="1">
      <c r="A64" s="12"/>
      <c r="B64" s="25">
        <v>381</v>
      </c>
      <c r="C64" s="20" t="s">
        <v>66</v>
      </c>
      <c r="D64" s="46">
        <v>1095364</v>
      </c>
      <c r="E64" s="46">
        <v>171273</v>
      </c>
      <c r="F64" s="46">
        <v>9866989</v>
      </c>
      <c r="G64" s="46">
        <v>895817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12029443</v>
      </c>
      <c r="O64" s="47">
        <f t="shared" si="7"/>
        <v>112.27046020887192</v>
      </c>
      <c r="P64" s="9"/>
    </row>
    <row r="65" spans="1:119" ht="16.5" thickBot="1">
      <c r="A65" s="14" t="s">
        <v>54</v>
      </c>
      <c r="B65" s="23"/>
      <c r="C65" s="22"/>
      <c r="D65" s="15">
        <f t="shared" ref="D65:M65" si="14">SUM(D5,D15,D28,D42,D52,D56,D63)</f>
        <v>63978617</v>
      </c>
      <c r="E65" s="15">
        <f t="shared" si="14"/>
        <v>16384296</v>
      </c>
      <c r="F65" s="15">
        <f t="shared" si="14"/>
        <v>13685523</v>
      </c>
      <c r="G65" s="15">
        <f t="shared" si="14"/>
        <v>4956230</v>
      </c>
      <c r="H65" s="15">
        <f t="shared" si="14"/>
        <v>0</v>
      </c>
      <c r="I65" s="15">
        <f t="shared" si="14"/>
        <v>4461237</v>
      </c>
      <c r="J65" s="15">
        <f t="shared" si="14"/>
        <v>0</v>
      </c>
      <c r="K65" s="15">
        <f t="shared" si="14"/>
        <v>0</v>
      </c>
      <c r="L65" s="15">
        <f t="shared" si="14"/>
        <v>0</v>
      </c>
      <c r="M65" s="15">
        <f t="shared" si="14"/>
        <v>0</v>
      </c>
      <c r="N65" s="15">
        <f t="shared" si="11"/>
        <v>103465903</v>
      </c>
      <c r="O65" s="38">
        <f t="shared" si="7"/>
        <v>965.64442308230753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8" t="s">
        <v>99</v>
      </c>
      <c r="M67" s="48"/>
      <c r="N67" s="48"/>
      <c r="O67" s="43">
        <v>107147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84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31799879</v>
      </c>
      <c r="E5" s="27">
        <f t="shared" si="0"/>
        <v>2224432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34024311</v>
      </c>
      <c r="O5" s="33">
        <f t="shared" ref="O5:O36" si="1">(N5/O$70)</f>
        <v>317.71697637501165</v>
      </c>
      <c r="P5" s="6"/>
    </row>
    <row r="6" spans="1:133">
      <c r="A6" s="12"/>
      <c r="B6" s="25">
        <v>311</v>
      </c>
      <c r="C6" s="20" t="s">
        <v>2</v>
      </c>
      <c r="D6" s="46">
        <v>19616970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19616970</v>
      </c>
      <c r="O6" s="47">
        <f t="shared" si="1"/>
        <v>183.18208983098327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1601604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1601604</v>
      </c>
      <c r="O7" s="47">
        <f t="shared" si="1"/>
        <v>14.955682136520684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622828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622828</v>
      </c>
      <c r="O8" s="47">
        <f t="shared" si="1"/>
        <v>5.8159305257260252</v>
      </c>
      <c r="P8" s="9"/>
    </row>
    <row r="9" spans="1:133">
      <c r="A9" s="12"/>
      <c r="B9" s="25">
        <v>314.10000000000002</v>
      </c>
      <c r="C9" s="20" t="s">
        <v>12</v>
      </c>
      <c r="D9" s="46">
        <v>5458988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5458988</v>
      </c>
      <c r="O9" s="47">
        <f t="shared" si="1"/>
        <v>50.975702679988792</v>
      </c>
      <c r="P9" s="9"/>
    </row>
    <row r="10" spans="1:133">
      <c r="A10" s="12"/>
      <c r="B10" s="25">
        <v>314.3</v>
      </c>
      <c r="C10" s="20" t="s">
        <v>13</v>
      </c>
      <c r="D10" s="46">
        <v>1033985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1033985</v>
      </c>
      <c r="O10" s="47">
        <f t="shared" si="1"/>
        <v>9.6552899430385661</v>
      </c>
      <c r="P10" s="9"/>
    </row>
    <row r="11" spans="1:133">
      <c r="A11" s="12"/>
      <c r="B11" s="25">
        <v>314.39999999999998</v>
      </c>
      <c r="C11" s="20" t="s">
        <v>14</v>
      </c>
      <c r="D11" s="46">
        <v>216472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216472</v>
      </c>
      <c r="O11" s="47">
        <f t="shared" si="1"/>
        <v>2.0214025585955739</v>
      </c>
      <c r="P11" s="9"/>
    </row>
    <row r="12" spans="1:133">
      <c r="A12" s="12"/>
      <c r="B12" s="25">
        <v>315</v>
      </c>
      <c r="C12" s="20" t="s">
        <v>15</v>
      </c>
      <c r="D12" s="46">
        <v>4426216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4426216</v>
      </c>
      <c r="O12" s="47">
        <f t="shared" si="1"/>
        <v>41.331739658231392</v>
      </c>
      <c r="P12" s="9"/>
    </row>
    <row r="13" spans="1:133">
      <c r="A13" s="12"/>
      <c r="B13" s="25">
        <v>316</v>
      </c>
      <c r="C13" s="20" t="s">
        <v>16</v>
      </c>
      <c r="D13" s="46">
        <v>1047248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1047248</v>
      </c>
      <c r="O13" s="47">
        <f t="shared" si="1"/>
        <v>9.7791390419273512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SUM(D15:D26)</f>
        <v>4745107</v>
      </c>
      <c r="E14" s="32">
        <f t="shared" si="3"/>
        <v>2468778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28045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7241930</v>
      </c>
      <c r="O14" s="45">
        <f t="shared" si="1"/>
        <v>67.624708189373422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2040274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2040274</v>
      </c>
      <c r="O15" s="47">
        <f t="shared" si="1"/>
        <v>19.051956298440565</v>
      </c>
      <c r="P15" s="9"/>
    </row>
    <row r="16" spans="1:133">
      <c r="A16" s="12"/>
      <c r="B16" s="25">
        <v>323.10000000000002</v>
      </c>
      <c r="C16" s="20" t="s">
        <v>18</v>
      </c>
      <c r="D16" s="46">
        <v>2957525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5" si="4">SUM(D16:M16)</f>
        <v>2957525</v>
      </c>
      <c r="O16" s="47">
        <f t="shared" si="1"/>
        <v>27.61719114763283</v>
      </c>
      <c r="P16" s="9"/>
    </row>
    <row r="17" spans="1:16">
      <c r="A17" s="12"/>
      <c r="B17" s="25">
        <v>323.39999999999998</v>
      </c>
      <c r="C17" s="20" t="s">
        <v>19</v>
      </c>
      <c r="D17" s="46">
        <v>187735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187735</v>
      </c>
      <c r="O17" s="47">
        <f t="shared" si="1"/>
        <v>1.7530581753665142</v>
      </c>
      <c r="P17" s="9"/>
    </row>
    <row r="18" spans="1:16">
      <c r="A18" s="12"/>
      <c r="B18" s="25">
        <v>323.7</v>
      </c>
      <c r="C18" s="20" t="s">
        <v>20</v>
      </c>
      <c r="D18" s="46">
        <v>806978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806978</v>
      </c>
      <c r="O18" s="47">
        <f t="shared" si="1"/>
        <v>7.5355121860117658</v>
      </c>
      <c r="P18" s="9"/>
    </row>
    <row r="19" spans="1:16">
      <c r="A19" s="12"/>
      <c r="B19" s="25">
        <v>323.89999999999998</v>
      </c>
      <c r="C19" s="20" t="s">
        <v>21</v>
      </c>
      <c r="D19" s="46">
        <v>34770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34770</v>
      </c>
      <c r="O19" s="47">
        <f t="shared" si="1"/>
        <v>0.32468017555327294</v>
      </c>
      <c r="P19" s="9"/>
    </row>
    <row r="20" spans="1:16">
      <c r="A20" s="12"/>
      <c r="B20" s="25">
        <v>324.11</v>
      </c>
      <c r="C20" s="20" t="s">
        <v>22</v>
      </c>
      <c r="D20" s="46">
        <v>0</v>
      </c>
      <c r="E20" s="46">
        <v>54330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54330</v>
      </c>
      <c r="O20" s="47">
        <f t="shared" si="1"/>
        <v>0.50733028293958349</v>
      </c>
      <c r="P20" s="9"/>
    </row>
    <row r="21" spans="1:16">
      <c r="A21" s="12"/>
      <c r="B21" s="25">
        <v>324.12</v>
      </c>
      <c r="C21" s="20" t="s">
        <v>78</v>
      </c>
      <c r="D21" s="46">
        <v>0</v>
      </c>
      <c r="E21" s="46">
        <v>11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</v>
      </c>
      <c r="O21" s="47">
        <f t="shared" si="1"/>
        <v>1.0271734055467364E-4</v>
      </c>
      <c r="P21" s="9"/>
    </row>
    <row r="22" spans="1:16">
      <c r="A22" s="12"/>
      <c r="B22" s="25">
        <v>324.61</v>
      </c>
      <c r="C22" s="20" t="s">
        <v>23</v>
      </c>
      <c r="D22" s="46">
        <v>0</v>
      </c>
      <c r="E22" s="46">
        <v>148523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148523</v>
      </c>
      <c r="O22" s="47">
        <f t="shared" si="1"/>
        <v>1.3868988701092539</v>
      </c>
      <c r="P22" s="9"/>
    </row>
    <row r="23" spans="1:16">
      <c r="A23" s="12"/>
      <c r="B23" s="25">
        <v>324.62</v>
      </c>
      <c r="C23" s="20" t="s">
        <v>86</v>
      </c>
      <c r="D23" s="46">
        <v>0</v>
      </c>
      <c r="E23" s="46">
        <v>61035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61035</v>
      </c>
      <c r="O23" s="47">
        <f t="shared" si="1"/>
        <v>0.56994117097768238</v>
      </c>
      <c r="P23" s="9"/>
    </row>
    <row r="24" spans="1:16">
      <c r="A24" s="12"/>
      <c r="B24" s="25">
        <v>324.70999999999998</v>
      </c>
      <c r="C24" s="20" t="s">
        <v>79</v>
      </c>
      <c r="D24" s="46">
        <v>0</v>
      </c>
      <c r="E24" s="46">
        <v>16870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16870</v>
      </c>
      <c r="O24" s="47">
        <f t="shared" si="1"/>
        <v>0.15753104865066767</v>
      </c>
      <c r="P24" s="9"/>
    </row>
    <row r="25" spans="1:16">
      <c r="A25" s="12"/>
      <c r="B25" s="25">
        <v>324.72000000000003</v>
      </c>
      <c r="C25" s="20" t="s">
        <v>87</v>
      </c>
      <c r="D25" s="46">
        <v>0</v>
      </c>
      <c r="E25" s="46">
        <v>1159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1159</v>
      </c>
      <c r="O25" s="47">
        <f t="shared" si="1"/>
        <v>1.0822672518442432E-2</v>
      </c>
      <c r="P25" s="9"/>
    </row>
    <row r="26" spans="1:16">
      <c r="A26" s="12"/>
      <c r="B26" s="25">
        <v>329</v>
      </c>
      <c r="C26" s="20" t="s">
        <v>24</v>
      </c>
      <c r="D26" s="46">
        <v>758099</v>
      </c>
      <c r="E26" s="46">
        <v>146576</v>
      </c>
      <c r="F26" s="46">
        <v>0</v>
      </c>
      <c r="G26" s="46">
        <v>0</v>
      </c>
      <c r="H26" s="46">
        <v>0</v>
      </c>
      <c r="I26" s="46">
        <v>28045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3" si="5">SUM(D26:M26)</f>
        <v>932720</v>
      </c>
      <c r="O26" s="47">
        <f t="shared" si="1"/>
        <v>8.7096834438322901</v>
      </c>
      <c r="P26" s="9"/>
    </row>
    <row r="27" spans="1:16" ht="15.75">
      <c r="A27" s="29" t="s">
        <v>26</v>
      </c>
      <c r="B27" s="30"/>
      <c r="C27" s="31"/>
      <c r="D27" s="32">
        <f t="shared" ref="D27:M27" si="6">SUM(D28:D43)</f>
        <v>10507144</v>
      </c>
      <c r="E27" s="32">
        <f t="shared" si="6"/>
        <v>6474486</v>
      </c>
      <c r="F27" s="32">
        <f t="shared" si="6"/>
        <v>0</v>
      </c>
      <c r="G27" s="32">
        <f t="shared" si="6"/>
        <v>5183243</v>
      </c>
      <c r="H27" s="32">
        <f t="shared" si="6"/>
        <v>0</v>
      </c>
      <c r="I27" s="32">
        <f t="shared" si="6"/>
        <v>147301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44">
        <f t="shared" si="5"/>
        <v>22312174</v>
      </c>
      <c r="O27" s="45">
        <f t="shared" si="1"/>
        <v>208.34974320664861</v>
      </c>
      <c r="P27" s="10"/>
    </row>
    <row r="28" spans="1:16">
      <c r="A28" s="12"/>
      <c r="B28" s="25">
        <v>331.2</v>
      </c>
      <c r="C28" s="20" t="s">
        <v>25</v>
      </c>
      <c r="D28" s="46">
        <v>1143773</v>
      </c>
      <c r="E28" s="46">
        <v>10000</v>
      </c>
      <c r="F28" s="46">
        <v>0</v>
      </c>
      <c r="G28" s="46">
        <v>180284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1334057</v>
      </c>
      <c r="O28" s="47">
        <f t="shared" si="1"/>
        <v>12.45734428984966</v>
      </c>
      <c r="P28" s="9"/>
    </row>
    <row r="29" spans="1:16">
      <c r="A29" s="12"/>
      <c r="B29" s="25">
        <v>331.39</v>
      </c>
      <c r="C29" s="20" t="s">
        <v>80</v>
      </c>
      <c r="D29" s="46">
        <v>312</v>
      </c>
      <c r="E29" s="46">
        <v>0</v>
      </c>
      <c r="F29" s="46">
        <v>0</v>
      </c>
      <c r="G29" s="46">
        <v>1176994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1177306</v>
      </c>
      <c r="O29" s="47">
        <f t="shared" si="1"/>
        <v>10.99361284900551</v>
      </c>
      <c r="P29" s="9"/>
    </row>
    <row r="30" spans="1:16">
      <c r="A30" s="12"/>
      <c r="B30" s="25">
        <v>331.5</v>
      </c>
      <c r="C30" s="20" t="s">
        <v>27</v>
      </c>
      <c r="D30" s="46">
        <v>0</v>
      </c>
      <c r="E30" s="46">
        <v>5423378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5423378</v>
      </c>
      <c r="O30" s="47">
        <f t="shared" si="1"/>
        <v>50.643178634793166</v>
      </c>
      <c r="P30" s="9"/>
    </row>
    <row r="31" spans="1:16">
      <c r="A31" s="12"/>
      <c r="B31" s="25">
        <v>331.7</v>
      </c>
      <c r="C31" s="20" t="s">
        <v>88</v>
      </c>
      <c r="D31" s="46">
        <v>2359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2359</v>
      </c>
      <c r="O31" s="47">
        <f t="shared" si="1"/>
        <v>2.2028200578952283E-2</v>
      </c>
      <c r="P31" s="9"/>
    </row>
    <row r="32" spans="1:16">
      <c r="A32" s="12"/>
      <c r="B32" s="25">
        <v>331.9</v>
      </c>
      <c r="C32" s="20" t="s">
        <v>89</v>
      </c>
      <c r="D32" s="46">
        <v>0</v>
      </c>
      <c r="E32" s="46">
        <v>27992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27992</v>
      </c>
      <c r="O32" s="47">
        <f t="shared" si="1"/>
        <v>0.26138761789149312</v>
      </c>
      <c r="P32" s="9"/>
    </row>
    <row r="33" spans="1:16">
      <c r="A33" s="12"/>
      <c r="B33" s="25">
        <v>334.2</v>
      </c>
      <c r="C33" s="20" t="s">
        <v>90</v>
      </c>
      <c r="D33" s="46">
        <v>3000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3000</v>
      </c>
      <c r="O33" s="47">
        <f t="shared" si="1"/>
        <v>2.801382015127463E-2</v>
      </c>
      <c r="P33" s="9"/>
    </row>
    <row r="34" spans="1:16">
      <c r="A34" s="12"/>
      <c r="B34" s="25">
        <v>334.36</v>
      </c>
      <c r="C34" s="20" t="s">
        <v>28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147301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7">SUM(D34:M34)</f>
        <v>147301</v>
      </c>
      <c r="O34" s="47">
        <f t="shared" si="1"/>
        <v>1.3754879073676347</v>
      </c>
      <c r="P34" s="9"/>
    </row>
    <row r="35" spans="1:16">
      <c r="A35" s="12"/>
      <c r="B35" s="25">
        <v>334.39</v>
      </c>
      <c r="C35" s="20" t="s">
        <v>29</v>
      </c>
      <c r="D35" s="46">
        <v>0</v>
      </c>
      <c r="E35" s="46">
        <v>31357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31357</v>
      </c>
      <c r="O35" s="47">
        <f t="shared" si="1"/>
        <v>0.29280978616117287</v>
      </c>
      <c r="P35" s="9"/>
    </row>
    <row r="36" spans="1:16">
      <c r="A36" s="12"/>
      <c r="B36" s="25">
        <v>334.49</v>
      </c>
      <c r="C36" s="20" t="s">
        <v>30</v>
      </c>
      <c r="D36" s="46">
        <v>0</v>
      </c>
      <c r="E36" s="46">
        <v>57136</v>
      </c>
      <c r="F36" s="46">
        <v>0</v>
      </c>
      <c r="G36" s="46">
        <v>1590831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1647967</v>
      </c>
      <c r="O36" s="47">
        <f t="shared" si="1"/>
        <v>15.388617051078532</v>
      </c>
      <c r="P36" s="9"/>
    </row>
    <row r="37" spans="1:16">
      <c r="A37" s="12"/>
      <c r="B37" s="25">
        <v>334.7</v>
      </c>
      <c r="C37" s="20" t="s">
        <v>32</v>
      </c>
      <c r="D37" s="46">
        <v>119064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119064</v>
      </c>
      <c r="O37" s="47">
        <f t="shared" ref="O37:O68" si="8">(N37/O$70)</f>
        <v>1.1118124941637875</v>
      </c>
      <c r="P37" s="9"/>
    </row>
    <row r="38" spans="1:16">
      <c r="A38" s="12"/>
      <c r="B38" s="25">
        <v>335.12</v>
      </c>
      <c r="C38" s="20" t="s">
        <v>33</v>
      </c>
      <c r="D38" s="46">
        <v>2331332</v>
      </c>
      <c r="E38" s="46">
        <v>924623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3255955</v>
      </c>
      <c r="O38" s="47">
        <f t="shared" si="8"/>
        <v>30.403912596881128</v>
      </c>
      <c r="P38" s="9"/>
    </row>
    <row r="39" spans="1:16">
      <c r="A39" s="12"/>
      <c r="B39" s="25">
        <v>335.15</v>
      </c>
      <c r="C39" s="20" t="s">
        <v>34</v>
      </c>
      <c r="D39" s="46">
        <v>15713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15713</v>
      </c>
      <c r="O39" s="47">
        <f t="shared" si="8"/>
        <v>0.14672705201232608</v>
      </c>
      <c r="P39" s="9"/>
    </row>
    <row r="40" spans="1:16">
      <c r="A40" s="12"/>
      <c r="B40" s="25">
        <v>335.18</v>
      </c>
      <c r="C40" s="20" t="s">
        <v>35</v>
      </c>
      <c r="D40" s="46">
        <v>6735085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6735085</v>
      </c>
      <c r="O40" s="47">
        <f t="shared" si="8"/>
        <v>62.891819964515825</v>
      </c>
      <c r="P40" s="9"/>
    </row>
    <row r="41" spans="1:16">
      <c r="A41" s="12"/>
      <c r="B41" s="25">
        <v>337.2</v>
      </c>
      <c r="C41" s="20" t="s">
        <v>36</v>
      </c>
      <c r="D41" s="46">
        <v>8760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8760</v>
      </c>
      <c r="O41" s="47">
        <f t="shared" si="8"/>
        <v>8.180035484172192E-2</v>
      </c>
      <c r="P41" s="9"/>
    </row>
    <row r="42" spans="1:16">
      <c r="A42" s="12"/>
      <c r="B42" s="25">
        <v>337.7</v>
      </c>
      <c r="C42" s="20" t="s">
        <v>38</v>
      </c>
      <c r="D42" s="46">
        <v>0</v>
      </c>
      <c r="E42" s="46">
        <v>0</v>
      </c>
      <c r="F42" s="46">
        <v>0</v>
      </c>
      <c r="G42" s="46">
        <v>2235134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2235134</v>
      </c>
      <c r="O42" s="47">
        <f t="shared" si="8"/>
        <v>20.871547296666357</v>
      </c>
      <c r="P42" s="9"/>
    </row>
    <row r="43" spans="1:16">
      <c r="A43" s="12"/>
      <c r="B43" s="25">
        <v>338</v>
      </c>
      <c r="C43" s="20" t="s">
        <v>40</v>
      </c>
      <c r="D43" s="46">
        <v>147746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147746</v>
      </c>
      <c r="O43" s="47">
        <f t="shared" si="8"/>
        <v>1.3796432906900737</v>
      </c>
      <c r="P43" s="9"/>
    </row>
    <row r="44" spans="1:16" ht="15.75">
      <c r="A44" s="29" t="s">
        <v>45</v>
      </c>
      <c r="B44" s="30"/>
      <c r="C44" s="31"/>
      <c r="D44" s="32">
        <f t="shared" ref="D44:M44" si="9">SUM(D45:D52)</f>
        <v>4545877</v>
      </c>
      <c r="E44" s="32">
        <f t="shared" si="9"/>
        <v>0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3380061</v>
      </c>
      <c r="J44" s="32">
        <f t="shared" si="9"/>
        <v>0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>SUM(D44:M44)</f>
        <v>7925938</v>
      </c>
      <c r="O44" s="45">
        <f t="shared" si="8"/>
        <v>74.011933887384444</v>
      </c>
      <c r="P44" s="10"/>
    </row>
    <row r="45" spans="1:16">
      <c r="A45" s="12"/>
      <c r="B45" s="25">
        <v>341.1</v>
      </c>
      <c r="C45" s="20" t="s">
        <v>75</v>
      </c>
      <c r="D45" s="46">
        <v>71932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71932</v>
      </c>
      <c r="O45" s="47">
        <f t="shared" si="8"/>
        <v>0.67169670370716217</v>
      </c>
      <c r="P45" s="9"/>
    </row>
    <row r="46" spans="1:16">
      <c r="A46" s="12"/>
      <c r="B46" s="25">
        <v>341.3</v>
      </c>
      <c r="C46" s="20" t="s">
        <v>48</v>
      </c>
      <c r="D46" s="46">
        <v>415132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2" si="10">SUM(D46:M46)</f>
        <v>415132</v>
      </c>
      <c r="O46" s="47">
        <f t="shared" si="8"/>
        <v>3.8764777290129797</v>
      </c>
      <c r="P46" s="9"/>
    </row>
    <row r="47" spans="1:16">
      <c r="A47" s="12"/>
      <c r="B47" s="25">
        <v>341.9</v>
      </c>
      <c r="C47" s="20" t="s">
        <v>49</v>
      </c>
      <c r="D47" s="46">
        <v>35740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35740</v>
      </c>
      <c r="O47" s="47">
        <f t="shared" si="8"/>
        <v>0.33373797740218508</v>
      </c>
      <c r="P47" s="9"/>
    </row>
    <row r="48" spans="1:16">
      <c r="A48" s="12"/>
      <c r="B48" s="25">
        <v>342.1</v>
      </c>
      <c r="C48" s="20" t="s">
        <v>50</v>
      </c>
      <c r="D48" s="46">
        <v>1172110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1172110</v>
      </c>
      <c r="O48" s="47">
        <f t="shared" si="8"/>
        <v>10.945092912503501</v>
      </c>
      <c r="P48" s="9"/>
    </row>
    <row r="49" spans="1:16">
      <c r="A49" s="12"/>
      <c r="B49" s="25">
        <v>343.9</v>
      </c>
      <c r="C49" s="20" t="s">
        <v>51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3380061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3380061</v>
      </c>
      <c r="O49" s="47">
        <f t="shared" si="8"/>
        <v>31.562806984779158</v>
      </c>
      <c r="P49" s="9"/>
    </row>
    <row r="50" spans="1:16">
      <c r="A50" s="12"/>
      <c r="B50" s="25">
        <v>347.2</v>
      </c>
      <c r="C50" s="20" t="s">
        <v>52</v>
      </c>
      <c r="D50" s="46">
        <v>874367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874367</v>
      </c>
      <c r="O50" s="47">
        <f t="shared" si="8"/>
        <v>8.164786628069848</v>
      </c>
      <c r="P50" s="9"/>
    </row>
    <row r="51" spans="1:16">
      <c r="A51" s="12"/>
      <c r="B51" s="25">
        <v>347.4</v>
      </c>
      <c r="C51" s="20" t="s">
        <v>53</v>
      </c>
      <c r="D51" s="46">
        <v>1891793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1891793</v>
      </c>
      <c r="O51" s="47">
        <f t="shared" si="8"/>
        <v>17.665449621813426</v>
      </c>
      <c r="P51" s="9"/>
    </row>
    <row r="52" spans="1:16">
      <c r="A52" s="12"/>
      <c r="B52" s="25">
        <v>349</v>
      </c>
      <c r="C52" s="20" t="s">
        <v>91</v>
      </c>
      <c r="D52" s="46">
        <v>84803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84803</v>
      </c>
      <c r="O52" s="47">
        <f t="shared" si="8"/>
        <v>0.79188533009618078</v>
      </c>
      <c r="P52" s="9"/>
    </row>
    <row r="53" spans="1:16" ht="15.75">
      <c r="A53" s="29" t="s">
        <v>46</v>
      </c>
      <c r="B53" s="30"/>
      <c r="C53" s="31"/>
      <c r="D53" s="32">
        <f t="shared" ref="D53:M53" si="11">SUM(D54:D57)</f>
        <v>3585729</v>
      </c>
      <c r="E53" s="32">
        <f t="shared" si="11"/>
        <v>104127</v>
      </c>
      <c r="F53" s="32">
        <f t="shared" si="11"/>
        <v>0</v>
      </c>
      <c r="G53" s="32">
        <f t="shared" si="11"/>
        <v>0</v>
      </c>
      <c r="H53" s="32">
        <f t="shared" si="11"/>
        <v>0</v>
      </c>
      <c r="I53" s="32">
        <f t="shared" si="11"/>
        <v>0</v>
      </c>
      <c r="J53" s="32">
        <f t="shared" si="11"/>
        <v>0</v>
      </c>
      <c r="K53" s="32">
        <f t="shared" si="11"/>
        <v>0</v>
      </c>
      <c r="L53" s="32">
        <f t="shared" si="11"/>
        <v>0</v>
      </c>
      <c r="M53" s="32">
        <f t="shared" si="11"/>
        <v>0</v>
      </c>
      <c r="N53" s="32">
        <f t="shared" ref="N53:N68" si="12">SUM(D53:M53)</f>
        <v>3689856</v>
      </c>
      <c r="O53" s="45">
        <f t="shared" si="8"/>
        <v>34.45565412270053</v>
      </c>
      <c r="P53" s="10"/>
    </row>
    <row r="54" spans="1:16">
      <c r="A54" s="13"/>
      <c r="B54" s="39">
        <v>351.1</v>
      </c>
      <c r="C54" s="21" t="s">
        <v>56</v>
      </c>
      <c r="D54" s="46">
        <v>332300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332300</v>
      </c>
      <c r="O54" s="47">
        <f t="shared" si="8"/>
        <v>3.1029974787561865</v>
      </c>
      <c r="P54" s="9"/>
    </row>
    <row r="55" spans="1:16">
      <c r="A55" s="13"/>
      <c r="B55" s="39">
        <v>351.5</v>
      </c>
      <c r="C55" s="21" t="s">
        <v>81</v>
      </c>
      <c r="D55" s="46">
        <v>713850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713850</v>
      </c>
      <c r="O55" s="47">
        <f t="shared" si="8"/>
        <v>6.6658885049957979</v>
      </c>
      <c r="P55" s="9"/>
    </row>
    <row r="56" spans="1:16">
      <c r="A56" s="13"/>
      <c r="B56" s="39">
        <v>354</v>
      </c>
      <c r="C56" s="21" t="s">
        <v>57</v>
      </c>
      <c r="D56" s="46">
        <v>309350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309350</v>
      </c>
      <c r="O56" s="47">
        <f t="shared" si="8"/>
        <v>2.8886917545989355</v>
      </c>
      <c r="P56" s="9"/>
    </row>
    <row r="57" spans="1:16">
      <c r="A57" s="13"/>
      <c r="B57" s="39">
        <v>359</v>
      </c>
      <c r="C57" s="21" t="s">
        <v>92</v>
      </c>
      <c r="D57" s="46">
        <v>2230229</v>
      </c>
      <c r="E57" s="46">
        <v>104127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2334356</v>
      </c>
      <c r="O57" s="47">
        <f t="shared" si="8"/>
        <v>21.798076384349613</v>
      </c>
      <c r="P57" s="9"/>
    </row>
    <row r="58" spans="1:16" ht="15.75">
      <c r="A58" s="29" t="s">
        <v>3</v>
      </c>
      <c r="B58" s="30"/>
      <c r="C58" s="31"/>
      <c r="D58" s="32">
        <f t="shared" ref="D58:M58" si="13">SUM(D59:D64)</f>
        <v>1465356</v>
      </c>
      <c r="E58" s="32">
        <f t="shared" si="13"/>
        <v>24405</v>
      </c>
      <c r="F58" s="32">
        <f t="shared" si="13"/>
        <v>0</v>
      </c>
      <c r="G58" s="32">
        <f t="shared" si="13"/>
        <v>1017832</v>
      </c>
      <c r="H58" s="32">
        <f t="shared" si="13"/>
        <v>0</v>
      </c>
      <c r="I58" s="32">
        <f t="shared" si="13"/>
        <v>18231</v>
      </c>
      <c r="J58" s="32">
        <f t="shared" si="13"/>
        <v>0</v>
      </c>
      <c r="K58" s="32">
        <f t="shared" si="13"/>
        <v>0</v>
      </c>
      <c r="L58" s="32">
        <f t="shared" si="13"/>
        <v>0</v>
      </c>
      <c r="M58" s="32">
        <f t="shared" si="13"/>
        <v>0</v>
      </c>
      <c r="N58" s="32">
        <f t="shared" si="12"/>
        <v>2525824</v>
      </c>
      <c r="O58" s="45">
        <f t="shared" si="8"/>
        <v>23.585993089924361</v>
      </c>
      <c r="P58" s="10"/>
    </row>
    <row r="59" spans="1:16">
      <c r="A59" s="12"/>
      <c r="B59" s="25">
        <v>361.1</v>
      </c>
      <c r="C59" s="20" t="s">
        <v>59</v>
      </c>
      <c r="D59" s="46">
        <v>45424</v>
      </c>
      <c r="E59" s="46">
        <v>4299</v>
      </c>
      <c r="F59" s="46">
        <v>0</v>
      </c>
      <c r="G59" s="46">
        <v>902997</v>
      </c>
      <c r="H59" s="46">
        <v>0</v>
      </c>
      <c r="I59" s="46">
        <v>6261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958981</v>
      </c>
      <c r="O59" s="47">
        <f t="shared" si="8"/>
        <v>8.9549070874964976</v>
      </c>
      <c r="P59" s="9"/>
    </row>
    <row r="60" spans="1:16">
      <c r="A60" s="12"/>
      <c r="B60" s="25">
        <v>362</v>
      </c>
      <c r="C60" s="20" t="s">
        <v>61</v>
      </c>
      <c r="D60" s="46">
        <v>7500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7500</v>
      </c>
      <c r="O60" s="47">
        <f t="shared" si="8"/>
        <v>7.0034550378186566E-2</v>
      </c>
      <c r="P60" s="9"/>
    </row>
    <row r="61" spans="1:16">
      <c r="A61" s="12"/>
      <c r="B61" s="25">
        <v>365</v>
      </c>
      <c r="C61" s="20" t="s">
        <v>93</v>
      </c>
      <c r="D61" s="46">
        <v>34658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34658</v>
      </c>
      <c r="O61" s="47">
        <f t="shared" si="8"/>
        <v>0.32363432626762534</v>
      </c>
      <c r="P61" s="9"/>
    </row>
    <row r="62" spans="1:16">
      <c r="A62" s="12"/>
      <c r="B62" s="25">
        <v>366</v>
      </c>
      <c r="C62" s="20" t="s">
        <v>63</v>
      </c>
      <c r="D62" s="46">
        <v>19748</v>
      </c>
      <c r="E62" s="46">
        <v>0</v>
      </c>
      <c r="F62" s="46">
        <v>0</v>
      </c>
      <c r="G62" s="46">
        <v>104534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124282</v>
      </c>
      <c r="O62" s="47">
        <f t="shared" si="8"/>
        <v>1.1605378653469045</v>
      </c>
      <c r="P62" s="9"/>
    </row>
    <row r="63" spans="1:16">
      <c r="A63" s="12"/>
      <c r="B63" s="25">
        <v>369.4</v>
      </c>
      <c r="C63" s="20" t="s">
        <v>82</v>
      </c>
      <c r="D63" s="46">
        <v>1093385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1093385</v>
      </c>
      <c r="O63" s="47">
        <f t="shared" si="8"/>
        <v>10.209963582033803</v>
      </c>
      <c r="P63" s="9"/>
    </row>
    <row r="64" spans="1:16">
      <c r="A64" s="12"/>
      <c r="B64" s="25">
        <v>369.9</v>
      </c>
      <c r="C64" s="20" t="s">
        <v>65</v>
      </c>
      <c r="D64" s="46">
        <v>264641</v>
      </c>
      <c r="E64" s="46">
        <v>20106</v>
      </c>
      <c r="F64" s="46">
        <v>0</v>
      </c>
      <c r="G64" s="46">
        <v>10301</v>
      </c>
      <c r="H64" s="46">
        <v>0</v>
      </c>
      <c r="I64" s="46">
        <v>11970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307018</v>
      </c>
      <c r="O64" s="47">
        <f t="shared" si="8"/>
        <v>2.8669156784013445</v>
      </c>
      <c r="P64" s="9"/>
    </row>
    <row r="65" spans="1:119" ht="15.75">
      <c r="A65" s="29" t="s">
        <v>47</v>
      </c>
      <c r="B65" s="30"/>
      <c r="C65" s="31"/>
      <c r="D65" s="32">
        <f t="shared" ref="D65:M65" si="14">SUM(D66:D67)</f>
        <v>1408810</v>
      </c>
      <c r="E65" s="32">
        <f t="shared" si="14"/>
        <v>194517</v>
      </c>
      <c r="F65" s="32">
        <f t="shared" si="14"/>
        <v>9388361</v>
      </c>
      <c r="G65" s="32">
        <f t="shared" si="14"/>
        <v>55960661</v>
      </c>
      <c r="H65" s="32">
        <f t="shared" si="14"/>
        <v>0</v>
      </c>
      <c r="I65" s="32">
        <f t="shared" si="14"/>
        <v>0</v>
      </c>
      <c r="J65" s="32">
        <f t="shared" si="14"/>
        <v>0</v>
      </c>
      <c r="K65" s="32">
        <f t="shared" si="14"/>
        <v>0</v>
      </c>
      <c r="L65" s="32">
        <f t="shared" si="14"/>
        <v>0</v>
      </c>
      <c r="M65" s="32">
        <f t="shared" si="14"/>
        <v>0</v>
      </c>
      <c r="N65" s="32">
        <f t="shared" si="12"/>
        <v>66952349</v>
      </c>
      <c r="O65" s="45">
        <f t="shared" si="8"/>
        <v>625.19702119712395</v>
      </c>
      <c r="P65" s="9"/>
    </row>
    <row r="66" spans="1:119">
      <c r="A66" s="12"/>
      <c r="B66" s="25">
        <v>381</v>
      </c>
      <c r="C66" s="20" t="s">
        <v>66</v>
      </c>
      <c r="D66" s="46">
        <v>1408810</v>
      </c>
      <c r="E66" s="46">
        <v>194517</v>
      </c>
      <c r="F66" s="46">
        <v>9388361</v>
      </c>
      <c r="G66" s="46">
        <v>960661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11952349</v>
      </c>
      <c r="O66" s="47">
        <f t="shared" si="8"/>
        <v>111.61031842375571</v>
      </c>
      <c r="P66" s="9"/>
    </row>
    <row r="67" spans="1:119" ht="15.75" thickBot="1">
      <c r="A67" s="12"/>
      <c r="B67" s="25">
        <v>384</v>
      </c>
      <c r="C67" s="20" t="s">
        <v>67</v>
      </c>
      <c r="D67" s="46">
        <v>0</v>
      </c>
      <c r="E67" s="46">
        <v>0</v>
      </c>
      <c r="F67" s="46">
        <v>0</v>
      </c>
      <c r="G67" s="46">
        <v>55000000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55000000</v>
      </c>
      <c r="O67" s="47">
        <f t="shared" si="8"/>
        <v>513.58670277336819</v>
      </c>
      <c r="P67" s="9"/>
    </row>
    <row r="68" spans="1:119" ht="16.5" thickBot="1">
      <c r="A68" s="14" t="s">
        <v>54</v>
      </c>
      <c r="B68" s="23"/>
      <c r="C68" s="22"/>
      <c r="D68" s="15">
        <f t="shared" ref="D68:M68" si="15">SUM(D5,D14,D27,D44,D53,D58,D65)</f>
        <v>58057902</v>
      </c>
      <c r="E68" s="15">
        <f t="shared" si="15"/>
        <v>11490745</v>
      </c>
      <c r="F68" s="15">
        <f t="shared" si="15"/>
        <v>9388361</v>
      </c>
      <c r="G68" s="15">
        <f t="shared" si="15"/>
        <v>62161736</v>
      </c>
      <c r="H68" s="15">
        <f t="shared" si="15"/>
        <v>0</v>
      </c>
      <c r="I68" s="15">
        <f t="shared" si="15"/>
        <v>3573638</v>
      </c>
      <c r="J68" s="15">
        <f t="shared" si="15"/>
        <v>0</v>
      </c>
      <c r="K68" s="15">
        <f t="shared" si="15"/>
        <v>0</v>
      </c>
      <c r="L68" s="15">
        <f t="shared" si="15"/>
        <v>0</v>
      </c>
      <c r="M68" s="15">
        <f t="shared" si="15"/>
        <v>0</v>
      </c>
      <c r="N68" s="15">
        <f t="shared" si="12"/>
        <v>144672382</v>
      </c>
      <c r="O68" s="38">
        <f t="shared" si="8"/>
        <v>1350.942030068167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48" t="s">
        <v>94</v>
      </c>
      <c r="M70" s="48"/>
      <c r="N70" s="48"/>
      <c r="O70" s="43">
        <v>107090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84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34474280</v>
      </c>
      <c r="E5" s="27">
        <f t="shared" si="0"/>
        <v>2103969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36578249</v>
      </c>
      <c r="O5" s="33">
        <f t="shared" ref="O5:O36" si="1">(N5/O$63)</f>
        <v>341.32326484146091</v>
      </c>
      <c r="P5" s="6"/>
    </row>
    <row r="6" spans="1:133">
      <c r="A6" s="12"/>
      <c r="B6" s="25">
        <v>311</v>
      </c>
      <c r="C6" s="20" t="s">
        <v>2</v>
      </c>
      <c r="D6" s="46">
        <v>22493510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22493510</v>
      </c>
      <c r="O6" s="47">
        <f t="shared" si="1"/>
        <v>209.89408954332532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1521890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1521890</v>
      </c>
      <c r="O7" s="47">
        <f t="shared" si="1"/>
        <v>14.201239198999684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582079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582079</v>
      </c>
      <c r="O8" s="47">
        <f t="shared" si="1"/>
        <v>5.431564115484389</v>
      </c>
      <c r="P8" s="9"/>
    </row>
    <row r="9" spans="1:133">
      <c r="A9" s="12"/>
      <c r="B9" s="25">
        <v>314.10000000000002</v>
      </c>
      <c r="C9" s="20" t="s">
        <v>12</v>
      </c>
      <c r="D9" s="46">
        <v>5473141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5473141</v>
      </c>
      <c r="O9" s="47">
        <f t="shared" si="1"/>
        <v>51.071617863874735</v>
      </c>
      <c r="P9" s="9"/>
    </row>
    <row r="10" spans="1:133">
      <c r="A10" s="12"/>
      <c r="B10" s="25">
        <v>314.3</v>
      </c>
      <c r="C10" s="20" t="s">
        <v>13</v>
      </c>
      <c r="D10" s="46">
        <v>968843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968843</v>
      </c>
      <c r="O10" s="47">
        <f t="shared" si="1"/>
        <v>9.040581900976056</v>
      </c>
      <c r="P10" s="9"/>
    </row>
    <row r="11" spans="1:133">
      <c r="A11" s="12"/>
      <c r="B11" s="25">
        <v>314.39999999999998</v>
      </c>
      <c r="C11" s="20" t="s">
        <v>14</v>
      </c>
      <c r="D11" s="46">
        <v>204342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204342</v>
      </c>
      <c r="O11" s="47">
        <f t="shared" si="1"/>
        <v>1.9067801354907341</v>
      </c>
      <c r="P11" s="9"/>
    </row>
    <row r="12" spans="1:133">
      <c r="A12" s="12"/>
      <c r="B12" s="25">
        <v>315</v>
      </c>
      <c r="C12" s="20" t="s">
        <v>15</v>
      </c>
      <c r="D12" s="46">
        <v>3994708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3994708</v>
      </c>
      <c r="O12" s="47">
        <f t="shared" si="1"/>
        <v>37.275889741149243</v>
      </c>
      <c r="P12" s="9"/>
    </row>
    <row r="13" spans="1:133">
      <c r="A13" s="12"/>
      <c r="B13" s="25">
        <v>316</v>
      </c>
      <c r="C13" s="20" t="s">
        <v>16</v>
      </c>
      <c r="D13" s="46">
        <v>1339736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1339736</v>
      </c>
      <c r="O13" s="47">
        <f t="shared" si="1"/>
        <v>12.501502342160761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SUM(D15:D23)</f>
        <v>5353536</v>
      </c>
      <c r="E14" s="32">
        <f t="shared" si="3"/>
        <v>2342560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49116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7745212</v>
      </c>
      <c r="O14" s="45">
        <f t="shared" si="1"/>
        <v>72.273034357912024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2153622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2153622</v>
      </c>
      <c r="O15" s="47">
        <f t="shared" si="1"/>
        <v>20.0961312356531</v>
      </c>
      <c r="P15" s="9"/>
    </row>
    <row r="16" spans="1:133">
      <c r="A16" s="12"/>
      <c r="B16" s="25">
        <v>323.10000000000002</v>
      </c>
      <c r="C16" s="20" t="s">
        <v>18</v>
      </c>
      <c r="D16" s="46">
        <v>4038941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4038941</v>
      </c>
      <c r="O16" s="47">
        <f t="shared" si="1"/>
        <v>37.688641920011946</v>
      </c>
      <c r="P16" s="9"/>
    </row>
    <row r="17" spans="1:16">
      <c r="A17" s="12"/>
      <c r="B17" s="25">
        <v>323.39999999999998</v>
      </c>
      <c r="C17" s="20" t="s">
        <v>19</v>
      </c>
      <c r="D17" s="46">
        <v>197849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197849</v>
      </c>
      <c r="O17" s="47">
        <f t="shared" si="1"/>
        <v>1.8461918892185956</v>
      </c>
      <c r="P17" s="9"/>
    </row>
    <row r="18" spans="1:16">
      <c r="A18" s="12"/>
      <c r="B18" s="25">
        <v>323.7</v>
      </c>
      <c r="C18" s="20" t="s">
        <v>20</v>
      </c>
      <c r="D18" s="46">
        <v>813856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813856</v>
      </c>
      <c r="O18" s="47">
        <f t="shared" si="1"/>
        <v>7.5943489539592779</v>
      </c>
      <c r="P18" s="9"/>
    </row>
    <row r="19" spans="1:16">
      <c r="A19" s="12"/>
      <c r="B19" s="25">
        <v>323.89999999999998</v>
      </c>
      <c r="C19" s="20" t="s">
        <v>21</v>
      </c>
      <c r="D19" s="46">
        <v>41864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41864</v>
      </c>
      <c r="O19" s="47">
        <f t="shared" si="1"/>
        <v>0.39064628706865984</v>
      </c>
      <c r="P19" s="9"/>
    </row>
    <row r="20" spans="1:16">
      <c r="A20" s="12"/>
      <c r="B20" s="25">
        <v>324.12</v>
      </c>
      <c r="C20" s="20" t="s">
        <v>78</v>
      </c>
      <c r="D20" s="46">
        <v>0</v>
      </c>
      <c r="E20" s="46">
        <v>41669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41669</v>
      </c>
      <c r="O20" s="47">
        <f t="shared" si="1"/>
        <v>0.38882668010376426</v>
      </c>
      <c r="P20" s="9"/>
    </row>
    <row r="21" spans="1:16">
      <c r="A21" s="12"/>
      <c r="B21" s="25">
        <v>324.61</v>
      </c>
      <c r="C21" s="20" t="s">
        <v>23</v>
      </c>
      <c r="D21" s="46">
        <v>0</v>
      </c>
      <c r="E21" s="46">
        <v>136586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136586</v>
      </c>
      <c r="O21" s="47">
        <f t="shared" si="1"/>
        <v>1.2745273687550156</v>
      </c>
      <c r="P21" s="9"/>
    </row>
    <row r="22" spans="1:16">
      <c r="A22" s="12"/>
      <c r="B22" s="25">
        <v>324.70999999999998</v>
      </c>
      <c r="C22" s="20" t="s">
        <v>79</v>
      </c>
      <c r="D22" s="46">
        <v>0</v>
      </c>
      <c r="E22" s="46">
        <v>10683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10683</v>
      </c>
      <c r="O22" s="47">
        <f t="shared" si="1"/>
        <v>9.9686467722971836E-2</v>
      </c>
      <c r="P22" s="9"/>
    </row>
    <row r="23" spans="1:16">
      <c r="A23" s="12"/>
      <c r="B23" s="25">
        <v>329</v>
      </c>
      <c r="C23" s="20" t="s">
        <v>24</v>
      </c>
      <c r="D23" s="46">
        <v>261026</v>
      </c>
      <c r="E23" s="46">
        <v>0</v>
      </c>
      <c r="F23" s="46">
        <v>0</v>
      </c>
      <c r="G23" s="46">
        <v>0</v>
      </c>
      <c r="H23" s="46">
        <v>0</v>
      </c>
      <c r="I23" s="46">
        <v>49116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310142</v>
      </c>
      <c r="O23" s="47">
        <f t="shared" si="1"/>
        <v>2.8940335554186962</v>
      </c>
      <c r="P23" s="9"/>
    </row>
    <row r="24" spans="1:16" ht="15.75">
      <c r="A24" s="29" t="s">
        <v>26</v>
      </c>
      <c r="B24" s="30"/>
      <c r="C24" s="31"/>
      <c r="D24" s="32">
        <f t="shared" ref="D24:M24" si="5">SUM(D25:D37)</f>
        <v>10744627</v>
      </c>
      <c r="E24" s="32">
        <f t="shared" si="5"/>
        <v>7280166</v>
      </c>
      <c r="F24" s="32">
        <f t="shared" si="5"/>
        <v>0</v>
      </c>
      <c r="G24" s="32">
        <f t="shared" si="5"/>
        <v>5767616</v>
      </c>
      <c r="H24" s="32">
        <f t="shared" si="5"/>
        <v>0</v>
      </c>
      <c r="I24" s="32">
        <f t="shared" si="5"/>
        <v>88275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>SUM(D24:M24)</f>
        <v>23880684</v>
      </c>
      <c r="O24" s="45">
        <f t="shared" si="1"/>
        <v>222.83825093779743</v>
      </c>
      <c r="P24" s="10"/>
    </row>
    <row r="25" spans="1:16">
      <c r="A25" s="12"/>
      <c r="B25" s="25">
        <v>331.2</v>
      </c>
      <c r="C25" s="20" t="s">
        <v>25</v>
      </c>
      <c r="D25" s="46">
        <v>1709787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1709787</v>
      </c>
      <c r="O25" s="47">
        <f t="shared" si="1"/>
        <v>15.954565813784223</v>
      </c>
      <c r="P25" s="9"/>
    </row>
    <row r="26" spans="1:16">
      <c r="A26" s="12"/>
      <c r="B26" s="25">
        <v>331.39</v>
      </c>
      <c r="C26" s="20" t="s">
        <v>80</v>
      </c>
      <c r="D26" s="46">
        <v>0</v>
      </c>
      <c r="E26" s="46">
        <v>3173</v>
      </c>
      <c r="F26" s="46">
        <v>0</v>
      </c>
      <c r="G26" s="46">
        <v>426502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429675</v>
      </c>
      <c r="O26" s="47">
        <f t="shared" si="1"/>
        <v>4.0094339622641506</v>
      </c>
      <c r="P26" s="9"/>
    </row>
    <row r="27" spans="1:16">
      <c r="A27" s="12"/>
      <c r="B27" s="25">
        <v>331.5</v>
      </c>
      <c r="C27" s="20" t="s">
        <v>27</v>
      </c>
      <c r="D27" s="46">
        <v>584</v>
      </c>
      <c r="E27" s="46">
        <v>6316709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6317293</v>
      </c>
      <c r="O27" s="47">
        <f t="shared" si="1"/>
        <v>58.948668420954405</v>
      </c>
      <c r="P27" s="9"/>
    </row>
    <row r="28" spans="1:16">
      <c r="A28" s="12"/>
      <c r="B28" s="25">
        <v>334.36</v>
      </c>
      <c r="C28" s="20" t="s">
        <v>28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88275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6">SUM(D28:M28)</f>
        <v>88275</v>
      </c>
      <c r="O28" s="47">
        <f t="shared" si="1"/>
        <v>0.82372207603157721</v>
      </c>
      <c r="P28" s="9"/>
    </row>
    <row r="29" spans="1:16">
      <c r="A29" s="12"/>
      <c r="B29" s="25">
        <v>334.39</v>
      </c>
      <c r="C29" s="20" t="s">
        <v>29</v>
      </c>
      <c r="D29" s="46">
        <v>0</v>
      </c>
      <c r="E29" s="46">
        <v>44871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44871</v>
      </c>
      <c r="O29" s="47">
        <f t="shared" si="1"/>
        <v>0.41870555959912659</v>
      </c>
      <c r="P29" s="9"/>
    </row>
    <row r="30" spans="1:16">
      <c r="A30" s="12"/>
      <c r="B30" s="25">
        <v>334.7</v>
      </c>
      <c r="C30" s="20" t="s">
        <v>32</v>
      </c>
      <c r="D30" s="46">
        <v>534495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534495</v>
      </c>
      <c r="O30" s="47">
        <f t="shared" si="1"/>
        <v>4.9875426907787919</v>
      </c>
      <c r="P30" s="9"/>
    </row>
    <row r="31" spans="1:16">
      <c r="A31" s="12"/>
      <c r="B31" s="25">
        <v>335.12</v>
      </c>
      <c r="C31" s="20" t="s">
        <v>33</v>
      </c>
      <c r="D31" s="46">
        <v>2236155</v>
      </c>
      <c r="E31" s="46">
        <v>915413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3151568</v>
      </c>
      <c r="O31" s="47">
        <f t="shared" si="1"/>
        <v>29.408282477651493</v>
      </c>
      <c r="P31" s="9"/>
    </row>
    <row r="32" spans="1:16">
      <c r="A32" s="12"/>
      <c r="B32" s="25">
        <v>335.15</v>
      </c>
      <c r="C32" s="20" t="s">
        <v>34</v>
      </c>
      <c r="D32" s="46">
        <v>19501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19501</v>
      </c>
      <c r="O32" s="47">
        <f t="shared" si="1"/>
        <v>0.18197002780732696</v>
      </c>
      <c r="P32" s="9"/>
    </row>
    <row r="33" spans="1:16">
      <c r="A33" s="12"/>
      <c r="B33" s="25">
        <v>335.18</v>
      </c>
      <c r="C33" s="20" t="s">
        <v>35</v>
      </c>
      <c r="D33" s="46">
        <v>6086022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6086022</v>
      </c>
      <c r="O33" s="47">
        <f t="shared" si="1"/>
        <v>56.790605229270476</v>
      </c>
      <c r="P33" s="9"/>
    </row>
    <row r="34" spans="1:16">
      <c r="A34" s="12"/>
      <c r="B34" s="25">
        <v>337.2</v>
      </c>
      <c r="C34" s="20" t="s">
        <v>36</v>
      </c>
      <c r="D34" s="46">
        <v>0</v>
      </c>
      <c r="E34" s="46">
        <v>0</v>
      </c>
      <c r="F34" s="46">
        <v>0</v>
      </c>
      <c r="G34" s="46">
        <v>60767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39" si="7">SUM(D34:M34)</f>
        <v>60767</v>
      </c>
      <c r="O34" s="47">
        <f t="shared" si="1"/>
        <v>0.56703618685030699</v>
      </c>
      <c r="P34" s="9"/>
    </row>
    <row r="35" spans="1:16">
      <c r="A35" s="12"/>
      <c r="B35" s="25">
        <v>337.4</v>
      </c>
      <c r="C35" s="20" t="s">
        <v>37</v>
      </c>
      <c r="D35" s="46">
        <v>0</v>
      </c>
      <c r="E35" s="46">
        <v>0</v>
      </c>
      <c r="F35" s="46">
        <v>0</v>
      </c>
      <c r="G35" s="46">
        <v>216550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216550</v>
      </c>
      <c r="O35" s="47">
        <f t="shared" si="1"/>
        <v>2.0206968628109663</v>
      </c>
      <c r="P35" s="9"/>
    </row>
    <row r="36" spans="1:16">
      <c r="A36" s="12"/>
      <c r="B36" s="25">
        <v>337.7</v>
      </c>
      <c r="C36" s="20" t="s">
        <v>38</v>
      </c>
      <c r="D36" s="46">
        <v>0</v>
      </c>
      <c r="E36" s="46">
        <v>0</v>
      </c>
      <c r="F36" s="46">
        <v>0</v>
      </c>
      <c r="G36" s="46">
        <v>5063797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5063797</v>
      </c>
      <c r="O36" s="47">
        <f t="shared" si="1"/>
        <v>47.251898923165932</v>
      </c>
      <c r="P36" s="9"/>
    </row>
    <row r="37" spans="1:16">
      <c r="A37" s="12"/>
      <c r="B37" s="25">
        <v>338</v>
      </c>
      <c r="C37" s="20" t="s">
        <v>40</v>
      </c>
      <c r="D37" s="46">
        <v>158083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158083</v>
      </c>
      <c r="O37" s="47">
        <f t="shared" ref="O37:O61" si="8">(N37/O$63)</f>
        <v>1.4751227068286583</v>
      </c>
      <c r="P37" s="9"/>
    </row>
    <row r="38" spans="1:16" ht="15.75">
      <c r="A38" s="29" t="s">
        <v>45</v>
      </c>
      <c r="B38" s="30"/>
      <c r="C38" s="31"/>
      <c r="D38" s="32">
        <f t="shared" ref="D38:M38" si="9">SUM(D39:D45)</f>
        <v>3951036</v>
      </c>
      <c r="E38" s="32">
        <f t="shared" si="9"/>
        <v>47709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3407248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7"/>
        <v>7405993</v>
      </c>
      <c r="O38" s="45">
        <f t="shared" si="8"/>
        <v>69.107674075732973</v>
      </c>
      <c r="P38" s="10"/>
    </row>
    <row r="39" spans="1:16">
      <c r="A39" s="12"/>
      <c r="B39" s="25">
        <v>341.1</v>
      </c>
      <c r="C39" s="20" t="s">
        <v>75</v>
      </c>
      <c r="D39" s="46">
        <v>54082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54082</v>
      </c>
      <c r="O39" s="47">
        <f t="shared" si="8"/>
        <v>0.50465632756657897</v>
      </c>
      <c r="P39" s="9"/>
    </row>
    <row r="40" spans="1:16">
      <c r="A40" s="12"/>
      <c r="B40" s="25">
        <v>341.3</v>
      </c>
      <c r="C40" s="20" t="s">
        <v>48</v>
      </c>
      <c r="D40" s="46">
        <v>35821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5" si="10">SUM(D40:M40)</f>
        <v>35821</v>
      </c>
      <c r="O40" s="47">
        <f t="shared" si="8"/>
        <v>0.33425713379243416</v>
      </c>
      <c r="P40" s="9"/>
    </row>
    <row r="41" spans="1:16">
      <c r="A41" s="12"/>
      <c r="B41" s="25">
        <v>341.9</v>
      </c>
      <c r="C41" s="20" t="s">
        <v>49</v>
      </c>
      <c r="D41" s="46">
        <v>18659</v>
      </c>
      <c r="E41" s="46">
        <v>47709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66368</v>
      </c>
      <c r="O41" s="47">
        <f t="shared" si="8"/>
        <v>0.6193008976727693</v>
      </c>
      <c r="P41" s="9"/>
    </row>
    <row r="42" spans="1:16">
      <c r="A42" s="12"/>
      <c r="B42" s="25">
        <v>342.1</v>
      </c>
      <c r="C42" s="20" t="s">
        <v>50</v>
      </c>
      <c r="D42" s="46">
        <v>1066646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1066646</v>
      </c>
      <c r="O42" s="47">
        <f t="shared" si="8"/>
        <v>9.9532127727077615</v>
      </c>
      <c r="P42" s="9"/>
    </row>
    <row r="43" spans="1:16">
      <c r="A43" s="12"/>
      <c r="B43" s="25">
        <v>343.9</v>
      </c>
      <c r="C43" s="20" t="s">
        <v>51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3407248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3407248</v>
      </c>
      <c r="O43" s="47">
        <f t="shared" si="8"/>
        <v>31.794113804751508</v>
      </c>
      <c r="P43" s="9"/>
    </row>
    <row r="44" spans="1:16">
      <c r="A44" s="12"/>
      <c r="B44" s="25">
        <v>347.2</v>
      </c>
      <c r="C44" s="20" t="s">
        <v>52</v>
      </c>
      <c r="D44" s="46">
        <v>581943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581943</v>
      </c>
      <c r="O44" s="47">
        <f t="shared" si="8"/>
        <v>5.4302950562678465</v>
      </c>
      <c r="P44" s="9"/>
    </row>
    <row r="45" spans="1:16">
      <c r="A45" s="12"/>
      <c r="B45" s="25">
        <v>347.4</v>
      </c>
      <c r="C45" s="20" t="s">
        <v>53</v>
      </c>
      <c r="D45" s="46">
        <v>2193885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2193885</v>
      </c>
      <c r="O45" s="47">
        <f t="shared" si="8"/>
        <v>20.471838082974077</v>
      </c>
      <c r="P45" s="9"/>
    </row>
    <row r="46" spans="1:16" ht="15.75">
      <c r="A46" s="29" t="s">
        <v>46</v>
      </c>
      <c r="B46" s="30"/>
      <c r="C46" s="31"/>
      <c r="D46" s="32">
        <f t="shared" ref="D46:M46" si="11">SUM(D47:D49)</f>
        <v>4012905</v>
      </c>
      <c r="E46" s="32">
        <f t="shared" si="11"/>
        <v>122791</v>
      </c>
      <c r="F46" s="32">
        <f t="shared" si="11"/>
        <v>0</v>
      </c>
      <c r="G46" s="32">
        <f t="shared" si="11"/>
        <v>0</v>
      </c>
      <c r="H46" s="32">
        <f t="shared" si="11"/>
        <v>0</v>
      </c>
      <c r="I46" s="32">
        <f t="shared" si="11"/>
        <v>0</v>
      </c>
      <c r="J46" s="32">
        <f t="shared" si="11"/>
        <v>0</v>
      </c>
      <c r="K46" s="32">
        <f t="shared" si="11"/>
        <v>0</v>
      </c>
      <c r="L46" s="32">
        <f t="shared" si="11"/>
        <v>0</v>
      </c>
      <c r="M46" s="32">
        <f t="shared" si="11"/>
        <v>0</v>
      </c>
      <c r="N46" s="32">
        <f t="shared" ref="N46:N51" si="12">SUM(D46:M46)</f>
        <v>4135696</v>
      </c>
      <c r="O46" s="45">
        <f t="shared" si="8"/>
        <v>38.591493570722058</v>
      </c>
      <c r="P46" s="10"/>
    </row>
    <row r="47" spans="1:16">
      <c r="A47" s="13"/>
      <c r="B47" s="39">
        <v>351.5</v>
      </c>
      <c r="C47" s="21" t="s">
        <v>81</v>
      </c>
      <c r="D47" s="46">
        <v>584443</v>
      </c>
      <c r="E47" s="46">
        <v>18386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602829</v>
      </c>
      <c r="O47" s="47">
        <f t="shared" si="8"/>
        <v>5.6251889591848157</v>
      </c>
      <c r="P47" s="9"/>
    </row>
    <row r="48" spans="1:16">
      <c r="A48" s="13"/>
      <c r="B48" s="39">
        <v>354</v>
      </c>
      <c r="C48" s="21" t="s">
        <v>57</v>
      </c>
      <c r="D48" s="46">
        <v>3428462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3428462</v>
      </c>
      <c r="O48" s="47">
        <f t="shared" si="8"/>
        <v>31.992068379896608</v>
      </c>
      <c r="P48" s="9"/>
    </row>
    <row r="49" spans="1:119">
      <c r="A49" s="13"/>
      <c r="B49" s="39">
        <v>358.2</v>
      </c>
      <c r="C49" s="21" t="s">
        <v>58</v>
      </c>
      <c r="D49" s="46">
        <v>0</v>
      </c>
      <c r="E49" s="46">
        <v>104405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104405</v>
      </c>
      <c r="O49" s="47">
        <f t="shared" si="8"/>
        <v>0.97423623164063233</v>
      </c>
      <c r="P49" s="9"/>
    </row>
    <row r="50" spans="1:119" ht="15.75">
      <c r="A50" s="29" t="s">
        <v>3</v>
      </c>
      <c r="B50" s="30"/>
      <c r="C50" s="31"/>
      <c r="D50" s="32">
        <f t="shared" ref="D50:M50" si="13">SUM(D51:D57)</f>
        <v>1708787</v>
      </c>
      <c r="E50" s="32">
        <f t="shared" si="13"/>
        <v>25131</v>
      </c>
      <c r="F50" s="32">
        <f t="shared" si="13"/>
        <v>0</v>
      </c>
      <c r="G50" s="32">
        <f t="shared" si="13"/>
        <v>16519</v>
      </c>
      <c r="H50" s="32">
        <f t="shared" si="13"/>
        <v>0</v>
      </c>
      <c r="I50" s="32">
        <f t="shared" si="13"/>
        <v>39517</v>
      </c>
      <c r="J50" s="32">
        <f t="shared" si="13"/>
        <v>0</v>
      </c>
      <c r="K50" s="32">
        <f t="shared" si="13"/>
        <v>0</v>
      </c>
      <c r="L50" s="32">
        <f t="shared" si="13"/>
        <v>0</v>
      </c>
      <c r="M50" s="32">
        <f t="shared" si="13"/>
        <v>0</v>
      </c>
      <c r="N50" s="32">
        <f t="shared" si="12"/>
        <v>1789954</v>
      </c>
      <c r="O50" s="45">
        <f t="shared" si="8"/>
        <v>16.70262956534722</v>
      </c>
      <c r="P50" s="10"/>
    </row>
    <row r="51" spans="1:119">
      <c r="A51" s="12"/>
      <c r="B51" s="25">
        <v>361.1</v>
      </c>
      <c r="C51" s="20" t="s">
        <v>59</v>
      </c>
      <c r="D51" s="46">
        <v>79080</v>
      </c>
      <c r="E51" s="46">
        <v>1714</v>
      </c>
      <c r="F51" s="46">
        <v>0</v>
      </c>
      <c r="G51" s="46">
        <v>7652</v>
      </c>
      <c r="H51" s="46">
        <v>0</v>
      </c>
      <c r="I51" s="46">
        <v>5105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93551</v>
      </c>
      <c r="O51" s="47">
        <f t="shared" si="8"/>
        <v>0.87295410857921352</v>
      </c>
      <c r="P51" s="9"/>
    </row>
    <row r="52" spans="1:119">
      <c r="A52" s="12"/>
      <c r="B52" s="25">
        <v>362</v>
      </c>
      <c r="C52" s="20" t="s">
        <v>61</v>
      </c>
      <c r="D52" s="46">
        <v>107728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57" si="14">SUM(D52:M52)</f>
        <v>107728</v>
      </c>
      <c r="O52" s="47">
        <f t="shared" si="8"/>
        <v>1.0052442005860067</v>
      </c>
      <c r="P52" s="9"/>
    </row>
    <row r="53" spans="1:119">
      <c r="A53" s="12"/>
      <c r="B53" s="25">
        <v>364</v>
      </c>
      <c r="C53" s="20" t="s">
        <v>62</v>
      </c>
      <c r="D53" s="46">
        <v>19079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19079</v>
      </c>
      <c r="O53" s="47">
        <f t="shared" si="8"/>
        <v>0.17803221170893754</v>
      </c>
      <c r="P53" s="9"/>
    </row>
    <row r="54" spans="1:119">
      <c r="A54" s="12"/>
      <c r="B54" s="25">
        <v>366</v>
      </c>
      <c r="C54" s="20" t="s">
        <v>63</v>
      </c>
      <c r="D54" s="46">
        <v>30123</v>
      </c>
      <c r="E54" s="46">
        <v>10000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40123</v>
      </c>
      <c r="O54" s="47">
        <f t="shared" si="8"/>
        <v>0.37440046283336131</v>
      </c>
      <c r="P54" s="9"/>
    </row>
    <row r="55" spans="1:119">
      <c r="A55" s="12"/>
      <c r="B55" s="25">
        <v>369.3</v>
      </c>
      <c r="C55" s="20" t="s">
        <v>64</v>
      </c>
      <c r="D55" s="46">
        <v>325224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325224</v>
      </c>
      <c r="O55" s="47">
        <f t="shared" si="8"/>
        <v>3.0347684900061584</v>
      </c>
      <c r="P55" s="9"/>
    </row>
    <row r="56" spans="1:119">
      <c r="A56" s="12"/>
      <c r="B56" s="25">
        <v>369.4</v>
      </c>
      <c r="C56" s="20" t="s">
        <v>82</v>
      </c>
      <c r="D56" s="46">
        <v>682636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682636</v>
      </c>
      <c r="O56" s="47">
        <f t="shared" si="8"/>
        <v>6.3698934363510817</v>
      </c>
      <c r="P56" s="9"/>
    </row>
    <row r="57" spans="1:119">
      <c r="A57" s="12"/>
      <c r="B57" s="25">
        <v>369.9</v>
      </c>
      <c r="C57" s="20" t="s">
        <v>65</v>
      </c>
      <c r="D57" s="46">
        <v>464917</v>
      </c>
      <c r="E57" s="46">
        <v>13417</v>
      </c>
      <c r="F57" s="46">
        <v>0</v>
      </c>
      <c r="G57" s="46">
        <v>8867</v>
      </c>
      <c r="H57" s="46">
        <v>0</v>
      </c>
      <c r="I57" s="46">
        <v>34412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521613</v>
      </c>
      <c r="O57" s="47">
        <f t="shared" si="8"/>
        <v>4.8673366552824593</v>
      </c>
      <c r="P57" s="9"/>
    </row>
    <row r="58" spans="1:119" ht="15.75">
      <c r="A58" s="29" t="s">
        <v>47</v>
      </c>
      <c r="B58" s="30"/>
      <c r="C58" s="31"/>
      <c r="D58" s="32">
        <f t="shared" ref="D58:M58" si="15">SUM(D59:D60)</f>
        <v>3570985</v>
      </c>
      <c r="E58" s="32">
        <f t="shared" si="15"/>
        <v>1977628</v>
      </c>
      <c r="F58" s="32">
        <f t="shared" si="15"/>
        <v>6637910</v>
      </c>
      <c r="G58" s="32">
        <f t="shared" si="15"/>
        <v>2235870</v>
      </c>
      <c r="H58" s="32">
        <f t="shared" si="15"/>
        <v>0</v>
      </c>
      <c r="I58" s="32">
        <f t="shared" si="15"/>
        <v>0</v>
      </c>
      <c r="J58" s="32">
        <f t="shared" si="15"/>
        <v>0</v>
      </c>
      <c r="K58" s="32">
        <f t="shared" si="15"/>
        <v>0</v>
      </c>
      <c r="L58" s="32">
        <f t="shared" si="15"/>
        <v>0</v>
      </c>
      <c r="M58" s="32">
        <f t="shared" si="15"/>
        <v>0</v>
      </c>
      <c r="N58" s="32">
        <f>SUM(D58:M58)</f>
        <v>14422393</v>
      </c>
      <c r="O58" s="45">
        <f t="shared" si="8"/>
        <v>134.57993206800666</v>
      </c>
      <c r="P58" s="9"/>
    </row>
    <row r="59" spans="1:119">
      <c r="A59" s="12"/>
      <c r="B59" s="25">
        <v>381</v>
      </c>
      <c r="C59" s="20" t="s">
        <v>66</v>
      </c>
      <c r="D59" s="46">
        <v>2237663</v>
      </c>
      <c r="E59" s="46">
        <v>1901338</v>
      </c>
      <c r="F59" s="46">
        <v>6637910</v>
      </c>
      <c r="G59" s="46">
        <v>2235870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13012781</v>
      </c>
      <c r="O59" s="47">
        <f t="shared" si="8"/>
        <v>121.42639456544053</v>
      </c>
      <c r="P59" s="9"/>
    </row>
    <row r="60" spans="1:119" ht="15.75" thickBot="1">
      <c r="A60" s="12"/>
      <c r="B60" s="25">
        <v>384</v>
      </c>
      <c r="C60" s="20" t="s">
        <v>67</v>
      </c>
      <c r="D60" s="46">
        <v>1333322</v>
      </c>
      <c r="E60" s="46">
        <v>76290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1409612</v>
      </c>
      <c r="O60" s="47">
        <f t="shared" si="8"/>
        <v>13.153537502566113</v>
      </c>
      <c r="P60" s="9"/>
    </row>
    <row r="61" spans="1:119" ht="16.5" thickBot="1">
      <c r="A61" s="14" t="s">
        <v>54</v>
      </c>
      <c r="B61" s="23"/>
      <c r="C61" s="22"/>
      <c r="D61" s="15">
        <f t="shared" ref="D61:M61" si="16">SUM(D5,D14,D24,D38,D46,D50,D58)</f>
        <v>63816156</v>
      </c>
      <c r="E61" s="15">
        <f t="shared" si="16"/>
        <v>13899954</v>
      </c>
      <c r="F61" s="15">
        <f t="shared" si="16"/>
        <v>6637910</v>
      </c>
      <c r="G61" s="15">
        <f t="shared" si="16"/>
        <v>8020005</v>
      </c>
      <c r="H61" s="15">
        <f t="shared" si="16"/>
        <v>0</v>
      </c>
      <c r="I61" s="15">
        <f t="shared" si="16"/>
        <v>3584156</v>
      </c>
      <c r="J61" s="15">
        <f t="shared" si="16"/>
        <v>0</v>
      </c>
      <c r="K61" s="15">
        <f t="shared" si="16"/>
        <v>0</v>
      </c>
      <c r="L61" s="15">
        <f t="shared" si="16"/>
        <v>0</v>
      </c>
      <c r="M61" s="15">
        <f t="shared" si="16"/>
        <v>0</v>
      </c>
      <c r="N61" s="15">
        <f>SUM(D61:M61)</f>
        <v>95958181</v>
      </c>
      <c r="O61" s="38">
        <f t="shared" si="8"/>
        <v>895.41627941697925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8" t="s">
        <v>83</v>
      </c>
      <c r="M63" s="48"/>
      <c r="N63" s="48"/>
      <c r="O63" s="43">
        <v>107166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thickBot="1">
      <c r="A65" s="52" t="s">
        <v>84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A65:O65"/>
    <mergeCell ref="L63:N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35645574</v>
      </c>
      <c r="E5" s="27">
        <f t="shared" si="0"/>
        <v>2146975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37792549</v>
      </c>
      <c r="O5" s="33">
        <f t="shared" ref="O5:O36" si="1">(N5/O$64)</f>
        <v>344.41400710835688</v>
      </c>
      <c r="P5" s="6"/>
    </row>
    <row r="6" spans="1:133">
      <c r="A6" s="12"/>
      <c r="B6" s="25">
        <v>311</v>
      </c>
      <c r="C6" s="20" t="s">
        <v>2</v>
      </c>
      <c r="D6" s="46">
        <v>23840155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23840155</v>
      </c>
      <c r="O6" s="47">
        <f t="shared" si="1"/>
        <v>217.26196117743552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1546630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1546630</v>
      </c>
      <c r="O7" s="47">
        <f t="shared" si="1"/>
        <v>14.094869224460039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600345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600345</v>
      </c>
      <c r="O8" s="47">
        <f t="shared" si="1"/>
        <v>5.471110908593821</v>
      </c>
      <c r="P8" s="9"/>
    </row>
    <row r="9" spans="1:133">
      <c r="A9" s="12"/>
      <c r="B9" s="25">
        <v>314.10000000000002</v>
      </c>
      <c r="C9" s="20" t="s">
        <v>12</v>
      </c>
      <c r="D9" s="46">
        <v>5267259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5267259</v>
      </c>
      <c r="O9" s="47">
        <f t="shared" si="1"/>
        <v>48.001995807892101</v>
      </c>
      <c r="P9" s="9"/>
    </row>
    <row r="10" spans="1:133">
      <c r="A10" s="12"/>
      <c r="B10" s="25">
        <v>314.3</v>
      </c>
      <c r="C10" s="20" t="s">
        <v>13</v>
      </c>
      <c r="D10" s="46">
        <v>1031801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1031801</v>
      </c>
      <c r="O10" s="47">
        <f t="shared" si="1"/>
        <v>9.4030894012576329</v>
      </c>
      <c r="P10" s="9"/>
    </row>
    <row r="11" spans="1:133">
      <c r="A11" s="12"/>
      <c r="B11" s="25">
        <v>314.39999999999998</v>
      </c>
      <c r="C11" s="20" t="s">
        <v>14</v>
      </c>
      <c r="D11" s="46">
        <v>200553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200553</v>
      </c>
      <c r="O11" s="47">
        <f t="shared" si="1"/>
        <v>1.8276952519821379</v>
      </c>
      <c r="P11" s="9"/>
    </row>
    <row r="12" spans="1:133">
      <c r="A12" s="12"/>
      <c r="B12" s="25">
        <v>315</v>
      </c>
      <c r="C12" s="20" t="s">
        <v>15</v>
      </c>
      <c r="D12" s="46">
        <v>4061914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4061914</v>
      </c>
      <c r="O12" s="47">
        <f t="shared" si="1"/>
        <v>37.017351681399802</v>
      </c>
      <c r="P12" s="9"/>
    </row>
    <row r="13" spans="1:133">
      <c r="A13" s="12"/>
      <c r="B13" s="25">
        <v>316</v>
      </c>
      <c r="C13" s="20" t="s">
        <v>16</v>
      </c>
      <c r="D13" s="46">
        <v>1243892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1243892</v>
      </c>
      <c r="O13" s="47">
        <f t="shared" si="1"/>
        <v>11.335933655335824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SUM(D15:D22)</f>
        <v>5280937</v>
      </c>
      <c r="E14" s="32">
        <f t="shared" si="3"/>
        <v>2562846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25037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7868820</v>
      </c>
      <c r="O14" s="45">
        <f t="shared" si="1"/>
        <v>71.710744554816372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2474364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2474364</v>
      </c>
      <c r="O15" s="47">
        <f t="shared" si="1"/>
        <v>22.54956711929281</v>
      </c>
      <c r="P15" s="9"/>
    </row>
    <row r="16" spans="1:133">
      <c r="A16" s="12"/>
      <c r="B16" s="25">
        <v>323.10000000000002</v>
      </c>
      <c r="C16" s="20" t="s">
        <v>18</v>
      </c>
      <c r="D16" s="46">
        <v>3978584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3978584</v>
      </c>
      <c r="O16" s="47">
        <f t="shared" si="1"/>
        <v>36.257942221817189</v>
      </c>
      <c r="P16" s="9"/>
    </row>
    <row r="17" spans="1:16">
      <c r="A17" s="12"/>
      <c r="B17" s="25">
        <v>323.39999999999998</v>
      </c>
      <c r="C17" s="20" t="s">
        <v>19</v>
      </c>
      <c r="D17" s="46">
        <v>215436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215436</v>
      </c>
      <c r="O17" s="47">
        <f t="shared" si="1"/>
        <v>1.9633281691424405</v>
      </c>
      <c r="P17" s="9"/>
    </row>
    <row r="18" spans="1:16">
      <c r="A18" s="12"/>
      <c r="B18" s="25">
        <v>323.7</v>
      </c>
      <c r="C18" s="20" t="s">
        <v>20</v>
      </c>
      <c r="D18" s="46">
        <v>823232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823232</v>
      </c>
      <c r="O18" s="47">
        <f t="shared" si="1"/>
        <v>7.5023421124578507</v>
      </c>
      <c r="P18" s="9"/>
    </row>
    <row r="19" spans="1:16">
      <c r="A19" s="12"/>
      <c r="B19" s="25">
        <v>323.89999999999998</v>
      </c>
      <c r="C19" s="20" t="s">
        <v>21</v>
      </c>
      <c r="D19" s="46">
        <v>34754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34754</v>
      </c>
      <c r="O19" s="47">
        <f t="shared" si="1"/>
        <v>0.31672286521461768</v>
      </c>
      <c r="P19" s="9"/>
    </row>
    <row r="20" spans="1:16">
      <c r="A20" s="12"/>
      <c r="B20" s="25">
        <v>324.11</v>
      </c>
      <c r="C20" s="20" t="s">
        <v>22</v>
      </c>
      <c r="D20" s="46">
        <v>0</v>
      </c>
      <c r="E20" s="46">
        <v>57824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57824</v>
      </c>
      <c r="O20" s="47">
        <f t="shared" si="1"/>
        <v>0.52696618973844889</v>
      </c>
      <c r="P20" s="9"/>
    </row>
    <row r="21" spans="1:16">
      <c r="A21" s="12"/>
      <c r="B21" s="25">
        <v>324.61</v>
      </c>
      <c r="C21" s="20" t="s">
        <v>23</v>
      </c>
      <c r="D21" s="46">
        <v>0</v>
      </c>
      <c r="E21" s="46">
        <v>26548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26548</v>
      </c>
      <c r="O21" s="47">
        <f t="shared" si="1"/>
        <v>0.24193930556821289</v>
      </c>
      <c r="P21" s="9"/>
    </row>
    <row r="22" spans="1:16">
      <c r="A22" s="12"/>
      <c r="B22" s="25">
        <v>329</v>
      </c>
      <c r="C22" s="20" t="s">
        <v>24</v>
      </c>
      <c r="D22" s="46">
        <v>228931</v>
      </c>
      <c r="E22" s="46">
        <v>4110</v>
      </c>
      <c r="F22" s="46">
        <v>0</v>
      </c>
      <c r="G22" s="46">
        <v>0</v>
      </c>
      <c r="H22" s="46">
        <v>0</v>
      </c>
      <c r="I22" s="46">
        <v>25037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258078</v>
      </c>
      <c r="O22" s="47">
        <f t="shared" si="1"/>
        <v>2.3519365715847989</v>
      </c>
      <c r="P22" s="9"/>
    </row>
    <row r="23" spans="1:16" ht="15.75">
      <c r="A23" s="29" t="s">
        <v>26</v>
      </c>
      <c r="B23" s="30"/>
      <c r="C23" s="31"/>
      <c r="D23" s="32">
        <f t="shared" ref="D23:M23" si="5">SUM(D24:D38)</f>
        <v>9449746</v>
      </c>
      <c r="E23" s="32">
        <f t="shared" si="5"/>
        <v>5239681</v>
      </c>
      <c r="F23" s="32">
        <f t="shared" si="5"/>
        <v>0</v>
      </c>
      <c r="G23" s="32">
        <f t="shared" si="5"/>
        <v>7242321</v>
      </c>
      <c r="H23" s="32">
        <f t="shared" si="5"/>
        <v>0</v>
      </c>
      <c r="I23" s="32">
        <f t="shared" si="5"/>
        <v>645351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>SUM(D23:M23)</f>
        <v>22577099</v>
      </c>
      <c r="O23" s="45">
        <f t="shared" si="1"/>
        <v>205.75138066162398</v>
      </c>
      <c r="P23" s="10"/>
    </row>
    <row r="24" spans="1:16">
      <c r="A24" s="12"/>
      <c r="B24" s="25">
        <v>331.2</v>
      </c>
      <c r="C24" s="20" t="s">
        <v>25</v>
      </c>
      <c r="D24" s="46">
        <v>11084</v>
      </c>
      <c r="E24" s="46">
        <v>0</v>
      </c>
      <c r="F24" s="46">
        <v>0</v>
      </c>
      <c r="G24" s="46">
        <v>597318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3" si="6">SUM(D24:M24)</f>
        <v>608402</v>
      </c>
      <c r="O24" s="47">
        <f t="shared" si="1"/>
        <v>5.5445365898113552</v>
      </c>
      <c r="P24" s="9"/>
    </row>
    <row r="25" spans="1:16">
      <c r="A25" s="12"/>
      <c r="B25" s="25">
        <v>331.5</v>
      </c>
      <c r="C25" s="20" t="s">
        <v>27</v>
      </c>
      <c r="D25" s="46">
        <v>10239</v>
      </c>
      <c r="E25" s="46">
        <v>3695443</v>
      </c>
      <c r="F25" s="46">
        <v>0</v>
      </c>
      <c r="G25" s="46">
        <v>6785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3712467</v>
      </c>
      <c r="O25" s="47">
        <f t="shared" si="1"/>
        <v>33.832744008019688</v>
      </c>
      <c r="P25" s="9"/>
    </row>
    <row r="26" spans="1:16">
      <c r="A26" s="12"/>
      <c r="B26" s="25">
        <v>334.36</v>
      </c>
      <c r="C26" s="20" t="s">
        <v>28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645351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645351</v>
      </c>
      <c r="O26" s="47">
        <f t="shared" si="1"/>
        <v>5.8812631003371916</v>
      </c>
      <c r="P26" s="9"/>
    </row>
    <row r="27" spans="1:16">
      <c r="A27" s="12"/>
      <c r="B27" s="25">
        <v>334.39</v>
      </c>
      <c r="C27" s="20" t="s">
        <v>29</v>
      </c>
      <c r="D27" s="46">
        <v>0</v>
      </c>
      <c r="E27" s="46">
        <v>45071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45071</v>
      </c>
      <c r="O27" s="47">
        <f t="shared" si="1"/>
        <v>0.41074455481636746</v>
      </c>
      <c r="P27" s="9"/>
    </row>
    <row r="28" spans="1:16">
      <c r="A28" s="12"/>
      <c r="B28" s="25">
        <v>334.49</v>
      </c>
      <c r="C28" s="20" t="s">
        <v>30</v>
      </c>
      <c r="D28" s="46">
        <v>0</v>
      </c>
      <c r="E28" s="46">
        <v>0</v>
      </c>
      <c r="F28" s="46">
        <v>0</v>
      </c>
      <c r="G28" s="46">
        <v>264378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264378</v>
      </c>
      <c r="O28" s="47">
        <f t="shared" si="1"/>
        <v>2.4093502232753123</v>
      </c>
      <c r="P28" s="9"/>
    </row>
    <row r="29" spans="1:16">
      <c r="A29" s="12"/>
      <c r="B29" s="25">
        <v>334.5</v>
      </c>
      <c r="C29" s="20" t="s">
        <v>31</v>
      </c>
      <c r="D29" s="46">
        <v>0</v>
      </c>
      <c r="E29" s="46">
        <v>578827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578827</v>
      </c>
      <c r="O29" s="47">
        <f t="shared" si="1"/>
        <v>5.2750113915975581</v>
      </c>
      <c r="P29" s="9"/>
    </row>
    <row r="30" spans="1:16">
      <c r="A30" s="12"/>
      <c r="B30" s="25">
        <v>334.7</v>
      </c>
      <c r="C30" s="20" t="s">
        <v>32</v>
      </c>
      <c r="D30" s="46">
        <v>642601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642601</v>
      </c>
      <c r="O30" s="47">
        <f t="shared" si="1"/>
        <v>5.8562015857103802</v>
      </c>
      <c r="P30" s="9"/>
    </row>
    <row r="31" spans="1:16">
      <c r="A31" s="12"/>
      <c r="B31" s="25">
        <v>335.12</v>
      </c>
      <c r="C31" s="20" t="s">
        <v>33</v>
      </c>
      <c r="D31" s="46">
        <v>2252799</v>
      </c>
      <c r="E31" s="46">
        <v>920340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3173139</v>
      </c>
      <c r="O31" s="47">
        <f t="shared" si="1"/>
        <v>28.917697985965553</v>
      </c>
      <c r="P31" s="9"/>
    </row>
    <row r="32" spans="1:16">
      <c r="A32" s="12"/>
      <c r="B32" s="25">
        <v>335.15</v>
      </c>
      <c r="C32" s="20" t="s">
        <v>34</v>
      </c>
      <c r="D32" s="46">
        <v>19244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19244</v>
      </c>
      <c r="O32" s="47">
        <f t="shared" si="1"/>
        <v>0.17537592271940217</v>
      </c>
      <c r="P32" s="9"/>
    </row>
    <row r="33" spans="1:16">
      <c r="A33" s="12"/>
      <c r="B33" s="25">
        <v>335.18</v>
      </c>
      <c r="C33" s="20" t="s">
        <v>35</v>
      </c>
      <c r="D33" s="46">
        <v>6222531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6222531</v>
      </c>
      <c r="O33" s="47">
        <f t="shared" si="1"/>
        <v>56.707655153558733</v>
      </c>
      <c r="P33" s="9"/>
    </row>
    <row r="34" spans="1:16">
      <c r="A34" s="12"/>
      <c r="B34" s="25">
        <v>337.2</v>
      </c>
      <c r="C34" s="20" t="s">
        <v>36</v>
      </c>
      <c r="D34" s="46">
        <v>217674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7">SUM(D34:M34)</f>
        <v>217674</v>
      </c>
      <c r="O34" s="47">
        <f t="shared" si="1"/>
        <v>1.9837236854096418</v>
      </c>
      <c r="P34" s="9"/>
    </row>
    <row r="35" spans="1:16">
      <c r="A35" s="12"/>
      <c r="B35" s="25">
        <v>337.4</v>
      </c>
      <c r="C35" s="20" t="s">
        <v>37</v>
      </c>
      <c r="D35" s="46">
        <v>0</v>
      </c>
      <c r="E35" s="46">
        <v>0</v>
      </c>
      <c r="F35" s="46">
        <v>0</v>
      </c>
      <c r="G35" s="46">
        <v>125240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125240</v>
      </c>
      <c r="O35" s="47">
        <f t="shared" si="1"/>
        <v>1.1413469424952156</v>
      </c>
      <c r="P35" s="9"/>
    </row>
    <row r="36" spans="1:16">
      <c r="A36" s="12"/>
      <c r="B36" s="25">
        <v>337.7</v>
      </c>
      <c r="C36" s="20" t="s">
        <v>38</v>
      </c>
      <c r="D36" s="46">
        <v>0</v>
      </c>
      <c r="E36" s="46">
        <v>0</v>
      </c>
      <c r="F36" s="46">
        <v>0</v>
      </c>
      <c r="G36" s="46">
        <v>6248600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6248600</v>
      </c>
      <c r="O36" s="47">
        <f t="shared" si="1"/>
        <v>56.945229198942862</v>
      </c>
      <c r="P36" s="9"/>
    </row>
    <row r="37" spans="1:16">
      <c r="A37" s="12"/>
      <c r="B37" s="25">
        <v>337.9</v>
      </c>
      <c r="C37" s="20" t="s">
        <v>39</v>
      </c>
      <c r="D37" s="46">
        <v>13500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13500</v>
      </c>
      <c r="O37" s="47">
        <f t="shared" ref="O37:O62" si="8">(N37/O$64)</f>
        <v>0.12302925362252802</v>
      </c>
      <c r="P37" s="9"/>
    </row>
    <row r="38" spans="1:16">
      <c r="A38" s="12"/>
      <c r="B38" s="25">
        <v>338</v>
      </c>
      <c r="C38" s="20" t="s">
        <v>40</v>
      </c>
      <c r="D38" s="46">
        <v>60074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60074</v>
      </c>
      <c r="O38" s="47">
        <f t="shared" si="8"/>
        <v>0.54747106534220358</v>
      </c>
      <c r="P38" s="9"/>
    </row>
    <row r="39" spans="1:16" ht="15.75">
      <c r="A39" s="29" t="s">
        <v>45</v>
      </c>
      <c r="B39" s="30"/>
      <c r="C39" s="31"/>
      <c r="D39" s="32">
        <f t="shared" ref="D39:M39" si="9">SUM(D40:D46)</f>
        <v>2795912</v>
      </c>
      <c r="E39" s="32">
        <f t="shared" si="9"/>
        <v>1974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3356629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7"/>
        <v>6154515</v>
      </c>
      <c r="O39" s="45">
        <f t="shared" si="8"/>
        <v>56.087806433974301</v>
      </c>
      <c r="P39" s="10"/>
    </row>
    <row r="40" spans="1:16">
      <c r="A40" s="12"/>
      <c r="B40" s="25">
        <v>341.1</v>
      </c>
      <c r="C40" s="20" t="s">
        <v>75</v>
      </c>
      <c r="D40" s="46">
        <v>2437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2437</v>
      </c>
      <c r="O40" s="47">
        <f t="shared" si="8"/>
        <v>2.2209058598377837E-2</v>
      </c>
      <c r="P40" s="9"/>
    </row>
    <row r="41" spans="1:16">
      <c r="A41" s="12"/>
      <c r="B41" s="25">
        <v>341.3</v>
      </c>
      <c r="C41" s="20" t="s">
        <v>48</v>
      </c>
      <c r="D41" s="46">
        <v>275471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6" si="10">SUM(D41:M41)</f>
        <v>275471</v>
      </c>
      <c r="O41" s="47">
        <f t="shared" si="8"/>
        <v>2.5104438166408456</v>
      </c>
      <c r="P41" s="9"/>
    </row>
    <row r="42" spans="1:16">
      <c r="A42" s="12"/>
      <c r="B42" s="25">
        <v>341.9</v>
      </c>
      <c r="C42" s="20" t="s">
        <v>49</v>
      </c>
      <c r="D42" s="46">
        <v>60658</v>
      </c>
      <c r="E42" s="46">
        <v>1974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62632</v>
      </c>
      <c r="O42" s="47">
        <f t="shared" si="8"/>
        <v>0.57078283058416113</v>
      </c>
      <c r="P42" s="9"/>
    </row>
    <row r="43" spans="1:16">
      <c r="A43" s="12"/>
      <c r="B43" s="25">
        <v>342.1</v>
      </c>
      <c r="C43" s="20" t="s">
        <v>50</v>
      </c>
      <c r="D43" s="46">
        <v>795310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795310</v>
      </c>
      <c r="O43" s="47">
        <f t="shared" si="8"/>
        <v>7.247881162854279</v>
      </c>
      <c r="P43" s="9"/>
    </row>
    <row r="44" spans="1:16">
      <c r="A44" s="12"/>
      <c r="B44" s="25">
        <v>343.9</v>
      </c>
      <c r="C44" s="20" t="s">
        <v>51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3356629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3356629</v>
      </c>
      <c r="O44" s="47">
        <f t="shared" si="8"/>
        <v>30.589893374646859</v>
      </c>
      <c r="P44" s="9"/>
    </row>
    <row r="45" spans="1:16">
      <c r="A45" s="12"/>
      <c r="B45" s="25">
        <v>347.2</v>
      </c>
      <c r="C45" s="20" t="s">
        <v>52</v>
      </c>
      <c r="D45" s="46">
        <v>447320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447320</v>
      </c>
      <c r="O45" s="47">
        <f t="shared" si="8"/>
        <v>4.0765515355873507</v>
      </c>
      <c r="P45" s="9"/>
    </row>
    <row r="46" spans="1:16">
      <c r="A46" s="12"/>
      <c r="B46" s="25">
        <v>347.4</v>
      </c>
      <c r="C46" s="20" t="s">
        <v>53</v>
      </c>
      <c r="D46" s="46">
        <v>1214716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1214716</v>
      </c>
      <c r="O46" s="47">
        <f t="shared" si="8"/>
        <v>11.070044655062427</v>
      </c>
      <c r="P46" s="9"/>
    </row>
    <row r="47" spans="1:16" ht="15.75">
      <c r="A47" s="29" t="s">
        <v>46</v>
      </c>
      <c r="B47" s="30"/>
      <c r="C47" s="31"/>
      <c r="D47" s="32">
        <f t="shared" ref="D47:M47" si="11">SUM(D48:D50)</f>
        <v>2220597</v>
      </c>
      <c r="E47" s="32">
        <f t="shared" si="11"/>
        <v>45833</v>
      </c>
      <c r="F47" s="32">
        <f t="shared" si="11"/>
        <v>0</v>
      </c>
      <c r="G47" s="32">
        <f t="shared" si="11"/>
        <v>0</v>
      </c>
      <c r="H47" s="32">
        <f t="shared" si="11"/>
        <v>0</v>
      </c>
      <c r="I47" s="32">
        <f t="shared" si="11"/>
        <v>0</v>
      </c>
      <c r="J47" s="32">
        <f t="shared" si="11"/>
        <v>0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 t="shared" ref="N47:N52" si="12">SUM(D47:M47)</f>
        <v>2266430</v>
      </c>
      <c r="O47" s="45">
        <f t="shared" si="8"/>
        <v>20.65460676205231</v>
      </c>
      <c r="P47" s="10"/>
    </row>
    <row r="48" spans="1:16">
      <c r="A48" s="13"/>
      <c r="B48" s="39">
        <v>351.1</v>
      </c>
      <c r="C48" s="21" t="s">
        <v>56</v>
      </c>
      <c r="D48" s="46">
        <v>668004</v>
      </c>
      <c r="E48" s="46">
        <v>22923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690927</v>
      </c>
      <c r="O48" s="47">
        <f t="shared" si="8"/>
        <v>6.2966098605668455</v>
      </c>
      <c r="P48" s="9"/>
    </row>
    <row r="49" spans="1:119">
      <c r="A49" s="13"/>
      <c r="B49" s="39">
        <v>354</v>
      </c>
      <c r="C49" s="21" t="s">
        <v>57</v>
      </c>
      <c r="D49" s="46">
        <v>1552593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1552593</v>
      </c>
      <c r="O49" s="47">
        <f t="shared" si="8"/>
        <v>14.149211701449012</v>
      </c>
      <c r="P49" s="9"/>
    </row>
    <row r="50" spans="1:119">
      <c r="A50" s="13"/>
      <c r="B50" s="39">
        <v>358.2</v>
      </c>
      <c r="C50" s="21" t="s">
        <v>58</v>
      </c>
      <c r="D50" s="46">
        <v>0</v>
      </c>
      <c r="E50" s="46">
        <v>22910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22910</v>
      </c>
      <c r="O50" s="47">
        <f t="shared" si="8"/>
        <v>0.20878520003645312</v>
      </c>
      <c r="P50" s="9"/>
    </row>
    <row r="51" spans="1:119" ht="15.75">
      <c r="A51" s="29" t="s">
        <v>3</v>
      </c>
      <c r="B51" s="30"/>
      <c r="C51" s="31"/>
      <c r="D51" s="32">
        <f t="shared" ref="D51:M51" si="13">SUM(D52:D58)</f>
        <v>1075026</v>
      </c>
      <c r="E51" s="32">
        <f t="shared" si="13"/>
        <v>66226</v>
      </c>
      <c r="F51" s="32">
        <f t="shared" si="13"/>
        <v>0</v>
      </c>
      <c r="G51" s="32">
        <f t="shared" si="13"/>
        <v>166828</v>
      </c>
      <c r="H51" s="32">
        <f t="shared" si="13"/>
        <v>0</v>
      </c>
      <c r="I51" s="32">
        <f t="shared" si="13"/>
        <v>34968</v>
      </c>
      <c r="J51" s="32">
        <f t="shared" si="13"/>
        <v>0</v>
      </c>
      <c r="K51" s="32">
        <f t="shared" si="13"/>
        <v>0</v>
      </c>
      <c r="L51" s="32">
        <f t="shared" si="13"/>
        <v>0</v>
      </c>
      <c r="M51" s="32">
        <f t="shared" si="13"/>
        <v>0</v>
      </c>
      <c r="N51" s="32">
        <f t="shared" si="12"/>
        <v>1343048</v>
      </c>
      <c r="O51" s="45">
        <f t="shared" si="8"/>
        <v>12.239569853276224</v>
      </c>
      <c r="P51" s="10"/>
    </row>
    <row r="52" spans="1:119">
      <c r="A52" s="12"/>
      <c r="B52" s="25">
        <v>361.1</v>
      </c>
      <c r="C52" s="20" t="s">
        <v>59</v>
      </c>
      <c r="D52" s="46">
        <v>368902</v>
      </c>
      <c r="E52" s="46">
        <v>38486</v>
      </c>
      <c r="F52" s="46">
        <v>0</v>
      </c>
      <c r="G52" s="46">
        <v>97230</v>
      </c>
      <c r="H52" s="46">
        <v>0</v>
      </c>
      <c r="I52" s="46">
        <v>15254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519872</v>
      </c>
      <c r="O52" s="47">
        <f t="shared" si="8"/>
        <v>4.7377380843889547</v>
      </c>
      <c r="P52" s="9"/>
    </row>
    <row r="53" spans="1:119">
      <c r="A53" s="12"/>
      <c r="B53" s="25">
        <v>361.3</v>
      </c>
      <c r="C53" s="20" t="s">
        <v>60</v>
      </c>
      <c r="D53" s="46">
        <v>-25149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58" si="14">SUM(D53:M53)</f>
        <v>-25149</v>
      </c>
      <c r="O53" s="47">
        <f t="shared" si="8"/>
        <v>-0.22918982958170053</v>
      </c>
      <c r="P53" s="9"/>
    </row>
    <row r="54" spans="1:119">
      <c r="A54" s="12"/>
      <c r="B54" s="25">
        <v>362</v>
      </c>
      <c r="C54" s="20" t="s">
        <v>61</v>
      </c>
      <c r="D54" s="46">
        <v>94889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94889</v>
      </c>
      <c r="O54" s="47">
        <f t="shared" si="8"/>
        <v>0.86474984051763415</v>
      </c>
      <c r="P54" s="9"/>
    </row>
    <row r="55" spans="1:119">
      <c r="A55" s="12"/>
      <c r="B55" s="25">
        <v>364</v>
      </c>
      <c r="C55" s="20" t="s">
        <v>62</v>
      </c>
      <c r="D55" s="46">
        <v>10875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10875</v>
      </c>
      <c r="O55" s="47">
        <f t="shared" si="8"/>
        <v>9.9106898751480904E-2</v>
      </c>
      <c r="P55" s="9"/>
    </row>
    <row r="56" spans="1:119">
      <c r="A56" s="12"/>
      <c r="B56" s="25">
        <v>366</v>
      </c>
      <c r="C56" s="20" t="s">
        <v>63</v>
      </c>
      <c r="D56" s="46">
        <v>4254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4254</v>
      </c>
      <c r="O56" s="47">
        <f t="shared" si="8"/>
        <v>3.8767884808165495E-2</v>
      </c>
      <c r="P56" s="9"/>
    </row>
    <row r="57" spans="1:119">
      <c r="A57" s="12"/>
      <c r="B57" s="25">
        <v>369.3</v>
      </c>
      <c r="C57" s="20" t="s">
        <v>64</v>
      </c>
      <c r="D57" s="46">
        <v>226341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226341</v>
      </c>
      <c r="O57" s="47">
        <f t="shared" si="8"/>
        <v>2.0627084662353048</v>
      </c>
      <c r="P57" s="9"/>
    </row>
    <row r="58" spans="1:119">
      <c r="A58" s="12"/>
      <c r="B58" s="25">
        <v>369.9</v>
      </c>
      <c r="C58" s="20" t="s">
        <v>65</v>
      </c>
      <c r="D58" s="46">
        <v>394914</v>
      </c>
      <c r="E58" s="46">
        <v>27740</v>
      </c>
      <c r="F58" s="46">
        <v>0</v>
      </c>
      <c r="G58" s="46">
        <v>69598</v>
      </c>
      <c r="H58" s="46">
        <v>0</v>
      </c>
      <c r="I58" s="46">
        <v>19714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511966</v>
      </c>
      <c r="O58" s="47">
        <f t="shared" si="8"/>
        <v>4.6656885081563839</v>
      </c>
      <c r="P58" s="9"/>
    </row>
    <row r="59" spans="1:119" ht="15.75">
      <c r="A59" s="29" t="s">
        <v>47</v>
      </c>
      <c r="B59" s="30"/>
      <c r="C59" s="31"/>
      <c r="D59" s="32">
        <f t="shared" ref="D59:M59" si="15">SUM(D60:D61)</f>
        <v>9766121</v>
      </c>
      <c r="E59" s="32">
        <f t="shared" si="15"/>
        <v>1724987</v>
      </c>
      <c r="F59" s="32">
        <f t="shared" si="15"/>
        <v>6012341</v>
      </c>
      <c r="G59" s="32">
        <f t="shared" si="15"/>
        <v>14500000</v>
      </c>
      <c r="H59" s="32">
        <f t="shared" si="15"/>
        <v>0</v>
      </c>
      <c r="I59" s="32">
        <f t="shared" si="15"/>
        <v>0</v>
      </c>
      <c r="J59" s="32">
        <f t="shared" si="15"/>
        <v>0</v>
      </c>
      <c r="K59" s="32">
        <f t="shared" si="15"/>
        <v>0</v>
      </c>
      <c r="L59" s="32">
        <f t="shared" si="15"/>
        <v>0</v>
      </c>
      <c r="M59" s="32">
        <f t="shared" si="15"/>
        <v>0</v>
      </c>
      <c r="N59" s="32">
        <f>SUM(D59:M59)</f>
        <v>32003449</v>
      </c>
      <c r="O59" s="45">
        <f t="shared" si="8"/>
        <v>291.65632917160303</v>
      </c>
      <c r="P59" s="9"/>
    </row>
    <row r="60" spans="1:119">
      <c r="A60" s="12"/>
      <c r="B60" s="25">
        <v>381</v>
      </c>
      <c r="C60" s="20" t="s">
        <v>66</v>
      </c>
      <c r="D60" s="46">
        <v>1952023</v>
      </c>
      <c r="E60" s="46">
        <v>1724987</v>
      </c>
      <c r="F60" s="46">
        <v>6012341</v>
      </c>
      <c r="G60" s="46">
        <v>1700000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11389351</v>
      </c>
      <c r="O60" s="47">
        <f t="shared" si="8"/>
        <v>103.79432242777727</v>
      </c>
      <c r="P60" s="9"/>
    </row>
    <row r="61" spans="1:119" ht="15.75" thickBot="1">
      <c r="A61" s="12"/>
      <c r="B61" s="25">
        <v>384</v>
      </c>
      <c r="C61" s="20" t="s">
        <v>67</v>
      </c>
      <c r="D61" s="46">
        <v>7814098</v>
      </c>
      <c r="E61" s="46">
        <v>0</v>
      </c>
      <c r="F61" s="46">
        <v>0</v>
      </c>
      <c r="G61" s="46">
        <v>12800000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20614098</v>
      </c>
      <c r="O61" s="47">
        <f t="shared" si="8"/>
        <v>187.86200674382576</v>
      </c>
      <c r="P61" s="9"/>
    </row>
    <row r="62" spans="1:119" ht="16.5" thickBot="1">
      <c r="A62" s="14" t="s">
        <v>54</v>
      </c>
      <c r="B62" s="23"/>
      <c r="C62" s="22"/>
      <c r="D62" s="15">
        <f t="shared" ref="D62:M62" si="16">SUM(D5,D14,D23,D39,D47,D51,D59)</f>
        <v>66233913</v>
      </c>
      <c r="E62" s="15">
        <f t="shared" si="16"/>
        <v>11788522</v>
      </c>
      <c r="F62" s="15">
        <f t="shared" si="16"/>
        <v>6012341</v>
      </c>
      <c r="G62" s="15">
        <f t="shared" si="16"/>
        <v>21909149</v>
      </c>
      <c r="H62" s="15">
        <f t="shared" si="16"/>
        <v>0</v>
      </c>
      <c r="I62" s="15">
        <f t="shared" si="16"/>
        <v>4061985</v>
      </c>
      <c r="J62" s="15">
        <f t="shared" si="16"/>
        <v>0</v>
      </c>
      <c r="K62" s="15">
        <f t="shared" si="16"/>
        <v>0</v>
      </c>
      <c r="L62" s="15">
        <f t="shared" si="16"/>
        <v>0</v>
      </c>
      <c r="M62" s="15">
        <f t="shared" si="16"/>
        <v>0</v>
      </c>
      <c r="N62" s="15">
        <f>SUM(D62:M62)</f>
        <v>110005910</v>
      </c>
      <c r="O62" s="38">
        <f t="shared" si="8"/>
        <v>1002.5144445457031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8" t="s">
        <v>74</v>
      </c>
      <c r="M64" s="48"/>
      <c r="N64" s="48"/>
      <c r="O64" s="43">
        <v>109730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thickBot="1">
      <c r="A66" s="52" t="s">
        <v>84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A66:O66"/>
    <mergeCell ref="A1:O1"/>
    <mergeCell ref="D3:H3"/>
    <mergeCell ref="I3:J3"/>
    <mergeCell ref="K3:L3"/>
    <mergeCell ref="O3:O4"/>
    <mergeCell ref="A2:O2"/>
    <mergeCell ref="A3:C4"/>
    <mergeCell ref="A65:O65"/>
    <mergeCell ref="L64:N6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34048524</v>
      </c>
      <c r="E5" s="27">
        <f t="shared" si="0"/>
        <v>2270392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36318916</v>
      </c>
      <c r="O5" s="33">
        <f t="shared" ref="O5:O46" si="1">(N5/O$48)</f>
        <v>326.69415584999683</v>
      </c>
      <c r="P5" s="6"/>
    </row>
    <row r="6" spans="1:133">
      <c r="A6" s="12"/>
      <c r="B6" s="25">
        <v>311</v>
      </c>
      <c r="C6" s="20" t="s">
        <v>2</v>
      </c>
      <c r="D6" s="46">
        <v>22871432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22871432</v>
      </c>
      <c r="O6" s="47">
        <f t="shared" si="1"/>
        <v>205.73199845283392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1637145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1637145</v>
      </c>
      <c r="O7" s="47">
        <f t="shared" si="1"/>
        <v>14.726367487924009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633247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633247</v>
      </c>
      <c r="O8" s="47">
        <f t="shared" si="1"/>
        <v>5.6961527736550002</v>
      </c>
      <c r="P8" s="9"/>
    </row>
    <row r="9" spans="1:133">
      <c r="A9" s="12"/>
      <c r="B9" s="25">
        <v>314.10000000000002</v>
      </c>
      <c r="C9" s="20" t="s">
        <v>12</v>
      </c>
      <c r="D9" s="46">
        <v>5032682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5032682</v>
      </c>
      <c r="O9" s="47">
        <f t="shared" si="1"/>
        <v>45.269737611427438</v>
      </c>
      <c r="P9" s="9"/>
    </row>
    <row r="10" spans="1:133">
      <c r="A10" s="12"/>
      <c r="B10" s="25">
        <v>314.3</v>
      </c>
      <c r="C10" s="20" t="s">
        <v>13</v>
      </c>
      <c r="D10" s="46">
        <v>835384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835384</v>
      </c>
      <c r="O10" s="47">
        <f t="shared" si="1"/>
        <v>7.5144057353086691</v>
      </c>
      <c r="P10" s="9"/>
    </row>
    <row r="11" spans="1:133">
      <c r="A11" s="12"/>
      <c r="B11" s="25">
        <v>314.39999999999998</v>
      </c>
      <c r="C11" s="20" t="s">
        <v>14</v>
      </c>
      <c r="D11" s="46">
        <v>262001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262001</v>
      </c>
      <c r="O11" s="47">
        <f t="shared" si="1"/>
        <v>2.3567387178310892</v>
      </c>
      <c r="P11" s="9"/>
    </row>
    <row r="12" spans="1:133">
      <c r="A12" s="12"/>
      <c r="B12" s="25">
        <v>315</v>
      </c>
      <c r="C12" s="20" t="s">
        <v>15</v>
      </c>
      <c r="D12" s="46">
        <v>3788720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3788720</v>
      </c>
      <c r="O12" s="47">
        <f t="shared" si="1"/>
        <v>34.080110820267876</v>
      </c>
      <c r="P12" s="9"/>
    </row>
    <row r="13" spans="1:133">
      <c r="A13" s="12"/>
      <c r="B13" s="25">
        <v>316</v>
      </c>
      <c r="C13" s="20" t="s">
        <v>16</v>
      </c>
      <c r="D13" s="46">
        <v>1258305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1258305</v>
      </c>
      <c r="O13" s="47">
        <f t="shared" si="1"/>
        <v>11.318644250748847</v>
      </c>
      <c r="P13" s="9"/>
    </row>
    <row r="14" spans="1:133" ht="15.75">
      <c r="A14" s="29" t="s">
        <v>101</v>
      </c>
      <c r="B14" s="30"/>
      <c r="C14" s="31"/>
      <c r="D14" s="32">
        <f t="shared" ref="D14:M14" si="3">SUM(D15:D19)</f>
        <v>5659728</v>
      </c>
      <c r="E14" s="32">
        <f t="shared" si="3"/>
        <v>2058313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6" si="4">SUM(D14:M14)</f>
        <v>7718041</v>
      </c>
      <c r="O14" s="45">
        <f t="shared" si="1"/>
        <v>69.424948952514598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1981121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1981121</v>
      </c>
      <c r="O15" s="47">
        <f t="shared" si="1"/>
        <v>17.820483759253761</v>
      </c>
      <c r="P15" s="9"/>
    </row>
    <row r="16" spans="1:133">
      <c r="A16" s="12"/>
      <c r="B16" s="25">
        <v>323.10000000000002</v>
      </c>
      <c r="C16" s="20" t="s">
        <v>18</v>
      </c>
      <c r="D16" s="46">
        <v>4188860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4188860</v>
      </c>
      <c r="O16" s="47">
        <f t="shared" si="1"/>
        <v>37.679430786805909</v>
      </c>
      <c r="P16" s="9"/>
    </row>
    <row r="17" spans="1:16">
      <c r="A17" s="12"/>
      <c r="B17" s="25">
        <v>323.39999999999998</v>
      </c>
      <c r="C17" s="20" t="s">
        <v>19</v>
      </c>
      <c r="D17" s="46">
        <v>166459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166459</v>
      </c>
      <c r="O17" s="47">
        <f t="shared" si="1"/>
        <v>1.4973239423950491</v>
      </c>
      <c r="P17" s="9"/>
    </row>
    <row r="18" spans="1:16">
      <c r="A18" s="12"/>
      <c r="B18" s="25">
        <v>323.7</v>
      </c>
      <c r="C18" s="20" t="s">
        <v>20</v>
      </c>
      <c r="D18" s="46">
        <v>830225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830225</v>
      </c>
      <c r="O18" s="47">
        <f t="shared" si="1"/>
        <v>7.467999748135755</v>
      </c>
      <c r="P18" s="9"/>
    </row>
    <row r="19" spans="1:16">
      <c r="A19" s="12"/>
      <c r="B19" s="25">
        <v>329</v>
      </c>
      <c r="C19" s="20" t="s">
        <v>102</v>
      </c>
      <c r="D19" s="46">
        <v>474184</v>
      </c>
      <c r="E19" s="46">
        <v>77192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551376</v>
      </c>
      <c r="O19" s="47">
        <f t="shared" si="1"/>
        <v>4.9597107159241167</v>
      </c>
      <c r="P19" s="9"/>
    </row>
    <row r="20" spans="1:16" ht="15.75">
      <c r="A20" s="29" t="s">
        <v>26</v>
      </c>
      <c r="B20" s="30"/>
      <c r="C20" s="31"/>
      <c r="D20" s="32">
        <f t="shared" ref="D20:M20" si="5">SUM(D21:D24)</f>
        <v>10020218</v>
      </c>
      <c r="E20" s="32">
        <f t="shared" si="5"/>
        <v>4259964</v>
      </c>
      <c r="F20" s="32">
        <f t="shared" si="5"/>
        <v>0</v>
      </c>
      <c r="G20" s="32">
        <f t="shared" si="5"/>
        <v>11109657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25389839</v>
      </c>
      <c r="O20" s="45">
        <f t="shared" si="1"/>
        <v>228.38545124178069</v>
      </c>
      <c r="P20" s="10"/>
    </row>
    <row r="21" spans="1:16">
      <c r="A21" s="12"/>
      <c r="B21" s="25">
        <v>331.9</v>
      </c>
      <c r="C21" s="20" t="s">
        <v>89</v>
      </c>
      <c r="D21" s="46">
        <v>39983</v>
      </c>
      <c r="E21" s="46">
        <v>2548316</v>
      </c>
      <c r="F21" s="46">
        <v>0</v>
      </c>
      <c r="G21" s="46">
        <v>1050647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3638946</v>
      </c>
      <c r="O21" s="47">
        <f t="shared" si="1"/>
        <v>32.732870982540412</v>
      </c>
      <c r="P21" s="9"/>
    </row>
    <row r="22" spans="1:16">
      <c r="A22" s="12"/>
      <c r="B22" s="25">
        <v>335.12</v>
      </c>
      <c r="C22" s="20" t="s">
        <v>33</v>
      </c>
      <c r="D22" s="46">
        <v>2625165</v>
      </c>
      <c r="E22" s="46">
        <v>993768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3618933</v>
      </c>
      <c r="O22" s="47">
        <f t="shared" si="1"/>
        <v>32.55285101330383</v>
      </c>
      <c r="P22" s="9"/>
    </row>
    <row r="23" spans="1:16">
      <c r="A23" s="12"/>
      <c r="B23" s="25">
        <v>335.18</v>
      </c>
      <c r="C23" s="20" t="s">
        <v>35</v>
      </c>
      <c r="D23" s="46">
        <v>6841860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6841860</v>
      </c>
      <c r="O23" s="47">
        <f t="shared" si="1"/>
        <v>61.543568016838925</v>
      </c>
      <c r="P23" s="9"/>
    </row>
    <row r="24" spans="1:16">
      <c r="A24" s="12"/>
      <c r="B24" s="25">
        <v>337.9</v>
      </c>
      <c r="C24" s="20" t="s">
        <v>39</v>
      </c>
      <c r="D24" s="46">
        <v>513210</v>
      </c>
      <c r="E24" s="46">
        <v>717880</v>
      </c>
      <c r="F24" s="46">
        <v>0</v>
      </c>
      <c r="G24" s="46">
        <v>10059010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11290100</v>
      </c>
      <c r="O24" s="47">
        <f t="shared" si="1"/>
        <v>101.55616122909751</v>
      </c>
      <c r="P24" s="9"/>
    </row>
    <row r="25" spans="1:16" ht="15.75">
      <c r="A25" s="29" t="s">
        <v>45</v>
      </c>
      <c r="B25" s="30"/>
      <c r="C25" s="31"/>
      <c r="D25" s="32">
        <f t="shared" ref="D25:M25" si="6">SUM(D26:D30)</f>
        <v>900585</v>
      </c>
      <c r="E25" s="32">
        <f t="shared" si="6"/>
        <v>445800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3473952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4820337</v>
      </c>
      <c r="O25" s="45">
        <f t="shared" si="1"/>
        <v>43.359662142105407</v>
      </c>
      <c r="P25" s="10"/>
    </row>
    <row r="26" spans="1:16">
      <c r="A26" s="12"/>
      <c r="B26" s="25">
        <v>341.1</v>
      </c>
      <c r="C26" s="20" t="s">
        <v>75</v>
      </c>
      <c r="D26" s="46">
        <v>1563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1563</v>
      </c>
      <c r="O26" s="47">
        <f t="shared" si="1"/>
        <v>1.405942197155733E-2</v>
      </c>
      <c r="P26" s="9"/>
    </row>
    <row r="27" spans="1:16">
      <c r="A27" s="12"/>
      <c r="B27" s="25">
        <v>342.1</v>
      </c>
      <c r="C27" s="20" t="s">
        <v>50</v>
      </c>
      <c r="D27" s="46">
        <v>410927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7">SUM(D27:M27)</f>
        <v>410927</v>
      </c>
      <c r="O27" s="47">
        <f t="shared" si="1"/>
        <v>3.696350666990492</v>
      </c>
      <c r="P27" s="9"/>
    </row>
    <row r="28" spans="1:16">
      <c r="A28" s="12"/>
      <c r="B28" s="25">
        <v>343.5</v>
      </c>
      <c r="C28" s="20" t="s">
        <v>103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3473952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3473952</v>
      </c>
      <c r="O28" s="47">
        <f t="shared" si="1"/>
        <v>31.248724937258817</v>
      </c>
      <c r="P28" s="9"/>
    </row>
    <row r="29" spans="1:16">
      <c r="A29" s="12"/>
      <c r="B29" s="25">
        <v>347.2</v>
      </c>
      <c r="C29" s="20" t="s">
        <v>52</v>
      </c>
      <c r="D29" s="46">
        <v>429293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429293</v>
      </c>
      <c r="O29" s="47">
        <f t="shared" si="1"/>
        <v>3.8615556215200009</v>
      </c>
      <c r="P29" s="9"/>
    </row>
    <row r="30" spans="1:16">
      <c r="A30" s="12"/>
      <c r="B30" s="25">
        <v>347.4</v>
      </c>
      <c r="C30" s="20" t="s">
        <v>53</v>
      </c>
      <c r="D30" s="46">
        <v>58802</v>
      </c>
      <c r="E30" s="46">
        <v>445800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504602</v>
      </c>
      <c r="O30" s="47">
        <f t="shared" si="1"/>
        <v>4.5389714943645378</v>
      </c>
      <c r="P30" s="9"/>
    </row>
    <row r="31" spans="1:16" ht="15.75">
      <c r="A31" s="29" t="s">
        <v>46</v>
      </c>
      <c r="B31" s="30"/>
      <c r="C31" s="31"/>
      <c r="D31" s="32">
        <f t="shared" ref="D31:M31" si="8">SUM(D32:D35)</f>
        <v>514606</v>
      </c>
      <c r="E31" s="32">
        <f t="shared" si="8"/>
        <v>31180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7"/>
        <v>545786</v>
      </c>
      <c r="O31" s="45">
        <f t="shared" si="1"/>
        <v>4.9094278184058791</v>
      </c>
      <c r="P31" s="10"/>
    </row>
    <row r="32" spans="1:16">
      <c r="A32" s="13"/>
      <c r="B32" s="39">
        <v>351.5</v>
      </c>
      <c r="C32" s="21" t="s">
        <v>81</v>
      </c>
      <c r="D32" s="46">
        <v>152332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152332</v>
      </c>
      <c r="O32" s="47">
        <f t="shared" si="1"/>
        <v>1.3702494355542363</v>
      </c>
      <c r="P32" s="9"/>
    </row>
    <row r="33" spans="1:119">
      <c r="A33" s="13"/>
      <c r="B33" s="39">
        <v>351.9</v>
      </c>
      <c r="C33" s="21" t="s">
        <v>104</v>
      </c>
      <c r="D33" s="46">
        <v>0</v>
      </c>
      <c r="E33" s="46">
        <v>16900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16900</v>
      </c>
      <c r="O33" s="47">
        <f t="shared" si="1"/>
        <v>0.15201806226443948</v>
      </c>
      <c r="P33" s="9"/>
    </row>
    <row r="34" spans="1:119">
      <c r="A34" s="13"/>
      <c r="B34" s="39">
        <v>354</v>
      </c>
      <c r="C34" s="21" t="s">
        <v>57</v>
      </c>
      <c r="D34" s="46">
        <v>341088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6" si="9">SUM(D34:M34)</f>
        <v>341088</v>
      </c>
      <c r="O34" s="47">
        <f t="shared" si="1"/>
        <v>3.0681382734705993</v>
      </c>
      <c r="P34" s="9"/>
    </row>
    <row r="35" spans="1:119">
      <c r="A35" s="13"/>
      <c r="B35" s="39">
        <v>359</v>
      </c>
      <c r="C35" s="21" t="s">
        <v>92</v>
      </c>
      <c r="D35" s="46">
        <v>21186</v>
      </c>
      <c r="E35" s="46">
        <v>14280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35466</v>
      </c>
      <c r="O35" s="47">
        <f t="shared" si="1"/>
        <v>0.31902204711660415</v>
      </c>
      <c r="P35" s="9"/>
    </row>
    <row r="36" spans="1:119" ht="15.75">
      <c r="A36" s="29" t="s">
        <v>3</v>
      </c>
      <c r="B36" s="30"/>
      <c r="C36" s="31"/>
      <c r="D36" s="32">
        <f t="shared" ref="D36:M36" si="10">SUM(D37:D41)</f>
        <v>1297529</v>
      </c>
      <c r="E36" s="32">
        <f t="shared" si="10"/>
        <v>288604</v>
      </c>
      <c r="F36" s="32">
        <f t="shared" si="10"/>
        <v>0</v>
      </c>
      <c r="G36" s="32">
        <f t="shared" si="10"/>
        <v>434776</v>
      </c>
      <c r="H36" s="32">
        <f t="shared" si="10"/>
        <v>0</v>
      </c>
      <c r="I36" s="32">
        <f t="shared" si="10"/>
        <v>19902</v>
      </c>
      <c r="J36" s="32">
        <f t="shared" si="10"/>
        <v>0</v>
      </c>
      <c r="K36" s="32">
        <f t="shared" si="10"/>
        <v>0</v>
      </c>
      <c r="L36" s="32">
        <f t="shared" si="10"/>
        <v>0</v>
      </c>
      <c r="M36" s="32">
        <f t="shared" si="10"/>
        <v>0</v>
      </c>
      <c r="N36" s="32">
        <f t="shared" si="9"/>
        <v>2040811</v>
      </c>
      <c r="O36" s="45">
        <f t="shared" si="1"/>
        <v>18.35740435905047</v>
      </c>
      <c r="P36" s="10"/>
    </row>
    <row r="37" spans="1:119">
      <c r="A37" s="12"/>
      <c r="B37" s="25">
        <v>361.1</v>
      </c>
      <c r="C37" s="20" t="s">
        <v>59</v>
      </c>
      <c r="D37" s="46">
        <v>508024</v>
      </c>
      <c r="E37" s="46">
        <v>79907</v>
      </c>
      <c r="F37" s="46">
        <v>0</v>
      </c>
      <c r="G37" s="46">
        <v>431276</v>
      </c>
      <c r="H37" s="46">
        <v>0</v>
      </c>
      <c r="I37" s="46">
        <v>19902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1039109</v>
      </c>
      <c r="O37" s="47">
        <f t="shared" si="1"/>
        <v>9.3469429977242271</v>
      </c>
      <c r="P37" s="9"/>
    </row>
    <row r="38" spans="1:119">
      <c r="A38" s="12"/>
      <c r="B38" s="25">
        <v>362</v>
      </c>
      <c r="C38" s="20" t="s">
        <v>61</v>
      </c>
      <c r="D38" s="46">
        <v>94221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94221</v>
      </c>
      <c r="O38" s="47">
        <f t="shared" si="1"/>
        <v>0.84753218015489651</v>
      </c>
      <c r="P38" s="9"/>
    </row>
    <row r="39" spans="1:119">
      <c r="A39" s="12"/>
      <c r="B39" s="25">
        <v>363.22</v>
      </c>
      <c r="C39" s="20" t="s">
        <v>105</v>
      </c>
      <c r="D39" s="46">
        <v>0</v>
      </c>
      <c r="E39" s="46">
        <v>45125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45125</v>
      </c>
      <c r="O39" s="47">
        <f t="shared" si="1"/>
        <v>0.40590621654927994</v>
      </c>
      <c r="P39" s="9"/>
    </row>
    <row r="40" spans="1:119">
      <c r="A40" s="12"/>
      <c r="B40" s="25">
        <v>363.27</v>
      </c>
      <c r="C40" s="20" t="s">
        <v>106</v>
      </c>
      <c r="D40" s="46">
        <v>0</v>
      </c>
      <c r="E40" s="46">
        <v>137085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137085</v>
      </c>
      <c r="O40" s="47">
        <f t="shared" si="1"/>
        <v>1.2331003589065495</v>
      </c>
      <c r="P40" s="9"/>
    </row>
    <row r="41" spans="1:119">
      <c r="A41" s="12"/>
      <c r="B41" s="25">
        <v>369.9</v>
      </c>
      <c r="C41" s="20" t="s">
        <v>65</v>
      </c>
      <c r="D41" s="46">
        <v>695284</v>
      </c>
      <c r="E41" s="46">
        <v>26487</v>
      </c>
      <c r="F41" s="46">
        <v>0</v>
      </c>
      <c r="G41" s="46">
        <v>3500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725271</v>
      </c>
      <c r="O41" s="47">
        <f t="shared" si="1"/>
        <v>6.5239226057155193</v>
      </c>
      <c r="P41" s="9"/>
    </row>
    <row r="42" spans="1:119" ht="15.75">
      <c r="A42" s="29" t="s">
        <v>47</v>
      </c>
      <c r="B42" s="30"/>
      <c r="C42" s="31"/>
      <c r="D42" s="32">
        <f t="shared" ref="D42:M42" si="11">SUM(D43:D45)</f>
        <v>7941623</v>
      </c>
      <c r="E42" s="32">
        <f t="shared" si="11"/>
        <v>1452184</v>
      </c>
      <c r="F42" s="32">
        <f t="shared" si="11"/>
        <v>0</v>
      </c>
      <c r="G42" s="32">
        <f t="shared" si="11"/>
        <v>4884197</v>
      </c>
      <c r="H42" s="32">
        <f t="shared" si="11"/>
        <v>0</v>
      </c>
      <c r="I42" s="32">
        <f t="shared" si="11"/>
        <v>6990235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9"/>
        <v>21268239</v>
      </c>
      <c r="O42" s="45">
        <f t="shared" si="1"/>
        <v>191.311034352484</v>
      </c>
      <c r="P42" s="9"/>
    </row>
    <row r="43" spans="1:119">
      <c r="A43" s="12"/>
      <c r="B43" s="25">
        <v>381</v>
      </c>
      <c r="C43" s="20" t="s">
        <v>66</v>
      </c>
      <c r="D43" s="46">
        <v>3241623</v>
      </c>
      <c r="E43" s="46">
        <v>1452184</v>
      </c>
      <c r="F43" s="46">
        <v>0</v>
      </c>
      <c r="G43" s="46">
        <v>4884197</v>
      </c>
      <c r="H43" s="46">
        <v>0</v>
      </c>
      <c r="I43" s="46">
        <v>466915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10044919</v>
      </c>
      <c r="O43" s="47">
        <f t="shared" si="1"/>
        <v>90.355569348121364</v>
      </c>
      <c r="P43" s="9"/>
    </row>
    <row r="44" spans="1:119">
      <c r="A44" s="12"/>
      <c r="B44" s="25">
        <v>384</v>
      </c>
      <c r="C44" s="20" t="s">
        <v>67</v>
      </c>
      <c r="D44" s="46">
        <v>4700000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4700000</v>
      </c>
      <c r="O44" s="47">
        <f t="shared" si="1"/>
        <v>42.277212582418073</v>
      </c>
      <c r="P44" s="9"/>
    </row>
    <row r="45" spans="1:119" ht="15.75" thickBot="1">
      <c r="A45" s="12"/>
      <c r="B45" s="25">
        <v>389.9</v>
      </c>
      <c r="C45" s="20" t="s">
        <v>107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6523320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6523320</v>
      </c>
      <c r="O45" s="47">
        <f t="shared" si="1"/>
        <v>58.67825242194457</v>
      </c>
      <c r="P45" s="9"/>
    </row>
    <row r="46" spans="1:119" ht="16.5" thickBot="1">
      <c r="A46" s="14" t="s">
        <v>54</v>
      </c>
      <c r="B46" s="23"/>
      <c r="C46" s="22"/>
      <c r="D46" s="15">
        <f t="shared" ref="D46:M46" si="12">SUM(D5,D14,D20,D25,D31,D36,D42)</f>
        <v>60382813</v>
      </c>
      <c r="E46" s="15">
        <f t="shared" si="12"/>
        <v>10806437</v>
      </c>
      <c r="F46" s="15">
        <f t="shared" si="12"/>
        <v>0</v>
      </c>
      <c r="G46" s="15">
        <f t="shared" si="12"/>
        <v>16428630</v>
      </c>
      <c r="H46" s="15">
        <f t="shared" si="12"/>
        <v>0</v>
      </c>
      <c r="I46" s="15">
        <f t="shared" si="12"/>
        <v>10484089</v>
      </c>
      <c r="J46" s="15">
        <f t="shared" si="12"/>
        <v>0</v>
      </c>
      <c r="K46" s="15">
        <f t="shared" si="12"/>
        <v>0</v>
      </c>
      <c r="L46" s="15">
        <f t="shared" si="12"/>
        <v>0</v>
      </c>
      <c r="M46" s="15">
        <f t="shared" si="12"/>
        <v>0</v>
      </c>
      <c r="N46" s="15">
        <f t="shared" si="9"/>
        <v>98101969</v>
      </c>
      <c r="O46" s="38">
        <f t="shared" si="1"/>
        <v>882.44208471633794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8" t="s">
        <v>108</v>
      </c>
      <c r="M48" s="48"/>
      <c r="N48" s="48"/>
      <c r="O48" s="43">
        <v>111171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customHeight="1" thickBot="1">
      <c r="A50" s="52" t="s">
        <v>84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68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8"/>
      <c r="M3" s="69"/>
      <c r="N3" s="36"/>
      <c r="O3" s="37"/>
      <c r="P3" s="70" t="s">
        <v>154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155</v>
      </c>
      <c r="N4" s="35" t="s">
        <v>9</v>
      </c>
      <c r="O4" s="35" t="s">
        <v>156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157</v>
      </c>
      <c r="B5" s="26"/>
      <c r="C5" s="26"/>
      <c r="D5" s="27">
        <f>SUM(D6:D14)</f>
        <v>47577460</v>
      </c>
      <c r="E5" s="27">
        <f>SUM(E6:E14)</f>
        <v>7247555</v>
      </c>
      <c r="F5" s="27">
        <f>SUM(F6:F14)</f>
        <v>3957988</v>
      </c>
      <c r="G5" s="27">
        <f>SUM(G6:G14)</f>
        <v>0</v>
      </c>
      <c r="H5" s="27">
        <f>SUM(H6:H14)</f>
        <v>0</v>
      </c>
      <c r="I5" s="27">
        <f>SUM(I6:I14)</f>
        <v>0</v>
      </c>
      <c r="J5" s="27">
        <f>SUM(J6:J14)</f>
        <v>0</v>
      </c>
      <c r="K5" s="27">
        <f>SUM(K6:K14)</f>
        <v>0</v>
      </c>
      <c r="L5" s="27">
        <f>SUM(L6:L14)</f>
        <v>0</v>
      </c>
      <c r="M5" s="27">
        <f>SUM(M6:M14)</f>
        <v>0</v>
      </c>
      <c r="N5" s="27">
        <f>SUM(N6:N14)</f>
        <v>0</v>
      </c>
      <c r="O5" s="28">
        <f>SUM(D5:N5)</f>
        <v>58783003</v>
      </c>
      <c r="P5" s="33">
        <f>(O5/P$75)</f>
        <v>522.47842820066126</v>
      </c>
      <c r="Q5" s="6"/>
    </row>
    <row r="6" spans="1:134">
      <c r="A6" s="12"/>
      <c r="B6" s="25">
        <v>311</v>
      </c>
      <c r="C6" s="20" t="s">
        <v>2</v>
      </c>
      <c r="D6" s="46">
        <v>35181784</v>
      </c>
      <c r="E6" s="46">
        <v>0</v>
      </c>
      <c r="F6" s="46">
        <v>3957988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39139772</v>
      </c>
      <c r="P6" s="47">
        <f>(O6/P$75)</f>
        <v>347.8843460020621</v>
      </c>
      <c r="Q6" s="9"/>
    </row>
    <row r="7" spans="1:134">
      <c r="A7" s="12"/>
      <c r="B7" s="25">
        <v>312.41000000000003</v>
      </c>
      <c r="C7" s="20" t="s">
        <v>158</v>
      </c>
      <c r="D7" s="46">
        <v>0</v>
      </c>
      <c r="E7" s="46">
        <v>1494706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0">SUM(D7:N7)</f>
        <v>1494706</v>
      </c>
      <c r="P7" s="47">
        <f>(O7/P$75)</f>
        <v>13.285330820919402</v>
      </c>
      <c r="Q7" s="9"/>
    </row>
    <row r="8" spans="1:134">
      <c r="A8" s="12"/>
      <c r="B8" s="25">
        <v>312.43</v>
      </c>
      <c r="C8" s="20" t="s">
        <v>159</v>
      </c>
      <c r="D8" s="46">
        <v>0</v>
      </c>
      <c r="E8" s="46">
        <v>565055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565055</v>
      </c>
      <c r="P8" s="47">
        <f>(O8/P$75)</f>
        <v>5.0223539659401997</v>
      </c>
      <c r="Q8" s="9"/>
    </row>
    <row r="9" spans="1:134">
      <c r="A9" s="12"/>
      <c r="B9" s="25">
        <v>312.61</v>
      </c>
      <c r="C9" s="20" t="s">
        <v>160</v>
      </c>
      <c r="D9" s="46">
        <v>0</v>
      </c>
      <c r="E9" s="46">
        <v>5187794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5187794</v>
      </c>
      <c r="P9" s="47">
        <f>(O9/P$75)</f>
        <v>46.11044547943257</v>
      </c>
      <c r="Q9" s="9"/>
    </row>
    <row r="10" spans="1:134">
      <c r="A10" s="12"/>
      <c r="B10" s="25">
        <v>314.10000000000002</v>
      </c>
      <c r="C10" s="20" t="s">
        <v>12</v>
      </c>
      <c r="D10" s="46">
        <v>7776857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7776857</v>
      </c>
      <c r="P10" s="47">
        <f>(O10/P$75)</f>
        <v>69.122702385608136</v>
      </c>
      <c r="Q10" s="9"/>
    </row>
    <row r="11" spans="1:134">
      <c r="A11" s="12"/>
      <c r="B11" s="25">
        <v>314.3</v>
      </c>
      <c r="C11" s="20" t="s">
        <v>13</v>
      </c>
      <c r="D11" s="46">
        <v>1362884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1362884</v>
      </c>
      <c r="P11" s="47">
        <f>(O11/P$75)</f>
        <v>12.113663028406869</v>
      </c>
      <c r="Q11" s="9"/>
    </row>
    <row r="12" spans="1:134">
      <c r="A12" s="12"/>
      <c r="B12" s="25">
        <v>314.39999999999998</v>
      </c>
      <c r="C12" s="20" t="s">
        <v>14</v>
      </c>
      <c r="D12" s="46">
        <v>281970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281970</v>
      </c>
      <c r="P12" s="47">
        <f>(O12/P$75)</f>
        <v>2.5062217797845485</v>
      </c>
      <c r="Q12" s="9"/>
    </row>
    <row r="13" spans="1:134">
      <c r="A13" s="12"/>
      <c r="B13" s="25">
        <v>315.2</v>
      </c>
      <c r="C13" s="20" t="s">
        <v>161</v>
      </c>
      <c r="D13" s="46">
        <v>2116730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2116730</v>
      </c>
      <c r="P13" s="47">
        <f>(O13/P$75)</f>
        <v>18.814039890496677</v>
      </c>
      <c r="Q13" s="9"/>
    </row>
    <row r="14" spans="1:134">
      <c r="A14" s="12"/>
      <c r="B14" s="25">
        <v>316</v>
      </c>
      <c r="C14" s="20" t="s">
        <v>111</v>
      </c>
      <c r="D14" s="46">
        <v>857235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857235</v>
      </c>
      <c r="P14" s="47">
        <f>(O14/P$75)</f>
        <v>7.619324848010808</v>
      </c>
      <c r="Q14" s="9"/>
    </row>
    <row r="15" spans="1:134" ht="15.75">
      <c r="A15" s="29" t="s">
        <v>17</v>
      </c>
      <c r="B15" s="30"/>
      <c r="C15" s="31"/>
      <c r="D15" s="32">
        <f>SUM(D16:D29)</f>
        <v>8959757</v>
      </c>
      <c r="E15" s="32">
        <f>SUM(E16:E29)</f>
        <v>9248769</v>
      </c>
      <c r="F15" s="32">
        <f>SUM(F16:F29)</f>
        <v>0</v>
      </c>
      <c r="G15" s="32">
        <f>SUM(G16:G29)</f>
        <v>0</v>
      </c>
      <c r="H15" s="32">
        <f>SUM(H16:H29)</f>
        <v>0</v>
      </c>
      <c r="I15" s="32">
        <f>SUM(I16:I29)</f>
        <v>5181436</v>
      </c>
      <c r="J15" s="32">
        <f>SUM(J16:J29)</f>
        <v>0</v>
      </c>
      <c r="K15" s="32">
        <f>SUM(K16:K29)</f>
        <v>0</v>
      </c>
      <c r="L15" s="32">
        <f>SUM(L16:L29)</f>
        <v>0</v>
      </c>
      <c r="M15" s="32">
        <f>SUM(M16:M29)</f>
        <v>0</v>
      </c>
      <c r="N15" s="32">
        <f>SUM(N16:N29)</f>
        <v>0</v>
      </c>
      <c r="O15" s="44">
        <f>SUM(D15:N15)</f>
        <v>23389962</v>
      </c>
      <c r="P15" s="45">
        <f>(O15/P$75)</f>
        <v>207.89598961851601</v>
      </c>
      <c r="Q15" s="10"/>
    </row>
    <row r="16" spans="1:134">
      <c r="A16" s="12"/>
      <c r="B16" s="25">
        <v>322</v>
      </c>
      <c r="C16" s="20" t="s">
        <v>162</v>
      </c>
      <c r="D16" s="46">
        <v>0</v>
      </c>
      <c r="E16" s="46">
        <v>6913526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6913526</v>
      </c>
      <c r="P16" s="47">
        <f>(O16/P$75)</f>
        <v>61.449194723930745</v>
      </c>
      <c r="Q16" s="9"/>
    </row>
    <row r="17" spans="1:17">
      <c r="A17" s="12"/>
      <c r="B17" s="25">
        <v>322.89999999999998</v>
      </c>
      <c r="C17" s="20" t="s">
        <v>163</v>
      </c>
      <c r="D17" s="46">
        <v>1066488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9" si="1">SUM(D17:N17)</f>
        <v>1066488</v>
      </c>
      <c r="P17" s="47">
        <f>(O17/P$75)</f>
        <v>9.4792192555196078</v>
      </c>
      <c r="Q17" s="9"/>
    </row>
    <row r="18" spans="1:17">
      <c r="A18" s="12"/>
      <c r="B18" s="25">
        <v>323.10000000000002</v>
      </c>
      <c r="C18" s="20" t="s">
        <v>18</v>
      </c>
      <c r="D18" s="46">
        <v>5579770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5579770</v>
      </c>
      <c r="P18" s="47">
        <f>(O18/P$75)</f>
        <v>49.594428840615777</v>
      </c>
      <c r="Q18" s="9"/>
    </row>
    <row r="19" spans="1:17">
      <c r="A19" s="12"/>
      <c r="B19" s="25">
        <v>323.39999999999998</v>
      </c>
      <c r="C19" s="20" t="s">
        <v>19</v>
      </c>
      <c r="D19" s="46">
        <v>211233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211233</v>
      </c>
      <c r="P19" s="47">
        <f>(O19/P$75)</f>
        <v>1.877493156042237</v>
      </c>
      <c r="Q19" s="9"/>
    </row>
    <row r="20" spans="1:17">
      <c r="A20" s="12"/>
      <c r="B20" s="25">
        <v>323.7</v>
      </c>
      <c r="C20" s="20" t="s">
        <v>20</v>
      </c>
      <c r="D20" s="46">
        <v>1308888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1308888</v>
      </c>
      <c r="P20" s="47">
        <f>(O20/P$75)</f>
        <v>11.633732712340455</v>
      </c>
      <c r="Q20" s="9"/>
    </row>
    <row r="21" spans="1:17">
      <c r="A21" s="12"/>
      <c r="B21" s="25">
        <v>323.89999999999998</v>
      </c>
      <c r="C21" s="20" t="s">
        <v>21</v>
      </c>
      <c r="D21" s="46">
        <v>24303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24303</v>
      </c>
      <c r="P21" s="47">
        <f>(O21/P$75)</f>
        <v>0.21601130586269421</v>
      </c>
      <c r="Q21" s="9"/>
    </row>
    <row r="22" spans="1:17">
      <c r="A22" s="12"/>
      <c r="B22" s="25">
        <v>324.11</v>
      </c>
      <c r="C22" s="20" t="s">
        <v>22</v>
      </c>
      <c r="D22" s="46">
        <v>0</v>
      </c>
      <c r="E22" s="46">
        <v>49966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49966</v>
      </c>
      <c r="P22" s="47">
        <f>(O22/P$75)</f>
        <v>0.44411064102108294</v>
      </c>
      <c r="Q22" s="9"/>
    </row>
    <row r="23" spans="1:17">
      <c r="A23" s="12"/>
      <c r="B23" s="25">
        <v>324.12</v>
      </c>
      <c r="C23" s="20" t="s">
        <v>78</v>
      </c>
      <c r="D23" s="46">
        <v>0</v>
      </c>
      <c r="E23" s="46">
        <v>392751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392751</v>
      </c>
      <c r="P23" s="47">
        <f>(O23/P$75)</f>
        <v>3.4908717602303838</v>
      </c>
      <c r="Q23" s="9"/>
    </row>
    <row r="24" spans="1:17">
      <c r="A24" s="12"/>
      <c r="B24" s="25">
        <v>324.61</v>
      </c>
      <c r="C24" s="20" t="s">
        <v>23</v>
      </c>
      <c r="D24" s="46">
        <v>0</v>
      </c>
      <c r="E24" s="46">
        <v>289023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289023</v>
      </c>
      <c r="P24" s="47">
        <f>(O24/P$75)</f>
        <v>2.568910655242294</v>
      </c>
      <c r="Q24" s="9"/>
    </row>
    <row r="25" spans="1:17">
      <c r="A25" s="12"/>
      <c r="B25" s="25">
        <v>324.62</v>
      </c>
      <c r="C25" s="20" t="s">
        <v>86</v>
      </c>
      <c r="D25" s="46">
        <v>0</v>
      </c>
      <c r="E25" s="46">
        <v>704760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704760</v>
      </c>
      <c r="P25" s="47">
        <f>(O25/P$75)</f>
        <v>6.2640878870835852</v>
      </c>
      <c r="Q25" s="9"/>
    </row>
    <row r="26" spans="1:17">
      <c r="A26" s="12"/>
      <c r="B26" s="25">
        <v>324.91000000000003</v>
      </c>
      <c r="C26" s="20" t="s">
        <v>79</v>
      </c>
      <c r="D26" s="46">
        <v>0</v>
      </c>
      <c r="E26" s="46">
        <v>20557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20557</v>
      </c>
      <c r="P26" s="47">
        <f>(O26/P$75)</f>
        <v>0.18271589575852384</v>
      </c>
      <c r="Q26" s="9"/>
    </row>
    <row r="27" spans="1:17">
      <c r="A27" s="12"/>
      <c r="B27" s="25">
        <v>324.92</v>
      </c>
      <c r="C27" s="20" t="s">
        <v>87</v>
      </c>
      <c r="D27" s="46">
        <v>0</v>
      </c>
      <c r="E27" s="46">
        <v>114992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114992</v>
      </c>
      <c r="P27" s="47">
        <f>(O27/P$75)</f>
        <v>1.0220784299783126</v>
      </c>
      <c r="Q27" s="9"/>
    </row>
    <row r="28" spans="1:17">
      <c r="A28" s="12"/>
      <c r="B28" s="25">
        <v>325.2</v>
      </c>
      <c r="C28" s="20" t="s">
        <v>131</v>
      </c>
      <c r="D28" s="46">
        <v>0</v>
      </c>
      <c r="E28" s="46">
        <v>751169</v>
      </c>
      <c r="F28" s="46">
        <v>0</v>
      </c>
      <c r="G28" s="46">
        <v>0</v>
      </c>
      <c r="H28" s="46">
        <v>0</v>
      </c>
      <c r="I28" s="46">
        <v>5133328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1"/>
        <v>5884497</v>
      </c>
      <c r="P28" s="47">
        <f>(O28/P$75)</f>
        <v>52.302920681196007</v>
      </c>
      <c r="Q28" s="9"/>
    </row>
    <row r="29" spans="1:17">
      <c r="A29" s="12"/>
      <c r="B29" s="25">
        <v>329.5</v>
      </c>
      <c r="C29" s="20" t="s">
        <v>165</v>
      </c>
      <c r="D29" s="46">
        <v>769075</v>
      </c>
      <c r="E29" s="46">
        <v>12025</v>
      </c>
      <c r="F29" s="46">
        <v>0</v>
      </c>
      <c r="G29" s="46">
        <v>0</v>
      </c>
      <c r="H29" s="46">
        <v>0</v>
      </c>
      <c r="I29" s="46">
        <v>48108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1"/>
        <v>829208</v>
      </c>
      <c r="P29" s="47">
        <f>(O29/P$75)</f>
        <v>7.3702136736943151</v>
      </c>
      <c r="Q29" s="9"/>
    </row>
    <row r="30" spans="1:17" ht="15.75">
      <c r="A30" s="29" t="s">
        <v>166</v>
      </c>
      <c r="B30" s="30"/>
      <c r="C30" s="31"/>
      <c r="D30" s="32">
        <f>SUM(D31:D47)</f>
        <v>13161331</v>
      </c>
      <c r="E30" s="32">
        <f>SUM(E31:E47)</f>
        <v>3702625</v>
      </c>
      <c r="F30" s="32">
        <f>SUM(F31:F47)</f>
        <v>0</v>
      </c>
      <c r="G30" s="32">
        <f>SUM(G31:G47)</f>
        <v>130911</v>
      </c>
      <c r="H30" s="32">
        <f>SUM(H31:H47)</f>
        <v>0</v>
      </c>
      <c r="I30" s="32">
        <f>SUM(I31:I47)</f>
        <v>80272</v>
      </c>
      <c r="J30" s="32">
        <f>SUM(J31:J47)</f>
        <v>0</v>
      </c>
      <c r="K30" s="32">
        <f>SUM(K31:K47)</f>
        <v>0</v>
      </c>
      <c r="L30" s="32">
        <f>SUM(L31:L47)</f>
        <v>0</v>
      </c>
      <c r="M30" s="32">
        <f>SUM(M31:M47)</f>
        <v>0</v>
      </c>
      <c r="N30" s="32">
        <f>SUM(N31:N47)</f>
        <v>0</v>
      </c>
      <c r="O30" s="44">
        <f>SUM(D30:N30)</f>
        <v>17075139</v>
      </c>
      <c r="P30" s="45">
        <f>(O30/P$75)</f>
        <v>151.7682209265119</v>
      </c>
      <c r="Q30" s="10"/>
    </row>
    <row r="31" spans="1:17">
      <c r="A31" s="12"/>
      <c r="B31" s="25">
        <v>331.1</v>
      </c>
      <c r="C31" s="20" t="s">
        <v>147</v>
      </c>
      <c r="D31" s="46">
        <v>666256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666256</v>
      </c>
      <c r="P31" s="47">
        <f>(O31/P$75)</f>
        <v>5.9218544459060691</v>
      </c>
      <c r="Q31" s="9"/>
    </row>
    <row r="32" spans="1:17">
      <c r="A32" s="12"/>
      <c r="B32" s="25">
        <v>331.2</v>
      </c>
      <c r="C32" s="20" t="s">
        <v>25</v>
      </c>
      <c r="D32" s="46">
        <v>0</v>
      </c>
      <c r="E32" s="46">
        <v>74296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>SUM(D32:N32)</f>
        <v>74296</v>
      </c>
      <c r="P32" s="47">
        <f>(O32/P$75)</f>
        <v>0.66036192981832398</v>
      </c>
      <c r="Q32" s="9"/>
    </row>
    <row r="33" spans="1:17">
      <c r="A33" s="12"/>
      <c r="B33" s="25">
        <v>331.61</v>
      </c>
      <c r="C33" s="20" t="s">
        <v>148</v>
      </c>
      <c r="D33" s="46">
        <v>0</v>
      </c>
      <c r="E33" s="46">
        <v>947912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:O44" si="2">SUM(D33:N33)</f>
        <v>947912</v>
      </c>
      <c r="P33" s="47">
        <f>(O33/P$75)</f>
        <v>8.4252853130444052</v>
      </c>
      <c r="Q33" s="9"/>
    </row>
    <row r="34" spans="1:17">
      <c r="A34" s="12"/>
      <c r="B34" s="25">
        <v>331.62</v>
      </c>
      <c r="C34" s="20" t="s">
        <v>132</v>
      </c>
      <c r="D34" s="46">
        <v>0</v>
      </c>
      <c r="E34" s="46">
        <v>1435402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1435402</v>
      </c>
      <c r="P34" s="47">
        <f>(O34/P$75)</f>
        <v>12.75822163757244</v>
      </c>
      <c r="Q34" s="9"/>
    </row>
    <row r="35" spans="1:17">
      <c r="A35" s="12"/>
      <c r="B35" s="25">
        <v>332</v>
      </c>
      <c r="C35" s="20" t="s">
        <v>168</v>
      </c>
      <c r="D35" s="46">
        <v>0</v>
      </c>
      <c r="E35" s="46">
        <v>7738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7738</v>
      </c>
      <c r="P35" s="47">
        <f>(O35/P$75)</f>
        <v>6.877733138976784E-2</v>
      </c>
      <c r="Q35" s="9"/>
    </row>
    <row r="36" spans="1:17">
      <c r="A36" s="12"/>
      <c r="B36" s="25">
        <v>334.2</v>
      </c>
      <c r="C36" s="20" t="s">
        <v>90</v>
      </c>
      <c r="D36" s="46">
        <v>0</v>
      </c>
      <c r="E36" s="46">
        <v>171530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171530</v>
      </c>
      <c r="P36" s="47">
        <f>(O36/P$75)</f>
        <v>1.5246026949194724</v>
      </c>
      <c r="Q36" s="9"/>
    </row>
    <row r="37" spans="1:17">
      <c r="A37" s="12"/>
      <c r="B37" s="25">
        <v>334.36</v>
      </c>
      <c r="C37" s="20" t="s">
        <v>28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80272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80272</v>
      </c>
      <c r="P37" s="47">
        <f>(O37/P$75)</f>
        <v>0.71347815266469938</v>
      </c>
      <c r="Q37" s="9"/>
    </row>
    <row r="38" spans="1:17">
      <c r="A38" s="12"/>
      <c r="B38" s="25">
        <v>334.39</v>
      </c>
      <c r="C38" s="20" t="s">
        <v>29</v>
      </c>
      <c r="D38" s="46">
        <v>0</v>
      </c>
      <c r="E38" s="46">
        <v>31360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31360</v>
      </c>
      <c r="P38" s="47">
        <f>(O38/P$75)</f>
        <v>0.27873573434777971</v>
      </c>
      <c r="Q38" s="9"/>
    </row>
    <row r="39" spans="1:17">
      <c r="A39" s="12"/>
      <c r="B39" s="25">
        <v>334.42</v>
      </c>
      <c r="C39" s="20" t="s">
        <v>142</v>
      </c>
      <c r="D39" s="46">
        <v>0</v>
      </c>
      <c r="E39" s="46">
        <v>24581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24581</v>
      </c>
      <c r="P39" s="47">
        <f>(O39/P$75)</f>
        <v>0.21848224126284352</v>
      </c>
      <c r="Q39" s="9"/>
    </row>
    <row r="40" spans="1:17">
      <c r="A40" s="12"/>
      <c r="B40" s="25">
        <v>334.49</v>
      </c>
      <c r="C40" s="20" t="s">
        <v>30</v>
      </c>
      <c r="D40" s="46">
        <v>0</v>
      </c>
      <c r="E40" s="46">
        <v>14921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2"/>
        <v>14921</v>
      </c>
      <c r="P40" s="47">
        <f>(O40/P$75)</f>
        <v>0.1326216802360721</v>
      </c>
      <c r="Q40" s="9"/>
    </row>
    <row r="41" spans="1:17">
      <c r="A41" s="12"/>
      <c r="B41" s="25">
        <v>334.5</v>
      </c>
      <c r="C41" s="20" t="s">
        <v>31</v>
      </c>
      <c r="D41" s="46">
        <v>0</v>
      </c>
      <c r="E41" s="46">
        <v>35705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2"/>
        <v>35705</v>
      </c>
      <c r="P41" s="47">
        <f>(O41/P$75)</f>
        <v>0.31735521029615671</v>
      </c>
      <c r="Q41" s="9"/>
    </row>
    <row r="42" spans="1:17">
      <c r="A42" s="12"/>
      <c r="B42" s="25">
        <v>335.125</v>
      </c>
      <c r="C42" s="20" t="s">
        <v>169</v>
      </c>
      <c r="D42" s="46">
        <v>2937837</v>
      </c>
      <c r="E42" s="46">
        <v>772022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2"/>
        <v>3709859</v>
      </c>
      <c r="P42" s="47">
        <f>(O42/P$75)</f>
        <v>32.974179613894123</v>
      </c>
      <c r="Q42" s="9"/>
    </row>
    <row r="43" spans="1:17">
      <c r="A43" s="12"/>
      <c r="B43" s="25">
        <v>335.15</v>
      </c>
      <c r="C43" s="20" t="s">
        <v>114</v>
      </c>
      <c r="D43" s="46">
        <v>22507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2"/>
        <v>22507</v>
      </c>
      <c r="P43" s="47">
        <f>(O43/P$75)</f>
        <v>0.20004799658690939</v>
      </c>
      <c r="Q43" s="9"/>
    </row>
    <row r="44" spans="1:17">
      <c r="A44" s="12"/>
      <c r="B44" s="25">
        <v>335.18</v>
      </c>
      <c r="C44" s="20" t="s">
        <v>170</v>
      </c>
      <c r="D44" s="46">
        <v>9362121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2"/>
        <v>9362121</v>
      </c>
      <c r="P44" s="47">
        <f>(O44/P$75)</f>
        <v>83.212935968997755</v>
      </c>
      <c r="Q44" s="9"/>
    </row>
    <row r="45" spans="1:17">
      <c r="A45" s="12"/>
      <c r="B45" s="25">
        <v>337.2</v>
      </c>
      <c r="C45" s="20" t="s">
        <v>36</v>
      </c>
      <c r="D45" s="46">
        <v>25877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ref="O45:O47" si="3">SUM(D45:N45)</f>
        <v>25877</v>
      </c>
      <c r="P45" s="47">
        <f>(O45/P$75)</f>
        <v>0.23000142212109362</v>
      </c>
      <c r="Q45" s="9"/>
    </row>
    <row r="46" spans="1:17">
      <c r="A46" s="12"/>
      <c r="B46" s="25">
        <v>337.7</v>
      </c>
      <c r="C46" s="20" t="s">
        <v>38</v>
      </c>
      <c r="D46" s="46">
        <v>0</v>
      </c>
      <c r="E46" s="46">
        <v>187158</v>
      </c>
      <c r="F46" s="46">
        <v>0</v>
      </c>
      <c r="G46" s="46">
        <v>130911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3"/>
        <v>318069</v>
      </c>
      <c r="P46" s="47">
        <f>(O46/P$75)</f>
        <v>2.8270789632737228</v>
      </c>
      <c r="Q46" s="9"/>
    </row>
    <row r="47" spans="1:17">
      <c r="A47" s="12"/>
      <c r="B47" s="25">
        <v>338</v>
      </c>
      <c r="C47" s="20" t="s">
        <v>40</v>
      </c>
      <c r="D47" s="46">
        <v>146733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3"/>
        <v>146733</v>
      </c>
      <c r="P47" s="47">
        <f>(O47/P$75)</f>
        <v>1.3042005901802538</v>
      </c>
      <c r="Q47" s="9"/>
    </row>
    <row r="48" spans="1:17" ht="15.75">
      <c r="A48" s="29" t="s">
        <v>45</v>
      </c>
      <c r="B48" s="30"/>
      <c r="C48" s="31"/>
      <c r="D48" s="32">
        <f>SUM(D49:D55)</f>
        <v>4293152</v>
      </c>
      <c r="E48" s="32">
        <f>SUM(E49:E55)</f>
        <v>954799</v>
      </c>
      <c r="F48" s="32">
        <f>SUM(F49:F55)</f>
        <v>0</v>
      </c>
      <c r="G48" s="32">
        <f>SUM(G49:G55)</f>
        <v>0</v>
      </c>
      <c r="H48" s="32">
        <f>SUM(H49:H55)</f>
        <v>0</v>
      </c>
      <c r="I48" s="32">
        <f>SUM(I49:I55)</f>
        <v>276</v>
      </c>
      <c r="J48" s="32">
        <f>SUM(J49:J55)</f>
        <v>0</v>
      </c>
      <c r="K48" s="32">
        <f>SUM(K49:K55)</f>
        <v>0</v>
      </c>
      <c r="L48" s="32">
        <f>SUM(L49:L55)</f>
        <v>0</v>
      </c>
      <c r="M48" s="32">
        <f>SUM(M49:M55)</f>
        <v>0</v>
      </c>
      <c r="N48" s="32">
        <f>SUM(N49:N55)</f>
        <v>0</v>
      </c>
      <c r="O48" s="32">
        <f>SUM(D48:N48)</f>
        <v>5248227</v>
      </c>
      <c r="P48" s="45">
        <f>(O48/P$75)</f>
        <v>46.647589504746328</v>
      </c>
      <c r="Q48" s="10"/>
    </row>
    <row r="49" spans="1:17">
      <c r="A49" s="12"/>
      <c r="B49" s="25">
        <v>341.1</v>
      </c>
      <c r="C49" s="20" t="s">
        <v>116</v>
      </c>
      <c r="D49" s="46">
        <v>110738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>SUM(D49:N49)</f>
        <v>110738</v>
      </c>
      <c r="P49" s="47">
        <f>(O49/P$75)</f>
        <v>0.98426778540192694</v>
      </c>
      <c r="Q49" s="9"/>
    </row>
    <row r="50" spans="1:17">
      <c r="A50" s="12"/>
      <c r="B50" s="25">
        <v>341.3</v>
      </c>
      <c r="C50" s="20" t="s">
        <v>118</v>
      </c>
      <c r="D50" s="46">
        <v>585503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ref="O50:O55" si="4">SUM(D50:N50)</f>
        <v>585503</v>
      </c>
      <c r="P50" s="47">
        <f>(O50/P$75)</f>
        <v>5.2041010417037015</v>
      </c>
      <c r="Q50" s="9"/>
    </row>
    <row r="51" spans="1:17">
      <c r="A51" s="12"/>
      <c r="B51" s="25">
        <v>342.1</v>
      </c>
      <c r="C51" s="20" t="s">
        <v>50</v>
      </c>
      <c r="D51" s="46">
        <v>3352851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3352851</v>
      </c>
      <c r="P51" s="47">
        <f>(O51/P$75)</f>
        <v>29.801000817719629</v>
      </c>
      <c r="Q51" s="9"/>
    </row>
    <row r="52" spans="1:17">
      <c r="A52" s="12"/>
      <c r="B52" s="25">
        <v>345.9</v>
      </c>
      <c r="C52" s="20" t="s">
        <v>133</v>
      </c>
      <c r="D52" s="46">
        <v>0</v>
      </c>
      <c r="E52" s="46">
        <v>924893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924893</v>
      </c>
      <c r="P52" s="47">
        <f>(O52/P$75)</f>
        <v>8.2206865289579412</v>
      </c>
      <c r="Q52" s="9"/>
    </row>
    <row r="53" spans="1:17">
      <c r="A53" s="12"/>
      <c r="B53" s="25">
        <v>347.2</v>
      </c>
      <c r="C53" s="20" t="s">
        <v>52</v>
      </c>
      <c r="D53" s="46">
        <v>196374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196374</v>
      </c>
      <c r="P53" s="47">
        <f>(O53/P$75)</f>
        <v>1.7454225477299392</v>
      </c>
      <c r="Q53" s="9"/>
    </row>
    <row r="54" spans="1:17">
      <c r="A54" s="12"/>
      <c r="B54" s="25">
        <v>347.4</v>
      </c>
      <c r="C54" s="20" t="s">
        <v>53</v>
      </c>
      <c r="D54" s="46">
        <v>21018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4"/>
        <v>21018</v>
      </c>
      <c r="P54" s="47">
        <f>(O54/P$75)</f>
        <v>0.18681338215949089</v>
      </c>
      <c r="Q54" s="9"/>
    </row>
    <row r="55" spans="1:17">
      <c r="A55" s="12"/>
      <c r="B55" s="25">
        <v>349</v>
      </c>
      <c r="C55" s="20" t="s">
        <v>171</v>
      </c>
      <c r="D55" s="46">
        <v>26668</v>
      </c>
      <c r="E55" s="46">
        <v>29906</v>
      </c>
      <c r="F55" s="46">
        <v>0</v>
      </c>
      <c r="G55" s="46">
        <v>0</v>
      </c>
      <c r="H55" s="46">
        <v>0</v>
      </c>
      <c r="I55" s="46">
        <v>276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4"/>
        <v>56850</v>
      </c>
      <c r="P55" s="47">
        <f>(O55/P$75)</f>
        <v>0.50529740107370147</v>
      </c>
      <c r="Q55" s="9"/>
    </row>
    <row r="56" spans="1:17" ht="15.75">
      <c r="A56" s="29" t="s">
        <v>46</v>
      </c>
      <c r="B56" s="30"/>
      <c r="C56" s="31"/>
      <c r="D56" s="32">
        <f>SUM(D57:D63)</f>
        <v>6293214</v>
      </c>
      <c r="E56" s="32">
        <f>SUM(E57:E63)</f>
        <v>72331</v>
      </c>
      <c r="F56" s="32">
        <f>SUM(F57:F63)</f>
        <v>0</v>
      </c>
      <c r="G56" s="32">
        <f>SUM(G57:G63)</f>
        <v>0</v>
      </c>
      <c r="H56" s="32">
        <f>SUM(H57:H63)</f>
        <v>0</v>
      </c>
      <c r="I56" s="32">
        <f>SUM(I57:I63)</f>
        <v>0</v>
      </c>
      <c r="J56" s="32">
        <f>SUM(J57:J63)</f>
        <v>0</v>
      </c>
      <c r="K56" s="32">
        <f>SUM(K57:K63)</f>
        <v>0</v>
      </c>
      <c r="L56" s="32">
        <f>SUM(L57:L63)</f>
        <v>0</v>
      </c>
      <c r="M56" s="32">
        <f>SUM(M57:M63)</f>
        <v>0</v>
      </c>
      <c r="N56" s="32">
        <f>SUM(N57:N63)</f>
        <v>0</v>
      </c>
      <c r="O56" s="32">
        <f>SUM(D56:N56)</f>
        <v>6365545</v>
      </c>
      <c r="P56" s="45">
        <f>(O56/P$75)</f>
        <v>56.578598855192517</v>
      </c>
      <c r="Q56" s="10"/>
    </row>
    <row r="57" spans="1:17">
      <c r="A57" s="13"/>
      <c r="B57" s="39">
        <v>351.1</v>
      </c>
      <c r="C57" s="21" t="s">
        <v>56</v>
      </c>
      <c r="D57" s="46">
        <v>2012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>SUM(D57:N57)</f>
        <v>2012</v>
      </c>
      <c r="P57" s="47">
        <f>(O57/P$75)</f>
        <v>1.7883172752159848E-2</v>
      </c>
      <c r="Q57" s="9"/>
    </row>
    <row r="58" spans="1:17">
      <c r="A58" s="13"/>
      <c r="B58" s="39">
        <v>351.2</v>
      </c>
      <c r="C58" s="21" t="s">
        <v>143</v>
      </c>
      <c r="D58" s="46">
        <v>168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ref="O58:O63" si="5">SUM(D58:N58)</f>
        <v>168</v>
      </c>
      <c r="P58" s="47">
        <f>(O58/P$75)</f>
        <v>1.4932271482916771E-3</v>
      </c>
      <c r="Q58" s="9"/>
    </row>
    <row r="59" spans="1:17">
      <c r="A59" s="13"/>
      <c r="B59" s="39">
        <v>351.3</v>
      </c>
      <c r="C59" s="21" t="s">
        <v>144</v>
      </c>
      <c r="D59" s="46">
        <v>101300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5"/>
        <v>101300</v>
      </c>
      <c r="P59" s="47">
        <f>(O59/P$75)</f>
        <v>0.90038041739254093</v>
      </c>
      <c r="Q59" s="9"/>
    </row>
    <row r="60" spans="1:17">
      <c r="A60" s="13"/>
      <c r="B60" s="39">
        <v>351.5</v>
      </c>
      <c r="C60" s="21" t="s">
        <v>81</v>
      </c>
      <c r="D60" s="46">
        <v>377503</v>
      </c>
      <c r="E60" s="46">
        <v>337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5"/>
        <v>377840</v>
      </c>
      <c r="P60" s="47">
        <f>(O60/P$75)</f>
        <v>3.3583389625626623</v>
      </c>
      <c r="Q60" s="9"/>
    </row>
    <row r="61" spans="1:17">
      <c r="A61" s="13"/>
      <c r="B61" s="39">
        <v>354</v>
      </c>
      <c r="C61" s="21" t="s">
        <v>57</v>
      </c>
      <c r="D61" s="46">
        <v>483941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5"/>
        <v>483941</v>
      </c>
      <c r="P61" s="47">
        <f>(O61/P$75)</f>
        <v>4.3013919010203718</v>
      </c>
      <c r="Q61" s="9"/>
    </row>
    <row r="62" spans="1:17">
      <c r="A62" s="13"/>
      <c r="B62" s="39">
        <v>358.2</v>
      </c>
      <c r="C62" s="21" t="s">
        <v>137</v>
      </c>
      <c r="D62" s="46">
        <v>0</v>
      </c>
      <c r="E62" s="46">
        <v>66209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5"/>
        <v>66209</v>
      </c>
      <c r="P62" s="47">
        <f>(O62/P$75)</f>
        <v>0.58848259679311699</v>
      </c>
      <c r="Q62" s="9"/>
    </row>
    <row r="63" spans="1:17">
      <c r="A63" s="13"/>
      <c r="B63" s="39">
        <v>359</v>
      </c>
      <c r="C63" s="21" t="s">
        <v>92</v>
      </c>
      <c r="D63" s="46">
        <v>5328290</v>
      </c>
      <c r="E63" s="46">
        <v>5785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5"/>
        <v>5334075</v>
      </c>
      <c r="P63" s="47">
        <f>(O63/P$75)</f>
        <v>47.410628577523376</v>
      </c>
      <c r="Q63" s="9"/>
    </row>
    <row r="64" spans="1:17" ht="15.75">
      <c r="A64" s="29" t="s">
        <v>3</v>
      </c>
      <c r="B64" s="30"/>
      <c r="C64" s="31"/>
      <c r="D64" s="32">
        <f>SUM(D65:D70)</f>
        <v>2791250</v>
      </c>
      <c r="E64" s="32">
        <f>SUM(E65:E70)</f>
        <v>1044173</v>
      </c>
      <c r="F64" s="32">
        <f>SUM(F65:F70)</f>
        <v>0</v>
      </c>
      <c r="G64" s="32">
        <f>SUM(G65:G70)</f>
        <v>1808758</v>
      </c>
      <c r="H64" s="32">
        <f>SUM(H65:H70)</f>
        <v>0</v>
      </c>
      <c r="I64" s="32">
        <f>SUM(I65:I70)</f>
        <v>33300</v>
      </c>
      <c r="J64" s="32">
        <f>SUM(J65:J70)</f>
        <v>0</v>
      </c>
      <c r="K64" s="32">
        <f>SUM(K65:K70)</f>
        <v>0</v>
      </c>
      <c r="L64" s="32">
        <f>SUM(L65:L70)</f>
        <v>0</v>
      </c>
      <c r="M64" s="32">
        <f>SUM(M65:M70)</f>
        <v>0</v>
      </c>
      <c r="N64" s="32">
        <f>SUM(N65:N70)</f>
        <v>0</v>
      </c>
      <c r="O64" s="32">
        <f>SUM(D64:N64)</f>
        <v>5677481</v>
      </c>
      <c r="P64" s="45">
        <f>(O64/P$75)</f>
        <v>50.462909304227253</v>
      </c>
      <c r="Q64" s="10"/>
    </row>
    <row r="65" spans="1:120">
      <c r="A65" s="12"/>
      <c r="B65" s="25">
        <v>361.1</v>
      </c>
      <c r="C65" s="20" t="s">
        <v>59</v>
      </c>
      <c r="D65" s="46">
        <v>70219</v>
      </c>
      <c r="E65" s="46">
        <v>27351</v>
      </c>
      <c r="F65" s="46">
        <v>0</v>
      </c>
      <c r="G65" s="46">
        <v>1808758</v>
      </c>
      <c r="H65" s="46">
        <v>0</v>
      </c>
      <c r="I65" s="46">
        <v>7979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>SUM(D65:N65)</f>
        <v>1914307</v>
      </c>
      <c r="P65" s="47">
        <f>(O65/P$75)</f>
        <v>17.0148522771714</v>
      </c>
      <c r="Q65" s="9"/>
    </row>
    <row r="66" spans="1:120">
      <c r="A66" s="12"/>
      <c r="B66" s="25">
        <v>362</v>
      </c>
      <c r="C66" s="20" t="s">
        <v>61</v>
      </c>
      <c r="D66" s="46">
        <v>11823</v>
      </c>
      <c r="E66" s="46">
        <v>14745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ref="O66:O70" si="6">SUM(D66:N66)</f>
        <v>26568</v>
      </c>
      <c r="P66" s="47">
        <f>(O66/P$75)</f>
        <v>0.23614320759412663</v>
      </c>
      <c r="Q66" s="9"/>
    </row>
    <row r="67" spans="1:120">
      <c r="A67" s="12"/>
      <c r="B67" s="25">
        <v>364</v>
      </c>
      <c r="C67" s="20" t="s">
        <v>128</v>
      </c>
      <c r="D67" s="46">
        <v>775350</v>
      </c>
      <c r="E67" s="46">
        <v>32240</v>
      </c>
      <c r="F67" s="46">
        <v>0</v>
      </c>
      <c r="G67" s="46">
        <v>0</v>
      </c>
      <c r="H67" s="46">
        <v>0</v>
      </c>
      <c r="I67" s="46">
        <v>23346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6"/>
        <v>830936</v>
      </c>
      <c r="P67" s="47">
        <f>(O67/P$75)</f>
        <v>7.3855725815053148</v>
      </c>
      <c r="Q67" s="9"/>
    </row>
    <row r="68" spans="1:120">
      <c r="A68" s="12"/>
      <c r="B68" s="25">
        <v>366</v>
      </c>
      <c r="C68" s="20" t="s">
        <v>63</v>
      </c>
      <c r="D68" s="46">
        <v>20491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6"/>
        <v>20491</v>
      </c>
      <c r="P68" s="47">
        <f>(O68/P$75)</f>
        <v>0.18212927080740926</v>
      </c>
      <c r="Q68" s="9"/>
    </row>
    <row r="69" spans="1:120">
      <c r="A69" s="12"/>
      <c r="B69" s="25">
        <v>369.42</v>
      </c>
      <c r="C69" s="20" t="s">
        <v>172</v>
      </c>
      <c r="D69" s="46">
        <v>1304463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>SUM(D69:N69)</f>
        <v>1304463</v>
      </c>
      <c r="P69" s="47">
        <f>(O69/P$75)</f>
        <v>11.594402175845273</v>
      </c>
      <c r="Q69" s="9"/>
    </row>
    <row r="70" spans="1:120">
      <c r="A70" s="12"/>
      <c r="B70" s="25">
        <v>369.9</v>
      </c>
      <c r="C70" s="20" t="s">
        <v>65</v>
      </c>
      <c r="D70" s="46">
        <v>608904</v>
      </c>
      <c r="E70" s="46">
        <v>969837</v>
      </c>
      <c r="F70" s="46">
        <v>0</v>
      </c>
      <c r="G70" s="46">
        <v>0</v>
      </c>
      <c r="H70" s="46">
        <v>0</v>
      </c>
      <c r="I70" s="46">
        <v>1975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6"/>
        <v>1580716</v>
      </c>
      <c r="P70" s="47">
        <f>(O70/P$75)</f>
        <v>14.04980979130373</v>
      </c>
      <c r="Q70" s="9"/>
    </row>
    <row r="71" spans="1:120" ht="15.75">
      <c r="A71" s="29" t="s">
        <v>47</v>
      </c>
      <c r="B71" s="30"/>
      <c r="C71" s="31"/>
      <c r="D71" s="32">
        <f>SUM(D72:D72)</f>
        <v>2974425</v>
      </c>
      <c r="E71" s="32">
        <f>SUM(E72:E72)</f>
        <v>718832</v>
      </c>
      <c r="F71" s="32">
        <f>SUM(F72:F72)</f>
        <v>7329637</v>
      </c>
      <c r="G71" s="32">
        <f>SUM(G72:G72)</f>
        <v>5403516</v>
      </c>
      <c r="H71" s="32">
        <f>SUM(H72:H72)</f>
        <v>0</v>
      </c>
      <c r="I71" s="32">
        <f>SUM(I72:I72)</f>
        <v>0</v>
      </c>
      <c r="J71" s="32">
        <f>SUM(J72:J72)</f>
        <v>0</v>
      </c>
      <c r="K71" s="32">
        <f>SUM(K72:K72)</f>
        <v>0</v>
      </c>
      <c r="L71" s="32">
        <f>SUM(L72:L72)</f>
        <v>0</v>
      </c>
      <c r="M71" s="32">
        <f>SUM(M72:M72)</f>
        <v>0</v>
      </c>
      <c r="N71" s="32">
        <f>SUM(N72:N72)</f>
        <v>0</v>
      </c>
      <c r="O71" s="32">
        <f>SUM(D71:N71)</f>
        <v>16426410</v>
      </c>
      <c r="P71" s="45">
        <f>(O71/P$75)</f>
        <v>146.00215095815409</v>
      </c>
      <c r="Q71" s="9"/>
    </row>
    <row r="72" spans="1:120" ht="15.75" thickBot="1">
      <c r="A72" s="12"/>
      <c r="B72" s="25">
        <v>381</v>
      </c>
      <c r="C72" s="20" t="s">
        <v>66</v>
      </c>
      <c r="D72" s="46">
        <v>2974425</v>
      </c>
      <c r="E72" s="46">
        <v>718832</v>
      </c>
      <c r="F72" s="46">
        <v>7329637</v>
      </c>
      <c r="G72" s="46">
        <v>5403516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>SUM(D72:N72)</f>
        <v>16426410</v>
      </c>
      <c r="P72" s="47">
        <f>(O72/P$75)</f>
        <v>146.00215095815409</v>
      </c>
      <c r="Q72" s="9"/>
    </row>
    <row r="73" spans="1:120" ht="16.5" thickBot="1">
      <c r="A73" s="14" t="s">
        <v>54</v>
      </c>
      <c r="B73" s="23"/>
      <c r="C73" s="22"/>
      <c r="D73" s="15">
        <f>SUM(D5,D15,D30,D48,D56,D64,D71)</f>
        <v>86050589</v>
      </c>
      <c r="E73" s="15">
        <f>SUM(E5,E15,E30,E48,E56,E64,E71)</f>
        <v>22989084</v>
      </c>
      <c r="F73" s="15">
        <f>SUM(F5,F15,F30,F48,F56,F64,F71)</f>
        <v>11287625</v>
      </c>
      <c r="G73" s="15">
        <f>SUM(G5,G15,G30,G48,G56,G64,G71)</f>
        <v>7343185</v>
      </c>
      <c r="H73" s="15">
        <f>SUM(H5,H15,H30,H48,H56,H64,H71)</f>
        <v>0</v>
      </c>
      <c r="I73" s="15">
        <f>SUM(I5,I15,I30,I48,I56,I64,I71)</f>
        <v>5295284</v>
      </c>
      <c r="J73" s="15">
        <f>SUM(J5,J15,J30,J48,J56,J64,J71)</f>
        <v>0</v>
      </c>
      <c r="K73" s="15">
        <f>SUM(K5,K15,K30,K48,K56,K64,K71)</f>
        <v>0</v>
      </c>
      <c r="L73" s="15">
        <f>SUM(L5,L15,L30,L48,L56,L64,L71)</f>
        <v>0</v>
      </c>
      <c r="M73" s="15">
        <f>SUM(M5,M15,M30,M48,M56,M64,M71)</f>
        <v>0</v>
      </c>
      <c r="N73" s="15">
        <f>SUM(N5,N15,N30,N48,N56,N64,N71)</f>
        <v>0</v>
      </c>
      <c r="O73" s="15">
        <f>SUM(D73:N73)</f>
        <v>132965767</v>
      </c>
      <c r="P73" s="38">
        <f>(O73/P$75)</f>
        <v>1181.8338873680093</v>
      </c>
      <c r="Q73" s="6"/>
      <c r="R73" s="2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</row>
    <row r="74" spans="1:120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9"/>
    </row>
    <row r="75" spans="1:120">
      <c r="A75" s="40"/>
      <c r="B75" s="41"/>
      <c r="C75" s="41"/>
      <c r="D75" s="42"/>
      <c r="E75" s="42"/>
      <c r="F75" s="42"/>
      <c r="G75" s="42"/>
      <c r="H75" s="42"/>
      <c r="I75" s="42"/>
      <c r="J75" s="42"/>
      <c r="K75" s="42"/>
      <c r="L75" s="42"/>
      <c r="M75" s="48" t="s">
        <v>173</v>
      </c>
      <c r="N75" s="48"/>
      <c r="O75" s="48"/>
      <c r="P75" s="43">
        <v>112508</v>
      </c>
    </row>
    <row r="76" spans="1:120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1"/>
    </row>
    <row r="77" spans="1:120" ht="15.75" customHeight="1" thickBot="1">
      <c r="A77" s="52" t="s">
        <v>84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4"/>
    </row>
  </sheetData>
  <mergeCells count="10">
    <mergeCell ref="M75:O75"/>
    <mergeCell ref="A76:P76"/>
    <mergeCell ref="A77:P7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44987986</v>
      </c>
      <c r="E5" s="27">
        <f t="shared" si="0"/>
        <v>6251821</v>
      </c>
      <c r="F5" s="27">
        <f t="shared" si="0"/>
        <v>4234009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55473816</v>
      </c>
      <c r="O5" s="33">
        <f t="shared" ref="O5:O36" si="1">(N5/O$75)</f>
        <v>485.06786285774245</v>
      </c>
      <c r="P5" s="6"/>
    </row>
    <row r="6" spans="1:133">
      <c r="A6" s="12"/>
      <c r="B6" s="25">
        <v>311</v>
      </c>
      <c r="C6" s="20" t="s">
        <v>2</v>
      </c>
      <c r="D6" s="46">
        <v>32823228</v>
      </c>
      <c r="E6" s="46">
        <v>0</v>
      </c>
      <c r="F6" s="46">
        <v>4234009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37057237</v>
      </c>
      <c r="O6" s="47">
        <f t="shared" si="1"/>
        <v>324.03169731469092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1454992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1454992</v>
      </c>
      <c r="O7" s="47">
        <f t="shared" si="1"/>
        <v>12.722576357738079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547852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547852</v>
      </c>
      <c r="O8" s="47">
        <f t="shared" si="1"/>
        <v>4.7904654477409654</v>
      </c>
      <c r="P8" s="9"/>
    </row>
    <row r="9" spans="1:133">
      <c r="A9" s="12"/>
      <c r="B9" s="25">
        <v>312.60000000000002</v>
      </c>
      <c r="C9" s="20" t="s">
        <v>96</v>
      </c>
      <c r="D9" s="46">
        <v>0</v>
      </c>
      <c r="E9" s="46">
        <v>4248977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4248977</v>
      </c>
      <c r="O9" s="47">
        <f t="shared" si="1"/>
        <v>37.153423747190963</v>
      </c>
      <c r="P9" s="9"/>
    </row>
    <row r="10" spans="1:133">
      <c r="A10" s="12"/>
      <c r="B10" s="25">
        <v>314.10000000000002</v>
      </c>
      <c r="C10" s="20" t="s">
        <v>12</v>
      </c>
      <c r="D10" s="46">
        <v>7395375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7395375</v>
      </c>
      <c r="O10" s="47">
        <f t="shared" si="1"/>
        <v>64.665801002072342</v>
      </c>
      <c r="P10" s="9"/>
    </row>
    <row r="11" spans="1:133">
      <c r="A11" s="12"/>
      <c r="B11" s="25">
        <v>314.3</v>
      </c>
      <c r="C11" s="20" t="s">
        <v>13</v>
      </c>
      <c r="D11" s="46">
        <v>1467573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1467573</v>
      </c>
      <c r="O11" s="47">
        <f t="shared" si="1"/>
        <v>12.832585713910968</v>
      </c>
      <c r="P11" s="9"/>
    </row>
    <row r="12" spans="1:133">
      <c r="A12" s="12"/>
      <c r="B12" s="25">
        <v>314.39999999999998</v>
      </c>
      <c r="C12" s="20" t="s">
        <v>14</v>
      </c>
      <c r="D12" s="46">
        <v>321666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321666</v>
      </c>
      <c r="O12" s="47">
        <f t="shared" si="1"/>
        <v>2.8126754282416515</v>
      </c>
      <c r="P12" s="9"/>
    </row>
    <row r="13" spans="1:133">
      <c r="A13" s="12"/>
      <c r="B13" s="25">
        <v>315</v>
      </c>
      <c r="C13" s="20" t="s">
        <v>110</v>
      </c>
      <c r="D13" s="46">
        <v>2082686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2082686</v>
      </c>
      <c r="O13" s="47">
        <f t="shared" si="1"/>
        <v>18.211187184666368</v>
      </c>
      <c r="P13" s="9"/>
    </row>
    <row r="14" spans="1:133">
      <c r="A14" s="12"/>
      <c r="B14" s="25">
        <v>316</v>
      </c>
      <c r="C14" s="20" t="s">
        <v>111</v>
      </c>
      <c r="D14" s="46">
        <v>897458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897458</v>
      </c>
      <c r="O14" s="47">
        <f t="shared" si="1"/>
        <v>7.8474506614901669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SUM(D16:D28)</f>
        <v>4068968</v>
      </c>
      <c r="E15" s="32">
        <f t="shared" si="3"/>
        <v>6735239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4934518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15738725</v>
      </c>
      <c r="O15" s="45">
        <f t="shared" si="1"/>
        <v>137.620777699081</v>
      </c>
      <c r="P15" s="10"/>
    </row>
    <row r="16" spans="1:133">
      <c r="A16" s="12"/>
      <c r="B16" s="25">
        <v>322</v>
      </c>
      <c r="C16" s="20" t="s">
        <v>0</v>
      </c>
      <c r="D16" s="46">
        <v>780914</v>
      </c>
      <c r="E16" s="46">
        <v>5192148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5973062</v>
      </c>
      <c r="O16" s="47">
        <f t="shared" si="1"/>
        <v>52.22897265724054</v>
      </c>
      <c r="P16" s="9"/>
    </row>
    <row r="17" spans="1:16">
      <c r="A17" s="12"/>
      <c r="B17" s="25">
        <v>323.10000000000002</v>
      </c>
      <c r="C17" s="20" t="s">
        <v>18</v>
      </c>
      <c r="D17" s="46">
        <v>1095217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7" si="4">SUM(D17:M17)</f>
        <v>1095217</v>
      </c>
      <c r="O17" s="47">
        <f t="shared" si="1"/>
        <v>9.576672525204831</v>
      </c>
      <c r="P17" s="9"/>
    </row>
    <row r="18" spans="1:16">
      <c r="A18" s="12"/>
      <c r="B18" s="25">
        <v>323.39999999999998</v>
      </c>
      <c r="C18" s="20" t="s">
        <v>19</v>
      </c>
      <c r="D18" s="46">
        <v>133965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133965</v>
      </c>
      <c r="O18" s="47">
        <f t="shared" si="1"/>
        <v>1.1714015896749823</v>
      </c>
      <c r="P18" s="9"/>
    </row>
    <row r="19" spans="1:16">
      <c r="A19" s="12"/>
      <c r="B19" s="25">
        <v>323.7</v>
      </c>
      <c r="C19" s="20" t="s">
        <v>20</v>
      </c>
      <c r="D19" s="46">
        <v>1089080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1089080</v>
      </c>
      <c r="O19" s="47">
        <f t="shared" si="1"/>
        <v>9.5230100644439197</v>
      </c>
      <c r="P19" s="9"/>
    </row>
    <row r="20" spans="1:16">
      <c r="A20" s="12"/>
      <c r="B20" s="25">
        <v>323.89999999999998</v>
      </c>
      <c r="C20" s="20" t="s">
        <v>21</v>
      </c>
      <c r="D20" s="46">
        <v>151126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151126</v>
      </c>
      <c r="O20" s="47">
        <f t="shared" si="1"/>
        <v>1.3214588634435962</v>
      </c>
      <c r="P20" s="9"/>
    </row>
    <row r="21" spans="1:16">
      <c r="A21" s="12"/>
      <c r="B21" s="25">
        <v>324.11</v>
      </c>
      <c r="C21" s="20" t="s">
        <v>22</v>
      </c>
      <c r="D21" s="46">
        <v>0</v>
      </c>
      <c r="E21" s="46">
        <v>58084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58084</v>
      </c>
      <c r="O21" s="47">
        <f t="shared" si="1"/>
        <v>0.50789153834719269</v>
      </c>
      <c r="P21" s="9"/>
    </row>
    <row r="22" spans="1:16">
      <c r="A22" s="12"/>
      <c r="B22" s="25">
        <v>324.12</v>
      </c>
      <c r="C22" s="20" t="s">
        <v>78</v>
      </c>
      <c r="D22" s="46">
        <v>0</v>
      </c>
      <c r="E22" s="46">
        <v>317402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317402</v>
      </c>
      <c r="O22" s="47">
        <f t="shared" si="1"/>
        <v>2.7753906420782943</v>
      </c>
      <c r="P22" s="9"/>
    </row>
    <row r="23" spans="1:16">
      <c r="A23" s="12"/>
      <c r="B23" s="25">
        <v>324.61</v>
      </c>
      <c r="C23" s="20" t="s">
        <v>23</v>
      </c>
      <c r="D23" s="46">
        <v>0</v>
      </c>
      <c r="E23" s="46">
        <v>88431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88431</v>
      </c>
      <c r="O23" s="47">
        <f t="shared" si="1"/>
        <v>0.77324834080952753</v>
      </c>
      <c r="P23" s="9"/>
    </row>
    <row r="24" spans="1:16">
      <c r="A24" s="12"/>
      <c r="B24" s="25">
        <v>324.62</v>
      </c>
      <c r="C24" s="20" t="s">
        <v>86</v>
      </c>
      <c r="D24" s="46">
        <v>0</v>
      </c>
      <c r="E24" s="46">
        <v>518772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518772</v>
      </c>
      <c r="O24" s="47">
        <f t="shared" si="1"/>
        <v>4.5361874032685394</v>
      </c>
      <c r="P24" s="9"/>
    </row>
    <row r="25" spans="1:16">
      <c r="A25" s="12"/>
      <c r="B25" s="25">
        <v>324.91000000000003</v>
      </c>
      <c r="C25" s="20" t="s">
        <v>79</v>
      </c>
      <c r="D25" s="46">
        <v>0</v>
      </c>
      <c r="E25" s="46">
        <v>6154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6154</v>
      </c>
      <c r="O25" s="47">
        <f t="shared" si="1"/>
        <v>5.3811110236702431E-2</v>
      </c>
      <c r="P25" s="9"/>
    </row>
    <row r="26" spans="1:16">
      <c r="A26" s="12"/>
      <c r="B26" s="25">
        <v>324.92</v>
      </c>
      <c r="C26" s="20" t="s">
        <v>87</v>
      </c>
      <c r="D26" s="46">
        <v>0</v>
      </c>
      <c r="E26" s="46">
        <v>39484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39484</v>
      </c>
      <c r="O26" s="47">
        <f t="shared" si="1"/>
        <v>0.34525152365712686</v>
      </c>
      <c r="P26" s="9"/>
    </row>
    <row r="27" spans="1:16">
      <c r="A27" s="12"/>
      <c r="B27" s="25">
        <v>325.2</v>
      </c>
      <c r="C27" s="20" t="s">
        <v>131</v>
      </c>
      <c r="D27" s="46">
        <v>0</v>
      </c>
      <c r="E27" s="46">
        <v>503924</v>
      </c>
      <c r="F27" s="46">
        <v>0</v>
      </c>
      <c r="G27" s="46">
        <v>0</v>
      </c>
      <c r="H27" s="46">
        <v>0</v>
      </c>
      <c r="I27" s="46">
        <v>4898705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5402629</v>
      </c>
      <c r="O27" s="47">
        <f t="shared" si="1"/>
        <v>47.241056985213753</v>
      </c>
      <c r="P27" s="9"/>
    </row>
    <row r="28" spans="1:16">
      <c r="A28" s="12"/>
      <c r="B28" s="25">
        <v>329</v>
      </c>
      <c r="C28" s="20" t="s">
        <v>24</v>
      </c>
      <c r="D28" s="46">
        <v>818666</v>
      </c>
      <c r="E28" s="46">
        <v>10840</v>
      </c>
      <c r="F28" s="46">
        <v>0</v>
      </c>
      <c r="G28" s="46">
        <v>0</v>
      </c>
      <c r="H28" s="46">
        <v>0</v>
      </c>
      <c r="I28" s="46">
        <v>35813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5">SUM(D28:M28)</f>
        <v>865319</v>
      </c>
      <c r="O28" s="47">
        <f t="shared" si="1"/>
        <v>7.5664244554619939</v>
      </c>
      <c r="P28" s="9"/>
    </row>
    <row r="29" spans="1:16" ht="15.75">
      <c r="A29" s="29" t="s">
        <v>26</v>
      </c>
      <c r="B29" s="30"/>
      <c r="C29" s="31"/>
      <c r="D29" s="32">
        <f t="shared" ref="D29:M29" si="6">SUM(D30:D43)</f>
        <v>14063010</v>
      </c>
      <c r="E29" s="32">
        <f t="shared" si="6"/>
        <v>7135368</v>
      </c>
      <c r="F29" s="32">
        <f t="shared" si="6"/>
        <v>0</v>
      </c>
      <c r="G29" s="32">
        <f t="shared" si="6"/>
        <v>174295</v>
      </c>
      <c r="H29" s="32">
        <f t="shared" si="6"/>
        <v>0</v>
      </c>
      <c r="I29" s="32">
        <f t="shared" si="6"/>
        <v>476175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44">
        <f t="shared" si="5"/>
        <v>21848848</v>
      </c>
      <c r="O29" s="45">
        <f t="shared" si="1"/>
        <v>191.04822363876428</v>
      </c>
      <c r="P29" s="10"/>
    </row>
    <row r="30" spans="1:16">
      <c r="A30" s="12"/>
      <c r="B30" s="25">
        <v>331.1</v>
      </c>
      <c r="C30" s="20" t="s">
        <v>147</v>
      </c>
      <c r="D30" s="46">
        <v>3056510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3056510</v>
      </c>
      <c r="O30" s="47">
        <f t="shared" si="1"/>
        <v>26.726388779587804</v>
      </c>
      <c r="P30" s="9"/>
    </row>
    <row r="31" spans="1:16">
      <c r="A31" s="12"/>
      <c r="B31" s="25">
        <v>331.61</v>
      </c>
      <c r="C31" s="20" t="s">
        <v>148</v>
      </c>
      <c r="D31" s="46">
        <v>0</v>
      </c>
      <c r="E31" s="46">
        <v>592842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592842</v>
      </c>
      <c r="O31" s="47">
        <f t="shared" si="1"/>
        <v>5.1838619133810759</v>
      </c>
      <c r="P31" s="9"/>
    </row>
    <row r="32" spans="1:16">
      <c r="A32" s="12"/>
      <c r="B32" s="25">
        <v>331.62</v>
      </c>
      <c r="C32" s="20" t="s">
        <v>132</v>
      </c>
      <c r="D32" s="46">
        <v>0</v>
      </c>
      <c r="E32" s="46">
        <v>3661951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3661951</v>
      </c>
      <c r="O32" s="47">
        <f t="shared" si="1"/>
        <v>32.020417442704371</v>
      </c>
      <c r="P32" s="9"/>
    </row>
    <row r="33" spans="1:16">
      <c r="A33" s="12"/>
      <c r="B33" s="25">
        <v>334.2</v>
      </c>
      <c r="C33" s="20" t="s">
        <v>90</v>
      </c>
      <c r="D33" s="46">
        <v>198911</v>
      </c>
      <c r="E33" s="46">
        <v>113383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312294</v>
      </c>
      <c r="O33" s="47">
        <f t="shared" si="1"/>
        <v>2.7307258466462057</v>
      </c>
      <c r="P33" s="9"/>
    </row>
    <row r="34" spans="1:16">
      <c r="A34" s="12"/>
      <c r="B34" s="25">
        <v>334.36</v>
      </c>
      <c r="C34" s="20" t="s">
        <v>28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476175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7">SUM(D34:M34)</f>
        <v>476175</v>
      </c>
      <c r="O34" s="47">
        <f t="shared" si="1"/>
        <v>4.1637155373678549</v>
      </c>
      <c r="P34" s="9"/>
    </row>
    <row r="35" spans="1:16">
      <c r="A35" s="12"/>
      <c r="B35" s="25">
        <v>334.39</v>
      </c>
      <c r="C35" s="20" t="s">
        <v>29</v>
      </c>
      <c r="D35" s="46">
        <v>0</v>
      </c>
      <c r="E35" s="46">
        <v>491965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491965</v>
      </c>
      <c r="O35" s="47">
        <f t="shared" si="1"/>
        <v>4.3017846681181853</v>
      </c>
      <c r="P35" s="9"/>
    </row>
    <row r="36" spans="1:16">
      <c r="A36" s="12"/>
      <c r="B36" s="25">
        <v>334.42</v>
      </c>
      <c r="C36" s="20" t="s">
        <v>142</v>
      </c>
      <c r="D36" s="46">
        <v>0</v>
      </c>
      <c r="E36" s="46">
        <v>1202143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1202143</v>
      </c>
      <c r="O36" s="47">
        <f t="shared" si="1"/>
        <v>10.511642751589237</v>
      </c>
      <c r="P36" s="9"/>
    </row>
    <row r="37" spans="1:16">
      <c r="A37" s="12"/>
      <c r="B37" s="25">
        <v>334.49</v>
      </c>
      <c r="C37" s="20" t="s">
        <v>30</v>
      </c>
      <c r="D37" s="46">
        <v>0</v>
      </c>
      <c r="E37" s="46">
        <v>9982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9982</v>
      </c>
      <c r="O37" s="47">
        <f t="shared" ref="O37:O68" si="8">(N37/O$75)</f>
        <v>8.7283474550335333E-2</v>
      </c>
      <c r="P37" s="9"/>
    </row>
    <row r="38" spans="1:16">
      <c r="A38" s="12"/>
      <c r="B38" s="25">
        <v>335.12</v>
      </c>
      <c r="C38" s="20" t="s">
        <v>113</v>
      </c>
      <c r="D38" s="46">
        <v>2881892</v>
      </c>
      <c r="E38" s="46">
        <v>729798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3611690</v>
      </c>
      <c r="O38" s="47">
        <f t="shared" si="8"/>
        <v>31.580930895481931</v>
      </c>
      <c r="P38" s="9"/>
    </row>
    <row r="39" spans="1:16">
      <c r="A39" s="12"/>
      <c r="B39" s="25">
        <v>335.15</v>
      </c>
      <c r="C39" s="20" t="s">
        <v>114</v>
      </c>
      <c r="D39" s="46">
        <v>21197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21197</v>
      </c>
      <c r="O39" s="47">
        <f t="shared" si="8"/>
        <v>0.185348408138996</v>
      </c>
      <c r="P39" s="9"/>
    </row>
    <row r="40" spans="1:16">
      <c r="A40" s="12"/>
      <c r="B40" s="25">
        <v>335.18</v>
      </c>
      <c r="C40" s="20" t="s">
        <v>115</v>
      </c>
      <c r="D40" s="46">
        <v>7750253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7750253</v>
      </c>
      <c r="O40" s="47">
        <f t="shared" si="8"/>
        <v>67.768885041490691</v>
      </c>
      <c r="P40" s="9"/>
    </row>
    <row r="41" spans="1:16">
      <c r="A41" s="12"/>
      <c r="B41" s="25">
        <v>337.1</v>
      </c>
      <c r="C41" s="20" t="s">
        <v>149</v>
      </c>
      <c r="D41" s="46">
        <v>9889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9889</v>
      </c>
      <c r="O41" s="47">
        <f t="shared" si="8"/>
        <v>8.6470274476885003E-2</v>
      </c>
      <c r="P41" s="9"/>
    </row>
    <row r="42" spans="1:16">
      <c r="A42" s="12"/>
      <c r="B42" s="25">
        <v>337.7</v>
      </c>
      <c r="C42" s="20" t="s">
        <v>38</v>
      </c>
      <c r="D42" s="46">
        <v>0</v>
      </c>
      <c r="E42" s="46">
        <v>333304</v>
      </c>
      <c r="F42" s="46">
        <v>0</v>
      </c>
      <c r="G42" s="46">
        <v>174295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507599</v>
      </c>
      <c r="O42" s="47">
        <f t="shared" si="8"/>
        <v>4.4384897213259533</v>
      </c>
      <c r="P42" s="9"/>
    </row>
    <row r="43" spans="1:16">
      <c r="A43" s="12"/>
      <c r="B43" s="25">
        <v>338</v>
      </c>
      <c r="C43" s="20" t="s">
        <v>40</v>
      </c>
      <c r="D43" s="46">
        <v>144358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144358</v>
      </c>
      <c r="O43" s="47">
        <f t="shared" si="8"/>
        <v>1.2622788839047594</v>
      </c>
      <c r="P43" s="9"/>
    </row>
    <row r="44" spans="1:16" ht="15.75">
      <c r="A44" s="29" t="s">
        <v>45</v>
      </c>
      <c r="B44" s="30"/>
      <c r="C44" s="31"/>
      <c r="D44" s="32">
        <f t="shared" ref="D44:M44" si="9">SUM(D45:D52)</f>
        <v>4849609</v>
      </c>
      <c r="E44" s="32">
        <f t="shared" si="9"/>
        <v>740614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368</v>
      </c>
      <c r="J44" s="32">
        <f t="shared" si="9"/>
        <v>0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>SUM(D44:M44)</f>
        <v>5590591</v>
      </c>
      <c r="O44" s="45">
        <f t="shared" si="8"/>
        <v>48.884613030438167</v>
      </c>
      <c r="P44" s="10"/>
    </row>
    <row r="45" spans="1:16">
      <c r="A45" s="12"/>
      <c r="B45" s="25">
        <v>341.1</v>
      </c>
      <c r="C45" s="20" t="s">
        <v>116</v>
      </c>
      <c r="D45" s="46">
        <v>158423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158423</v>
      </c>
      <c r="O45" s="47">
        <f t="shared" si="8"/>
        <v>1.3852644649056076</v>
      </c>
      <c r="P45" s="9"/>
    </row>
    <row r="46" spans="1:16">
      <c r="A46" s="12"/>
      <c r="B46" s="25">
        <v>341.3</v>
      </c>
      <c r="C46" s="20" t="s">
        <v>118</v>
      </c>
      <c r="D46" s="46">
        <v>790057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2" si="10">SUM(D46:M46)</f>
        <v>790057</v>
      </c>
      <c r="O46" s="47">
        <f t="shared" si="8"/>
        <v>6.9083269938703955</v>
      </c>
      <c r="P46" s="9"/>
    </row>
    <row r="47" spans="1:16">
      <c r="A47" s="12"/>
      <c r="B47" s="25">
        <v>341.9</v>
      </c>
      <c r="C47" s="20" t="s">
        <v>119</v>
      </c>
      <c r="D47" s="46">
        <v>4700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4700</v>
      </c>
      <c r="O47" s="47">
        <f t="shared" si="8"/>
        <v>4.109720801308115E-2</v>
      </c>
      <c r="P47" s="9"/>
    </row>
    <row r="48" spans="1:16">
      <c r="A48" s="12"/>
      <c r="B48" s="25">
        <v>342.1</v>
      </c>
      <c r="C48" s="20" t="s">
        <v>50</v>
      </c>
      <c r="D48" s="46">
        <v>3533474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3533474</v>
      </c>
      <c r="O48" s="47">
        <f t="shared" si="8"/>
        <v>30.897003401449769</v>
      </c>
      <c r="P48" s="9"/>
    </row>
    <row r="49" spans="1:16">
      <c r="A49" s="12"/>
      <c r="B49" s="25">
        <v>345.9</v>
      </c>
      <c r="C49" s="20" t="s">
        <v>133</v>
      </c>
      <c r="D49" s="46">
        <v>0</v>
      </c>
      <c r="E49" s="46">
        <v>713413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713413</v>
      </c>
      <c r="O49" s="47">
        <f t="shared" si="8"/>
        <v>6.2381452043055887</v>
      </c>
      <c r="P49" s="9"/>
    </row>
    <row r="50" spans="1:16">
      <c r="A50" s="12"/>
      <c r="B50" s="25">
        <v>347.2</v>
      </c>
      <c r="C50" s="20" t="s">
        <v>52</v>
      </c>
      <c r="D50" s="46">
        <v>290285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290285</v>
      </c>
      <c r="O50" s="47">
        <f t="shared" si="8"/>
        <v>2.5382772400164391</v>
      </c>
      <c r="P50" s="9"/>
    </row>
    <row r="51" spans="1:16">
      <c r="A51" s="12"/>
      <c r="B51" s="25">
        <v>347.4</v>
      </c>
      <c r="C51" s="20" t="s">
        <v>53</v>
      </c>
      <c r="D51" s="46">
        <v>22482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22482</v>
      </c>
      <c r="O51" s="47">
        <f t="shared" si="8"/>
        <v>0.19658455969150862</v>
      </c>
      <c r="P51" s="9"/>
    </row>
    <row r="52" spans="1:16">
      <c r="A52" s="12"/>
      <c r="B52" s="25">
        <v>349</v>
      </c>
      <c r="C52" s="20" t="s">
        <v>91</v>
      </c>
      <c r="D52" s="46">
        <v>50188</v>
      </c>
      <c r="E52" s="46">
        <v>27201</v>
      </c>
      <c r="F52" s="46">
        <v>0</v>
      </c>
      <c r="G52" s="46">
        <v>0</v>
      </c>
      <c r="H52" s="46">
        <v>0</v>
      </c>
      <c r="I52" s="46">
        <v>368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77757</v>
      </c>
      <c r="O52" s="47">
        <f t="shared" si="8"/>
        <v>0.67991395818577682</v>
      </c>
      <c r="P52" s="9"/>
    </row>
    <row r="53" spans="1:16" ht="15.75">
      <c r="A53" s="29" t="s">
        <v>46</v>
      </c>
      <c r="B53" s="30"/>
      <c r="C53" s="31"/>
      <c r="D53" s="32">
        <f t="shared" ref="D53:M53" si="11">SUM(D54:D61)</f>
        <v>5569200</v>
      </c>
      <c r="E53" s="32">
        <f t="shared" si="11"/>
        <v>338015</v>
      </c>
      <c r="F53" s="32">
        <f t="shared" si="11"/>
        <v>0</v>
      </c>
      <c r="G53" s="32">
        <f t="shared" si="11"/>
        <v>0</v>
      </c>
      <c r="H53" s="32">
        <f t="shared" si="11"/>
        <v>0</v>
      </c>
      <c r="I53" s="32">
        <f t="shared" si="11"/>
        <v>0</v>
      </c>
      <c r="J53" s="32">
        <f t="shared" si="11"/>
        <v>0</v>
      </c>
      <c r="K53" s="32">
        <f t="shared" si="11"/>
        <v>0</v>
      </c>
      <c r="L53" s="32">
        <f t="shared" si="11"/>
        <v>0</v>
      </c>
      <c r="M53" s="32">
        <f t="shared" si="11"/>
        <v>0</v>
      </c>
      <c r="N53" s="32">
        <f>SUM(D53:M53)</f>
        <v>5907215</v>
      </c>
      <c r="O53" s="45">
        <f t="shared" si="8"/>
        <v>51.653200772977272</v>
      </c>
      <c r="P53" s="10"/>
    </row>
    <row r="54" spans="1:16">
      <c r="A54" s="13"/>
      <c r="B54" s="39">
        <v>351.1</v>
      </c>
      <c r="C54" s="21" t="s">
        <v>56</v>
      </c>
      <c r="D54" s="46">
        <v>1909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1909</v>
      </c>
      <c r="O54" s="47">
        <f t="shared" si="8"/>
        <v>1.6692461722759983E-2</v>
      </c>
      <c r="P54" s="9"/>
    </row>
    <row r="55" spans="1:16">
      <c r="A55" s="13"/>
      <c r="B55" s="39">
        <v>351.2</v>
      </c>
      <c r="C55" s="21" t="s">
        <v>143</v>
      </c>
      <c r="D55" s="46">
        <v>1477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1" si="12">SUM(D55:M55)</f>
        <v>1477</v>
      </c>
      <c r="O55" s="47">
        <f t="shared" si="8"/>
        <v>1.2915016220281034E-2</v>
      </c>
      <c r="P55" s="9"/>
    </row>
    <row r="56" spans="1:16">
      <c r="A56" s="13"/>
      <c r="B56" s="39">
        <v>351.3</v>
      </c>
      <c r="C56" s="21" t="s">
        <v>144</v>
      </c>
      <c r="D56" s="46">
        <v>210202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210202</v>
      </c>
      <c r="O56" s="47">
        <f t="shared" si="8"/>
        <v>1.8380245359075924</v>
      </c>
      <c r="P56" s="9"/>
    </row>
    <row r="57" spans="1:16">
      <c r="A57" s="13"/>
      <c r="B57" s="39">
        <v>351.5</v>
      </c>
      <c r="C57" s="21" t="s">
        <v>81</v>
      </c>
      <c r="D57" s="46">
        <v>1542524</v>
      </c>
      <c r="E57" s="46">
        <v>1245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1543769</v>
      </c>
      <c r="O57" s="47">
        <f t="shared" si="8"/>
        <v>13.498850152584314</v>
      </c>
      <c r="P57" s="9"/>
    </row>
    <row r="58" spans="1:16">
      <c r="A58" s="13"/>
      <c r="B58" s="39">
        <v>354</v>
      </c>
      <c r="C58" s="21" t="s">
        <v>57</v>
      </c>
      <c r="D58" s="46">
        <v>173240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173240</v>
      </c>
      <c r="O58" s="47">
        <f t="shared" si="8"/>
        <v>1.5148255991885486</v>
      </c>
      <c r="P58" s="9"/>
    </row>
    <row r="59" spans="1:16">
      <c r="A59" s="13"/>
      <c r="B59" s="39">
        <v>355</v>
      </c>
      <c r="C59" s="21" t="s">
        <v>127</v>
      </c>
      <c r="D59" s="46">
        <v>0</v>
      </c>
      <c r="E59" s="46">
        <v>22586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22586</v>
      </c>
      <c r="O59" s="47">
        <f t="shared" si="8"/>
        <v>0.19749394471988319</v>
      </c>
      <c r="P59" s="9"/>
    </row>
    <row r="60" spans="1:16">
      <c r="A60" s="13"/>
      <c r="B60" s="39">
        <v>358.2</v>
      </c>
      <c r="C60" s="21" t="s">
        <v>137</v>
      </c>
      <c r="D60" s="46">
        <v>9300</v>
      </c>
      <c r="E60" s="46">
        <v>304727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314027</v>
      </c>
      <c r="O60" s="47">
        <f t="shared" si="8"/>
        <v>2.7458793490901776</v>
      </c>
      <c r="P60" s="9"/>
    </row>
    <row r="61" spans="1:16">
      <c r="A61" s="13"/>
      <c r="B61" s="39">
        <v>359</v>
      </c>
      <c r="C61" s="21" t="s">
        <v>92</v>
      </c>
      <c r="D61" s="46">
        <v>3630548</v>
      </c>
      <c r="E61" s="46">
        <v>9457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3640005</v>
      </c>
      <c r="O61" s="47">
        <f t="shared" si="8"/>
        <v>31.828519713543717</v>
      </c>
      <c r="P61" s="9"/>
    </row>
    <row r="62" spans="1:16" ht="15.75">
      <c r="A62" s="29" t="s">
        <v>3</v>
      </c>
      <c r="B62" s="30"/>
      <c r="C62" s="31"/>
      <c r="D62" s="32">
        <f t="shared" ref="D62:M62" si="13">SUM(D63:D68)</f>
        <v>1760519</v>
      </c>
      <c r="E62" s="32">
        <f t="shared" si="13"/>
        <v>231692</v>
      </c>
      <c r="F62" s="32">
        <f t="shared" si="13"/>
        <v>300000</v>
      </c>
      <c r="G62" s="32">
        <f t="shared" si="13"/>
        <v>1310267</v>
      </c>
      <c r="H62" s="32">
        <f t="shared" si="13"/>
        <v>0</v>
      </c>
      <c r="I62" s="32">
        <f t="shared" si="13"/>
        <v>59632</v>
      </c>
      <c r="J62" s="32">
        <f t="shared" si="13"/>
        <v>0</v>
      </c>
      <c r="K62" s="32">
        <f t="shared" si="13"/>
        <v>0</v>
      </c>
      <c r="L62" s="32">
        <f t="shared" si="13"/>
        <v>0</v>
      </c>
      <c r="M62" s="32">
        <f t="shared" si="13"/>
        <v>0</v>
      </c>
      <c r="N62" s="32">
        <f t="shared" ref="N62:N73" si="14">SUM(D62:M62)</f>
        <v>3662110</v>
      </c>
      <c r="O62" s="45">
        <f t="shared" si="8"/>
        <v>32.021807752507364</v>
      </c>
      <c r="P62" s="10"/>
    </row>
    <row r="63" spans="1:16">
      <c r="A63" s="12"/>
      <c r="B63" s="25">
        <v>361.1</v>
      </c>
      <c r="C63" s="20" t="s">
        <v>59</v>
      </c>
      <c r="D63" s="46">
        <v>323042</v>
      </c>
      <c r="E63" s="46">
        <v>205134</v>
      </c>
      <c r="F63" s="46">
        <v>0</v>
      </c>
      <c r="G63" s="46">
        <v>1084827</v>
      </c>
      <c r="H63" s="46">
        <v>0</v>
      </c>
      <c r="I63" s="46">
        <v>59632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1672635</v>
      </c>
      <c r="O63" s="47">
        <f t="shared" si="8"/>
        <v>14.62566564360851</v>
      </c>
      <c r="P63" s="9"/>
    </row>
    <row r="64" spans="1:16">
      <c r="A64" s="12"/>
      <c r="B64" s="25">
        <v>362</v>
      </c>
      <c r="C64" s="20" t="s">
        <v>61</v>
      </c>
      <c r="D64" s="46">
        <v>12516</v>
      </c>
      <c r="E64" s="46">
        <v>14685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4"/>
        <v>27201</v>
      </c>
      <c r="O64" s="47">
        <f t="shared" si="8"/>
        <v>0.23784790535400435</v>
      </c>
      <c r="P64" s="9"/>
    </row>
    <row r="65" spans="1:119">
      <c r="A65" s="12"/>
      <c r="B65" s="25">
        <v>365</v>
      </c>
      <c r="C65" s="20" t="s">
        <v>120</v>
      </c>
      <c r="D65" s="46">
        <v>72753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4"/>
        <v>72753</v>
      </c>
      <c r="O65" s="47">
        <f t="shared" si="8"/>
        <v>0.63615854778206238</v>
      </c>
      <c r="P65" s="9"/>
    </row>
    <row r="66" spans="1:119">
      <c r="A66" s="12"/>
      <c r="B66" s="25">
        <v>366</v>
      </c>
      <c r="C66" s="20" t="s">
        <v>63</v>
      </c>
      <c r="D66" s="46">
        <v>40996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4"/>
        <v>40996</v>
      </c>
      <c r="O66" s="47">
        <f t="shared" si="8"/>
        <v>0.3584725829158032</v>
      </c>
      <c r="P66" s="9"/>
    </row>
    <row r="67" spans="1:119">
      <c r="A67" s="12"/>
      <c r="B67" s="25">
        <v>369.4</v>
      </c>
      <c r="C67" s="20" t="s">
        <v>82</v>
      </c>
      <c r="D67" s="46">
        <v>803404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803404</v>
      </c>
      <c r="O67" s="47">
        <f t="shared" si="8"/>
        <v>7.0250343205407342</v>
      </c>
      <c r="P67" s="9"/>
    </row>
    <row r="68" spans="1:119">
      <c r="A68" s="12"/>
      <c r="B68" s="25">
        <v>369.9</v>
      </c>
      <c r="C68" s="20" t="s">
        <v>65</v>
      </c>
      <c r="D68" s="46">
        <v>507808</v>
      </c>
      <c r="E68" s="46">
        <v>11873</v>
      </c>
      <c r="F68" s="46">
        <v>300000</v>
      </c>
      <c r="G68" s="46">
        <v>225440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1045121</v>
      </c>
      <c r="O68" s="47">
        <f t="shared" si="8"/>
        <v>9.1386287523062535</v>
      </c>
      <c r="P68" s="9"/>
    </row>
    <row r="69" spans="1:119" ht="15.75">
      <c r="A69" s="29" t="s">
        <v>47</v>
      </c>
      <c r="B69" s="30"/>
      <c r="C69" s="31"/>
      <c r="D69" s="32">
        <f t="shared" ref="D69:M69" si="15">SUM(D70:D72)</f>
        <v>12083450</v>
      </c>
      <c r="E69" s="32">
        <f t="shared" si="15"/>
        <v>209012</v>
      </c>
      <c r="F69" s="32">
        <f t="shared" si="15"/>
        <v>62767689</v>
      </c>
      <c r="G69" s="32">
        <f t="shared" si="15"/>
        <v>20977299</v>
      </c>
      <c r="H69" s="32">
        <f t="shared" si="15"/>
        <v>0</v>
      </c>
      <c r="I69" s="32">
        <f t="shared" si="15"/>
        <v>0</v>
      </c>
      <c r="J69" s="32">
        <f t="shared" si="15"/>
        <v>0</v>
      </c>
      <c r="K69" s="32">
        <f t="shared" si="15"/>
        <v>0</v>
      </c>
      <c r="L69" s="32">
        <f t="shared" si="15"/>
        <v>0</v>
      </c>
      <c r="M69" s="32">
        <f t="shared" si="15"/>
        <v>0</v>
      </c>
      <c r="N69" s="32">
        <f t="shared" si="14"/>
        <v>96037450</v>
      </c>
      <c r="O69" s="45">
        <f>(N69/O$75)</f>
        <v>839.75979993529381</v>
      </c>
      <c r="P69" s="9"/>
    </row>
    <row r="70" spans="1:119">
      <c r="A70" s="12"/>
      <c r="B70" s="25">
        <v>381</v>
      </c>
      <c r="C70" s="20" t="s">
        <v>66</v>
      </c>
      <c r="D70" s="46">
        <v>12083450</v>
      </c>
      <c r="E70" s="46">
        <v>209012</v>
      </c>
      <c r="F70" s="46">
        <v>12362689</v>
      </c>
      <c r="G70" s="46">
        <v>5577299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30232450</v>
      </c>
      <c r="O70" s="47">
        <f>(N70/O$75)</f>
        <v>264.35516731810111</v>
      </c>
      <c r="P70" s="9"/>
    </row>
    <row r="71" spans="1:119">
      <c r="A71" s="12"/>
      <c r="B71" s="25">
        <v>385</v>
      </c>
      <c r="C71" s="20" t="s">
        <v>150</v>
      </c>
      <c r="D71" s="46">
        <v>0</v>
      </c>
      <c r="E71" s="46">
        <v>0</v>
      </c>
      <c r="F71" s="46">
        <v>50405000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50405000</v>
      </c>
      <c r="O71" s="47">
        <f>(N71/O$75)</f>
        <v>440.74569572326715</v>
      </c>
      <c r="P71" s="9"/>
    </row>
    <row r="72" spans="1:119" ht="15.75" thickBot="1">
      <c r="A72" s="12"/>
      <c r="B72" s="25">
        <v>388.1</v>
      </c>
      <c r="C72" s="20" t="s">
        <v>151</v>
      </c>
      <c r="D72" s="46">
        <v>0</v>
      </c>
      <c r="E72" s="46">
        <v>0</v>
      </c>
      <c r="F72" s="46">
        <v>0</v>
      </c>
      <c r="G72" s="46">
        <v>15400000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15400000</v>
      </c>
      <c r="O72" s="47">
        <f>(N72/O$75)</f>
        <v>134.65893689392547</v>
      </c>
      <c r="P72" s="9"/>
    </row>
    <row r="73" spans="1:119" ht="16.5" thickBot="1">
      <c r="A73" s="14" t="s">
        <v>54</v>
      </c>
      <c r="B73" s="23"/>
      <c r="C73" s="22"/>
      <c r="D73" s="15">
        <f t="shared" ref="D73:M73" si="16">SUM(D5,D15,D29,D44,D53,D62,D69)</f>
        <v>87382742</v>
      </c>
      <c r="E73" s="15">
        <f t="shared" si="16"/>
        <v>21641761</v>
      </c>
      <c r="F73" s="15">
        <f t="shared" si="16"/>
        <v>67301698</v>
      </c>
      <c r="G73" s="15">
        <f t="shared" si="16"/>
        <v>22461861</v>
      </c>
      <c r="H73" s="15">
        <f t="shared" si="16"/>
        <v>0</v>
      </c>
      <c r="I73" s="15">
        <f t="shared" si="16"/>
        <v>5470693</v>
      </c>
      <c r="J73" s="15">
        <f t="shared" si="16"/>
        <v>0</v>
      </c>
      <c r="K73" s="15">
        <f t="shared" si="16"/>
        <v>0</v>
      </c>
      <c r="L73" s="15">
        <f t="shared" si="16"/>
        <v>0</v>
      </c>
      <c r="M73" s="15">
        <f t="shared" si="16"/>
        <v>0</v>
      </c>
      <c r="N73" s="15">
        <f t="shared" si="14"/>
        <v>204258755</v>
      </c>
      <c r="O73" s="38">
        <f>(N73/O$75)</f>
        <v>1786.0562856868044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40"/>
      <c r="B75" s="41"/>
      <c r="C75" s="41"/>
      <c r="D75" s="42"/>
      <c r="E75" s="42"/>
      <c r="F75" s="42"/>
      <c r="G75" s="42"/>
      <c r="H75" s="42"/>
      <c r="I75" s="42"/>
      <c r="J75" s="42"/>
      <c r="K75" s="42"/>
      <c r="L75" s="48" t="s">
        <v>152</v>
      </c>
      <c r="M75" s="48"/>
      <c r="N75" s="48"/>
      <c r="O75" s="43">
        <v>114363</v>
      </c>
    </row>
    <row r="76" spans="1:119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1"/>
    </row>
    <row r="77" spans="1:119" ht="15.75" customHeight="1" thickBot="1">
      <c r="A77" s="52" t="s">
        <v>84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42377353</v>
      </c>
      <c r="E5" s="27">
        <f t="shared" si="0"/>
        <v>7147670</v>
      </c>
      <c r="F5" s="27">
        <f t="shared" si="0"/>
        <v>4262468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53787491</v>
      </c>
      <c r="O5" s="33">
        <f t="shared" ref="O5:O36" si="1">(N5/O$73)</f>
        <v>470.64760596408945</v>
      </c>
      <c r="P5" s="6"/>
    </row>
    <row r="6" spans="1:133">
      <c r="A6" s="12"/>
      <c r="B6" s="25">
        <v>311</v>
      </c>
      <c r="C6" s="20" t="s">
        <v>2</v>
      </c>
      <c r="D6" s="46">
        <v>30496660</v>
      </c>
      <c r="E6" s="46">
        <v>0</v>
      </c>
      <c r="F6" s="46">
        <v>4262468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34759128</v>
      </c>
      <c r="O6" s="47">
        <f t="shared" si="1"/>
        <v>304.14693220398306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1663393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1663393</v>
      </c>
      <c r="O7" s="47">
        <f t="shared" si="1"/>
        <v>14.554907073606104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638066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638066</v>
      </c>
      <c r="O8" s="47">
        <f t="shared" si="1"/>
        <v>5.5831612474187109</v>
      </c>
      <c r="P8" s="9"/>
    </row>
    <row r="9" spans="1:133">
      <c r="A9" s="12"/>
      <c r="B9" s="25">
        <v>312.60000000000002</v>
      </c>
      <c r="C9" s="20" t="s">
        <v>96</v>
      </c>
      <c r="D9" s="46">
        <v>0</v>
      </c>
      <c r="E9" s="46">
        <v>4846211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4846211</v>
      </c>
      <c r="O9" s="47">
        <f t="shared" si="1"/>
        <v>42.404982324734874</v>
      </c>
      <c r="P9" s="9"/>
    </row>
    <row r="10" spans="1:133">
      <c r="A10" s="12"/>
      <c r="B10" s="25">
        <v>314.10000000000002</v>
      </c>
      <c r="C10" s="20" t="s">
        <v>12</v>
      </c>
      <c r="D10" s="46">
        <v>7196740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7196740</v>
      </c>
      <c r="O10" s="47">
        <f t="shared" si="1"/>
        <v>62.972419586293796</v>
      </c>
      <c r="P10" s="9"/>
    </row>
    <row r="11" spans="1:133">
      <c r="A11" s="12"/>
      <c r="B11" s="25">
        <v>314.3</v>
      </c>
      <c r="C11" s="20" t="s">
        <v>13</v>
      </c>
      <c r="D11" s="46">
        <v>1291812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1291812</v>
      </c>
      <c r="O11" s="47">
        <f t="shared" si="1"/>
        <v>11.303524552868293</v>
      </c>
      <c r="P11" s="9"/>
    </row>
    <row r="12" spans="1:133">
      <c r="A12" s="12"/>
      <c r="B12" s="25">
        <v>314.39999999999998</v>
      </c>
      <c r="C12" s="20" t="s">
        <v>14</v>
      </c>
      <c r="D12" s="46">
        <v>232065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232065</v>
      </c>
      <c r="O12" s="47">
        <f t="shared" si="1"/>
        <v>2.0305992089881348</v>
      </c>
      <c r="P12" s="9"/>
    </row>
    <row r="13" spans="1:133">
      <c r="A13" s="12"/>
      <c r="B13" s="25">
        <v>315</v>
      </c>
      <c r="C13" s="20" t="s">
        <v>110</v>
      </c>
      <c r="D13" s="46">
        <v>2110164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2110164</v>
      </c>
      <c r="O13" s="47">
        <f t="shared" si="1"/>
        <v>18.464211963179448</v>
      </c>
      <c r="P13" s="9"/>
    </row>
    <row r="14" spans="1:133">
      <c r="A14" s="12"/>
      <c r="B14" s="25">
        <v>316</v>
      </c>
      <c r="C14" s="20" t="s">
        <v>111</v>
      </c>
      <c r="D14" s="46">
        <v>1049912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1049912</v>
      </c>
      <c r="O14" s="47">
        <f t="shared" si="1"/>
        <v>9.1868678030170461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SUM(D16:D28)</f>
        <v>5130512</v>
      </c>
      <c r="E15" s="32">
        <f t="shared" si="3"/>
        <v>7451878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4885142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17467532</v>
      </c>
      <c r="O15" s="45">
        <f t="shared" si="1"/>
        <v>152.84319764796473</v>
      </c>
      <c r="P15" s="10"/>
    </row>
    <row r="16" spans="1:133">
      <c r="A16" s="12"/>
      <c r="B16" s="25">
        <v>322</v>
      </c>
      <c r="C16" s="20" t="s">
        <v>0</v>
      </c>
      <c r="D16" s="46">
        <v>558762</v>
      </c>
      <c r="E16" s="46">
        <v>5641800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6200562</v>
      </c>
      <c r="O16" s="47">
        <f t="shared" si="1"/>
        <v>54.25573133597004</v>
      </c>
      <c r="P16" s="9"/>
    </row>
    <row r="17" spans="1:16">
      <c r="A17" s="12"/>
      <c r="B17" s="25">
        <v>323.10000000000002</v>
      </c>
      <c r="C17" s="20" t="s">
        <v>18</v>
      </c>
      <c r="D17" s="46">
        <v>2176965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7" si="4">SUM(D17:M17)</f>
        <v>2176965</v>
      </c>
      <c r="O17" s="47">
        <f t="shared" si="1"/>
        <v>19.048729480942214</v>
      </c>
      <c r="P17" s="9"/>
    </row>
    <row r="18" spans="1:16">
      <c r="A18" s="12"/>
      <c r="B18" s="25">
        <v>323.39999999999998</v>
      </c>
      <c r="C18" s="20" t="s">
        <v>19</v>
      </c>
      <c r="D18" s="46">
        <v>174103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174103</v>
      </c>
      <c r="O18" s="47">
        <f t="shared" si="1"/>
        <v>1.5234241013615204</v>
      </c>
      <c r="P18" s="9"/>
    </row>
    <row r="19" spans="1:16">
      <c r="A19" s="12"/>
      <c r="B19" s="25">
        <v>323.7</v>
      </c>
      <c r="C19" s="20" t="s">
        <v>20</v>
      </c>
      <c r="D19" s="46">
        <v>1231118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1231118</v>
      </c>
      <c r="O19" s="47">
        <f t="shared" si="1"/>
        <v>10.7724440866613</v>
      </c>
      <c r="P19" s="9"/>
    </row>
    <row r="20" spans="1:16">
      <c r="A20" s="12"/>
      <c r="B20" s="25">
        <v>323.89999999999998</v>
      </c>
      <c r="C20" s="20" t="s">
        <v>21</v>
      </c>
      <c r="D20" s="46">
        <v>100000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100000</v>
      </c>
      <c r="O20" s="47">
        <f t="shared" si="1"/>
        <v>0.87501312519687791</v>
      </c>
      <c r="P20" s="9"/>
    </row>
    <row r="21" spans="1:16">
      <c r="A21" s="12"/>
      <c r="B21" s="25">
        <v>324.11</v>
      </c>
      <c r="C21" s="20" t="s">
        <v>22</v>
      </c>
      <c r="D21" s="46">
        <v>0</v>
      </c>
      <c r="E21" s="46">
        <v>88566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88566</v>
      </c>
      <c r="O21" s="47">
        <f t="shared" si="1"/>
        <v>0.77496412446186691</v>
      </c>
      <c r="P21" s="9"/>
    </row>
    <row r="22" spans="1:16">
      <c r="A22" s="12"/>
      <c r="B22" s="25">
        <v>324.12</v>
      </c>
      <c r="C22" s="20" t="s">
        <v>78</v>
      </c>
      <c r="D22" s="46">
        <v>0</v>
      </c>
      <c r="E22" s="46">
        <v>318893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318893</v>
      </c>
      <c r="O22" s="47">
        <f t="shared" si="1"/>
        <v>2.7903556053340801</v>
      </c>
      <c r="P22" s="9"/>
    </row>
    <row r="23" spans="1:16">
      <c r="A23" s="12"/>
      <c r="B23" s="25">
        <v>324.61</v>
      </c>
      <c r="C23" s="20" t="s">
        <v>23</v>
      </c>
      <c r="D23" s="46">
        <v>0</v>
      </c>
      <c r="E23" s="46">
        <v>748843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748843</v>
      </c>
      <c r="O23" s="47">
        <f t="shared" si="1"/>
        <v>6.5524745371180568</v>
      </c>
      <c r="P23" s="9"/>
    </row>
    <row r="24" spans="1:16">
      <c r="A24" s="12"/>
      <c r="B24" s="25">
        <v>324.62</v>
      </c>
      <c r="C24" s="20" t="s">
        <v>86</v>
      </c>
      <c r="D24" s="46">
        <v>0</v>
      </c>
      <c r="E24" s="46">
        <v>10302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10302</v>
      </c>
      <c r="O24" s="47">
        <f t="shared" si="1"/>
        <v>9.0143852157782367E-2</v>
      </c>
      <c r="P24" s="9"/>
    </row>
    <row r="25" spans="1:16">
      <c r="A25" s="12"/>
      <c r="B25" s="25">
        <v>324.70999999999998</v>
      </c>
      <c r="C25" s="20" t="s">
        <v>79</v>
      </c>
      <c r="D25" s="46">
        <v>0</v>
      </c>
      <c r="E25" s="46">
        <v>28232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28232</v>
      </c>
      <c r="O25" s="47">
        <f t="shared" si="1"/>
        <v>0.2470337055055826</v>
      </c>
      <c r="P25" s="9"/>
    </row>
    <row r="26" spans="1:16">
      <c r="A26" s="12"/>
      <c r="B26" s="25">
        <v>324.72000000000003</v>
      </c>
      <c r="C26" s="20" t="s">
        <v>87</v>
      </c>
      <c r="D26" s="46">
        <v>0</v>
      </c>
      <c r="E26" s="46">
        <v>772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772</v>
      </c>
      <c r="O26" s="47">
        <f t="shared" si="1"/>
        <v>6.7551013265198974E-3</v>
      </c>
      <c r="P26" s="9"/>
    </row>
    <row r="27" spans="1:16">
      <c r="A27" s="12"/>
      <c r="B27" s="25">
        <v>325.2</v>
      </c>
      <c r="C27" s="20" t="s">
        <v>131</v>
      </c>
      <c r="D27" s="46">
        <v>0</v>
      </c>
      <c r="E27" s="46">
        <v>614470</v>
      </c>
      <c r="F27" s="46">
        <v>0</v>
      </c>
      <c r="G27" s="46">
        <v>0</v>
      </c>
      <c r="H27" s="46">
        <v>0</v>
      </c>
      <c r="I27" s="46">
        <v>4827481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5441951</v>
      </c>
      <c r="O27" s="47">
        <f t="shared" si="1"/>
        <v>47.617785516782753</v>
      </c>
      <c r="P27" s="9"/>
    </row>
    <row r="28" spans="1:16">
      <c r="A28" s="12"/>
      <c r="B28" s="25">
        <v>329</v>
      </c>
      <c r="C28" s="20" t="s">
        <v>24</v>
      </c>
      <c r="D28" s="46">
        <v>889564</v>
      </c>
      <c r="E28" s="46">
        <v>0</v>
      </c>
      <c r="F28" s="46">
        <v>0</v>
      </c>
      <c r="G28" s="46">
        <v>0</v>
      </c>
      <c r="H28" s="46">
        <v>0</v>
      </c>
      <c r="I28" s="46">
        <v>57661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5">SUM(D28:M28)</f>
        <v>947225</v>
      </c>
      <c r="O28" s="47">
        <f t="shared" si="1"/>
        <v>8.2883430751461269</v>
      </c>
      <c r="P28" s="9"/>
    </row>
    <row r="29" spans="1:16" ht="15.75">
      <c r="A29" s="29" t="s">
        <v>26</v>
      </c>
      <c r="B29" s="30"/>
      <c r="C29" s="31"/>
      <c r="D29" s="32">
        <f t="shared" ref="D29:M29" si="6">SUM(D30:D42)</f>
        <v>12886243</v>
      </c>
      <c r="E29" s="32">
        <f t="shared" si="6"/>
        <v>18267019</v>
      </c>
      <c r="F29" s="32">
        <f t="shared" si="6"/>
        <v>0</v>
      </c>
      <c r="G29" s="32">
        <f t="shared" si="6"/>
        <v>25272</v>
      </c>
      <c r="H29" s="32">
        <f t="shared" si="6"/>
        <v>0</v>
      </c>
      <c r="I29" s="32">
        <f t="shared" si="6"/>
        <v>214632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44">
        <f t="shared" si="5"/>
        <v>31393166</v>
      </c>
      <c r="O29" s="45">
        <f t="shared" si="1"/>
        <v>274.69432291484372</v>
      </c>
      <c r="P29" s="10"/>
    </row>
    <row r="30" spans="1:16">
      <c r="A30" s="12"/>
      <c r="B30" s="25">
        <v>331.2</v>
      </c>
      <c r="C30" s="20" t="s">
        <v>25</v>
      </c>
      <c r="D30" s="46">
        <v>707355</v>
      </c>
      <c r="E30" s="46">
        <v>224033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931388</v>
      </c>
      <c r="O30" s="47">
        <f t="shared" si="1"/>
        <v>8.1497672465086968</v>
      </c>
      <c r="P30" s="9"/>
    </row>
    <row r="31" spans="1:16">
      <c r="A31" s="12"/>
      <c r="B31" s="25">
        <v>331.42</v>
      </c>
      <c r="C31" s="20" t="s">
        <v>112</v>
      </c>
      <c r="D31" s="46">
        <v>0</v>
      </c>
      <c r="E31" s="46">
        <v>103208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103208</v>
      </c>
      <c r="O31" s="47">
        <f t="shared" si="1"/>
        <v>0.90308354625319376</v>
      </c>
      <c r="P31" s="9"/>
    </row>
    <row r="32" spans="1:16">
      <c r="A32" s="12"/>
      <c r="B32" s="25">
        <v>331.62</v>
      </c>
      <c r="C32" s="20" t="s">
        <v>132</v>
      </c>
      <c r="D32" s="46">
        <v>0</v>
      </c>
      <c r="E32" s="46">
        <v>1838653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1838653</v>
      </c>
      <c r="O32" s="47">
        <f t="shared" si="1"/>
        <v>16.088455076826154</v>
      </c>
      <c r="P32" s="9"/>
    </row>
    <row r="33" spans="1:16">
      <c r="A33" s="12"/>
      <c r="B33" s="25">
        <v>334.2</v>
      </c>
      <c r="C33" s="20" t="s">
        <v>90</v>
      </c>
      <c r="D33" s="46">
        <v>98753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98753</v>
      </c>
      <c r="O33" s="47">
        <f t="shared" si="1"/>
        <v>0.86410171152567283</v>
      </c>
      <c r="P33" s="9"/>
    </row>
    <row r="34" spans="1:16">
      <c r="A34" s="12"/>
      <c r="B34" s="25">
        <v>334.36</v>
      </c>
      <c r="C34" s="20" t="s">
        <v>28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214632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7">SUM(D34:M34)</f>
        <v>214632</v>
      </c>
      <c r="O34" s="47">
        <f t="shared" si="1"/>
        <v>1.878058170872563</v>
      </c>
      <c r="P34" s="9"/>
    </row>
    <row r="35" spans="1:16">
      <c r="A35" s="12"/>
      <c r="B35" s="25">
        <v>334.39</v>
      </c>
      <c r="C35" s="20" t="s">
        <v>29</v>
      </c>
      <c r="D35" s="46">
        <v>0</v>
      </c>
      <c r="E35" s="46">
        <v>31360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31360</v>
      </c>
      <c r="O35" s="47">
        <f t="shared" si="1"/>
        <v>0.27440411606174092</v>
      </c>
      <c r="P35" s="9"/>
    </row>
    <row r="36" spans="1:16">
      <c r="A36" s="12"/>
      <c r="B36" s="25">
        <v>334.42</v>
      </c>
      <c r="C36" s="20" t="s">
        <v>142</v>
      </c>
      <c r="D36" s="46">
        <v>0</v>
      </c>
      <c r="E36" s="46">
        <v>15023888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15023888</v>
      </c>
      <c r="O36" s="47">
        <f t="shared" si="1"/>
        <v>131.46099191487872</v>
      </c>
      <c r="P36" s="9"/>
    </row>
    <row r="37" spans="1:16">
      <c r="A37" s="12"/>
      <c r="B37" s="25">
        <v>334.5</v>
      </c>
      <c r="C37" s="20" t="s">
        <v>31</v>
      </c>
      <c r="D37" s="46">
        <v>0</v>
      </c>
      <c r="E37" s="46">
        <v>6512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6512</v>
      </c>
      <c r="O37" s="47">
        <f t="shared" ref="O37:O68" si="8">(N37/O$73)</f>
        <v>5.6980854712820696E-2</v>
      </c>
      <c r="P37" s="9"/>
    </row>
    <row r="38" spans="1:16">
      <c r="A38" s="12"/>
      <c r="B38" s="25">
        <v>335.12</v>
      </c>
      <c r="C38" s="20" t="s">
        <v>113</v>
      </c>
      <c r="D38" s="46">
        <v>2905325</v>
      </c>
      <c r="E38" s="46">
        <v>864397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3769722</v>
      </c>
      <c r="O38" s="47">
        <f t="shared" si="8"/>
        <v>32.985562283434248</v>
      </c>
      <c r="P38" s="9"/>
    </row>
    <row r="39" spans="1:16">
      <c r="A39" s="12"/>
      <c r="B39" s="25">
        <v>335.15</v>
      </c>
      <c r="C39" s="20" t="s">
        <v>114</v>
      </c>
      <c r="D39" s="46">
        <v>21063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21063</v>
      </c>
      <c r="O39" s="47">
        <f t="shared" si="8"/>
        <v>0.18430401456021842</v>
      </c>
      <c r="P39" s="9"/>
    </row>
    <row r="40" spans="1:16">
      <c r="A40" s="12"/>
      <c r="B40" s="25">
        <v>335.18</v>
      </c>
      <c r="C40" s="20" t="s">
        <v>115</v>
      </c>
      <c r="D40" s="46">
        <v>8992931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8992931</v>
      </c>
      <c r="O40" s="47">
        <f t="shared" si="8"/>
        <v>78.689326589898855</v>
      </c>
      <c r="P40" s="9"/>
    </row>
    <row r="41" spans="1:16">
      <c r="A41" s="12"/>
      <c r="B41" s="25">
        <v>337.7</v>
      </c>
      <c r="C41" s="20" t="s">
        <v>38</v>
      </c>
      <c r="D41" s="46">
        <v>0</v>
      </c>
      <c r="E41" s="46">
        <v>174968</v>
      </c>
      <c r="F41" s="46">
        <v>0</v>
      </c>
      <c r="G41" s="46">
        <v>25272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200240</v>
      </c>
      <c r="O41" s="47">
        <f t="shared" si="8"/>
        <v>1.7521262818942285</v>
      </c>
      <c r="P41" s="9"/>
    </row>
    <row r="42" spans="1:16">
      <c r="A42" s="12"/>
      <c r="B42" s="25">
        <v>338</v>
      </c>
      <c r="C42" s="20" t="s">
        <v>40</v>
      </c>
      <c r="D42" s="46">
        <v>160816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160816</v>
      </c>
      <c r="O42" s="47">
        <f t="shared" si="8"/>
        <v>1.4071611074166113</v>
      </c>
      <c r="P42" s="9"/>
    </row>
    <row r="43" spans="1:16" ht="15.75">
      <c r="A43" s="29" t="s">
        <v>45</v>
      </c>
      <c r="B43" s="30"/>
      <c r="C43" s="31"/>
      <c r="D43" s="32">
        <f t="shared" ref="D43:M43" si="9">SUM(D44:D51)</f>
        <v>6990126</v>
      </c>
      <c r="E43" s="32">
        <f t="shared" si="9"/>
        <v>940419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1012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>SUM(D43:M43)</f>
        <v>7931557</v>
      </c>
      <c r="O43" s="45">
        <f t="shared" si="8"/>
        <v>69.402164782471743</v>
      </c>
      <c r="P43" s="10"/>
    </row>
    <row r="44" spans="1:16">
      <c r="A44" s="12"/>
      <c r="B44" s="25">
        <v>341.1</v>
      </c>
      <c r="C44" s="20" t="s">
        <v>116</v>
      </c>
      <c r="D44" s="46">
        <v>134398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134398</v>
      </c>
      <c r="O44" s="47">
        <f t="shared" si="8"/>
        <v>1.1760001400021001</v>
      </c>
      <c r="P44" s="9"/>
    </row>
    <row r="45" spans="1:16">
      <c r="A45" s="12"/>
      <c r="B45" s="25">
        <v>341.3</v>
      </c>
      <c r="C45" s="20" t="s">
        <v>118</v>
      </c>
      <c r="D45" s="46">
        <v>550369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1" si="10">SUM(D45:M45)</f>
        <v>550369</v>
      </c>
      <c r="O45" s="47">
        <f t="shared" si="8"/>
        <v>4.8158009870148053</v>
      </c>
      <c r="P45" s="9"/>
    </row>
    <row r="46" spans="1:16">
      <c r="A46" s="12"/>
      <c r="B46" s="25">
        <v>342.1</v>
      </c>
      <c r="C46" s="20" t="s">
        <v>50</v>
      </c>
      <c r="D46" s="46">
        <v>3490420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3490420</v>
      </c>
      <c r="O46" s="47">
        <f t="shared" si="8"/>
        <v>30.541633124496869</v>
      </c>
      <c r="P46" s="9"/>
    </row>
    <row r="47" spans="1:16">
      <c r="A47" s="12"/>
      <c r="B47" s="25">
        <v>345.1</v>
      </c>
      <c r="C47" s="20" t="s">
        <v>124</v>
      </c>
      <c r="D47" s="46">
        <v>0</v>
      </c>
      <c r="E47" s="46">
        <v>45146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45146</v>
      </c>
      <c r="O47" s="47">
        <f t="shared" si="8"/>
        <v>0.39503342550138254</v>
      </c>
      <c r="P47" s="9"/>
    </row>
    <row r="48" spans="1:16">
      <c r="A48" s="12"/>
      <c r="B48" s="25">
        <v>345.9</v>
      </c>
      <c r="C48" s="20" t="s">
        <v>133</v>
      </c>
      <c r="D48" s="46">
        <v>0</v>
      </c>
      <c r="E48" s="46">
        <v>889377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889377</v>
      </c>
      <c r="O48" s="47">
        <f t="shared" si="8"/>
        <v>7.7821654824822373</v>
      </c>
      <c r="P48" s="9"/>
    </row>
    <row r="49" spans="1:16">
      <c r="A49" s="12"/>
      <c r="B49" s="25">
        <v>347.2</v>
      </c>
      <c r="C49" s="20" t="s">
        <v>52</v>
      </c>
      <c r="D49" s="46">
        <v>462902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462902</v>
      </c>
      <c r="O49" s="47">
        <f t="shared" si="8"/>
        <v>4.0504532567988516</v>
      </c>
      <c r="P49" s="9"/>
    </row>
    <row r="50" spans="1:16">
      <c r="A50" s="12"/>
      <c r="B50" s="25">
        <v>347.4</v>
      </c>
      <c r="C50" s="20" t="s">
        <v>53</v>
      </c>
      <c r="D50" s="46">
        <v>2325697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2325697</v>
      </c>
      <c r="O50" s="47">
        <f t="shared" si="8"/>
        <v>20.350154002310035</v>
      </c>
      <c r="P50" s="9"/>
    </row>
    <row r="51" spans="1:16">
      <c r="A51" s="12"/>
      <c r="B51" s="25">
        <v>349</v>
      </c>
      <c r="C51" s="20" t="s">
        <v>91</v>
      </c>
      <c r="D51" s="46">
        <v>26340</v>
      </c>
      <c r="E51" s="46">
        <v>5896</v>
      </c>
      <c r="F51" s="46">
        <v>0</v>
      </c>
      <c r="G51" s="46">
        <v>0</v>
      </c>
      <c r="H51" s="46">
        <v>0</v>
      </c>
      <c r="I51" s="46">
        <v>1012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33248</v>
      </c>
      <c r="O51" s="47">
        <f t="shared" si="8"/>
        <v>0.290924363865458</v>
      </c>
      <c r="P51" s="9"/>
    </row>
    <row r="52" spans="1:16" ht="15.75">
      <c r="A52" s="29" t="s">
        <v>46</v>
      </c>
      <c r="B52" s="30"/>
      <c r="C52" s="31"/>
      <c r="D52" s="32">
        <f t="shared" ref="D52:M52" si="11">SUM(D53:D60)</f>
        <v>6729060</v>
      </c>
      <c r="E52" s="32">
        <f t="shared" si="11"/>
        <v>56325</v>
      </c>
      <c r="F52" s="32">
        <f t="shared" si="11"/>
        <v>0</v>
      </c>
      <c r="G52" s="32">
        <f t="shared" si="11"/>
        <v>0</v>
      </c>
      <c r="H52" s="32">
        <f t="shared" si="11"/>
        <v>0</v>
      </c>
      <c r="I52" s="32">
        <f t="shared" si="11"/>
        <v>0</v>
      </c>
      <c r="J52" s="32">
        <f t="shared" si="11"/>
        <v>0</v>
      </c>
      <c r="K52" s="32">
        <f t="shared" si="11"/>
        <v>0</v>
      </c>
      <c r="L52" s="32">
        <f t="shared" si="11"/>
        <v>0</v>
      </c>
      <c r="M52" s="32">
        <f t="shared" si="11"/>
        <v>0</v>
      </c>
      <c r="N52" s="32">
        <f>SUM(D52:M52)</f>
        <v>6785385</v>
      </c>
      <c r="O52" s="45">
        <f t="shared" si="8"/>
        <v>59.373009345140176</v>
      </c>
      <c r="P52" s="10"/>
    </row>
    <row r="53" spans="1:16">
      <c r="A53" s="13"/>
      <c r="B53" s="39">
        <v>351.1</v>
      </c>
      <c r="C53" s="21" t="s">
        <v>56</v>
      </c>
      <c r="D53" s="46">
        <v>3149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3149</v>
      </c>
      <c r="O53" s="47">
        <f t="shared" si="8"/>
        <v>2.7554163312449687E-2</v>
      </c>
      <c r="P53" s="9"/>
    </row>
    <row r="54" spans="1:16">
      <c r="A54" s="13"/>
      <c r="B54" s="39">
        <v>351.2</v>
      </c>
      <c r="C54" s="21" t="s">
        <v>143</v>
      </c>
      <c r="D54" s="46">
        <v>1397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60" si="12">SUM(D54:M54)</f>
        <v>1397</v>
      </c>
      <c r="O54" s="47">
        <f t="shared" si="8"/>
        <v>1.2223933359000384E-2</v>
      </c>
      <c r="P54" s="9"/>
    </row>
    <row r="55" spans="1:16">
      <c r="A55" s="13"/>
      <c r="B55" s="39">
        <v>351.3</v>
      </c>
      <c r="C55" s="21" t="s">
        <v>144</v>
      </c>
      <c r="D55" s="46">
        <v>256184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256184</v>
      </c>
      <c r="O55" s="47">
        <f t="shared" si="8"/>
        <v>2.2416436246543698</v>
      </c>
      <c r="P55" s="9"/>
    </row>
    <row r="56" spans="1:16">
      <c r="A56" s="13"/>
      <c r="B56" s="39">
        <v>351.5</v>
      </c>
      <c r="C56" s="21" t="s">
        <v>81</v>
      </c>
      <c r="D56" s="46">
        <v>1538313</v>
      </c>
      <c r="E56" s="46">
        <v>1880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1540193</v>
      </c>
      <c r="O56" s="47">
        <f t="shared" si="8"/>
        <v>13.47689090336355</v>
      </c>
      <c r="P56" s="9"/>
    </row>
    <row r="57" spans="1:16">
      <c r="A57" s="13"/>
      <c r="B57" s="39">
        <v>354</v>
      </c>
      <c r="C57" s="21" t="s">
        <v>57</v>
      </c>
      <c r="D57" s="46">
        <v>155381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155381</v>
      </c>
      <c r="O57" s="47">
        <f t="shared" si="8"/>
        <v>1.3596041440621609</v>
      </c>
      <c r="P57" s="9"/>
    </row>
    <row r="58" spans="1:16">
      <c r="A58" s="13"/>
      <c r="B58" s="39">
        <v>355</v>
      </c>
      <c r="C58" s="21" t="s">
        <v>127</v>
      </c>
      <c r="D58" s="46">
        <v>0</v>
      </c>
      <c r="E58" s="46">
        <v>17631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17631</v>
      </c>
      <c r="O58" s="47">
        <f t="shared" si="8"/>
        <v>0.15427356410346155</v>
      </c>
      <c r="P58" s="9"/>
    </row>
    <row r="59" spans="1:16">
      <c r="A59" s="13"/>
      <c r="B59" s="39">
        <v>358.2</v>
      </c>
      <c r="C59" s="21" t="s">
        <v>137</v>
      </c>
      <c r="D59" s="46">
        <v>0</v>
      </c>
      <c r="E59" s="46">
        <v>23641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23641</v>
      </c>
      <c r="O59" s="47">
        <f t="shared" si="8"/>
        <v>0.20686185292779391</v>
      </c>
      <c r="P59" s="9"/>
    </row>
    <row r="60" spans="1:16">
      <c r="A60" s="13"/>
      <c r="B60" s="39">
        <v>359</v>
      </c>
      <c r="C60" s="21" t="s">
        <v>92</v>
      </c>
      <c r="D60" s="46">
        <v>4774636</v>
      </c>
      <c r="E60" s="46">
        <v>13173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4787809</v>
      </c>
      <c r="O60" s="47">
        <f t="shared" si="8"/>
        <v>41.893957159357392</v>
      </c>
      <c r="P60" s="9"/>
    </row>
    <row r="61" spans="1:16" ht="15.75">
      <c r="A61" s="29" t="s">
        <v>3</v>
      </c>
      <c r="B61" s="30"/>
      <c r="C61" s="31"/>
      <c r="D61" s="32">
        <f t="shared" ref="D61:M61" si="13">SUM(D62:D67)</f>
        <v>2714533</v>
      </c>
      <c r="E61" s="32">
        <f t="shared" si="13"/>
        <v>1160477</v>
      </c>
      <c r="F61" s="32">
        <f t="shared" si="13"/>
        <v>42807</v>
      </c>
      <c r="G61" s="32">
        <f t="shared" si="13"/>
        <v>2194054</v>
      </c>
      <c r="H61" s="32">
        <f t="shared" si="13"/>
        <v>0</v>
      </c>
      <c r="I61" s="32">
        <f t="shared" si="13"/>
        <v>132327</v>
      </c>
      <c r="J61" s="32">
        <f t="shared" si="13"/>
        <v>0</v>
      </c>
      <c r="K61" s="32">
        <f t="shared" si="13"/>
        <v>0</v>
      </c>
      <c r="L61" s="32">
        <f t="shared" si="13"/>
        <v>0</v>
      </c>
      <c r="M61" s="32">
        <f t="shared" si="13"/>
        <v>0</v>
      </c>
      <c r="N61" s="32">
        <f t="shared" ref="N61:N71" si="14">SUM(D61:M61)</f>
        <v>6244198</v>
      </c>
      <c r="O61" s="45">
        <f t="shared" si="8"/>
        <v>54.63755206328095</v>
      </c>
      <c r="P61" s="10"/>
    </row>
    <row r="62" spans="1:16">
      <c r="A62" s="12"/>
      <c r="B62" s="25">
        <v>361.1</v>
      </c>
      <c r="C62" s="20" t="s">
        <v>59</v>
      </c>
      <c r="D62" s="46">
        <v>580914</v>
      </c>
      <c r="E62" s="46">
        <v>432039</v>
      </c>
      <c r="F62" s="46">
        <v>0</v>
      </c>
      <c r="G62" s="46">
        <v>2194054</v>
      </c>
      <c r="H62" s="46">
        <v>0</v>
      </c>
      <c r="I62" s="46">
        <v>131721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3338728</v>
      </c>
      <c r="O62" s="47">
        <f t="shared" si="8"/>
        <v>29.21430821462322</v>
      </c>
      <c r="P62" s="9"/>
    </row>
    <row r="63" spans="1:16">
      <c r="A63" s="12"/>
      <c r="B63" s="25">
        <v>362</v>
      </c>
      <c r="C63" s="20" t="s">
        <v>61</v>
      </c>
      <c r="D63" s="46">
        <v>13300</v>
      </c>
      <c r="E63" s="46">
        <v>14399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27699</v>
      </c>
      <c r="O63" s="47">
        <f t="shared" si="8"/>
        <v>0.24236988554828323</v>
      </c>
      <c r="P63" s="9"/>
    </row>
    <row r="64" spans="1:16">
      <c r="A64" s="12"/>
      <c r="B64" s="25">
        <v>365</v>
      </c>
      <c r="C64" s="20" t="s">
        <v>120</v>
      </c>
      <c r="D64" s="46">
        <v>10004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4"/>
        <v>10004</v>
      </c>
      <c r="O64" s="47">
        <f t="shared" si="8"/>
        <v>8.7536313044695668E-2</v>
      </c>
      <c r="P64" s="9"/>
    </row>
    <row r="65" spans="1:119">
      <c r="A65" s="12"/>
      <c r="B65" s="25">
        <v>366</v>
      </c>
      <c r="C65" s="20" t="s">
        <v>63</v>
      </c>
      <c r="D65" s="46">
        <v>29857</v>
      </c>
      <c r="E65" s="46">
        <v>699832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4"/>
        <v>729689</v>
      </c>
      <c r="O65" s="47">
        <f t="shared" si="8"/>
        <v>6.3848745231178468</v>
      </c>
      <c r="P65" s="9"/>
    </row>
    <row r="66" spans="1:119">
      <c r="A66" s="12"/>
      <c r="B66" s="25">
        <v>369.4</v>
      </c>
      <c r="C66" s="20" t="s">
        <v>82</v>
      </c>
      <c r="D66" s="46">
        <v>1388493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4"/>
        <v>1388493</v>
      </c>
      <c r="O66" s="47">
        <f t="shared" si="8"/>
        <v>12.149495992439887</v>
      </c>
      <c r="P66" s="9"/>
    </row>
    <row r="67" spans="1:119">
      <c r="A67" s="12"/>
      <c r="B67" s="25">
        <v>369.9</v>
      </c>
      <c r="C67" s="20" t="s">
        <v>65</v>
      </c>
      <c r="D67" s="46">
        <v>691965</v>
      </c>
      <c r="E67" s="46">
        <v>14207</v>
      </c>
      <c r="F67" s="46">
        <v>42807</v>
      </c>
      <c r="G67" s="46">
        <v>0</v>
      </c>
      <c r="H67" s="46">
        <v>0</v>
      </c>
      <c r="I67" s="46">
        <v>606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749585</v>
      </c>
      <c r="O67" s="47">
        <f t="shared" si="8"/>
        <v>6.558967134507018</v>
      </c>
      <c r="P67" s="9"/>
    </row>
    <row r="68" spans="1:119" ht="15.75">
      <c r="A68" s="29" t="s">
        <v>47</v>
      </c>
      <c r="B68" s="30"/>
      <c r="C68" s="31"/>
      <c r="D68" s="32">
        <f t="shared" ref="D68:M68" si="15">SUM(D69:D70)</f>
        <v>1225430</v>
      </c>
      <c r="E68" s="32">
        <f t="shared" si="15"/>
        <v>202923</v>
      </c>
      <c r="F68" s="32">
        <f t="shared" si="15"/>
        <v>14994762</v>
      </c>
      <c r="G68" s="32">
        <f t="shared" si="15"/>
        <v>5636563</v>
      </c>
      <c r="H68" s="32">
        <f t="shared" si="15"/>
        <v>0</v>
      </c>
      <c r="I68" s="32">
        <f t="shared" si="15"/>
        <v>0</v>
      </c>
      <c r="J68" s="32">
        <f t="shared" si="15"/>
        <v>0</v>
      </c>
      <c r="K68" s="32">
        <f t="shared" si="15"/>
        <v>0</v>
      </c>
      <c r="L68" s="32">
        <f t="shared" si="15"/>
        <v>0</v>
      </c>
      <c r="M68" s="32">
        <f t="shared" si="15"/>
        <v>0</v>
      </c>
      <c r="N68" s="32">
        <f t="shared" si="14"/>
        <v>22059678</v>
      </c>
      <c r="O68" s="45">
        <f t="shared" si="8"/>
        <v>193.02507787616815</v>
      </c>
      <c r="P68" s="9"/>
    </row>
    <row r="69" spans="1:119">
      <c r="A69" s="12"/>
      <c r="B69" s="25">
        <v>381</v>
      </c>
      <c r="C69" s="20" t="s">
        <v>66</v>
      </c>
      <c r="D69" s="46">
        <v>1225430</v>
      </c>
      <c r="E69" s="46">
        <v>202923</v>
      </c>
      <c r="F69" s="46">
        <v>8089762</v>
      </c>
      <c r="G69" s="46">
        <v>5636563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15154678</v>
      </c>
      <c r="O69" s="47">
        <f>(N69/O$73)</f>
        <v>132.60542158132372</v>
      </c>
      <c r="P69" s="9"/>
    </row>
    <row r="70" spans="1:119" ht="15.75" thickBot="1">
      <c r="A70" s="12"/>
      <c r="B70" s="25">
        <v>384</v>
      </c>
      <c r="C70" s="20" t="s">
        <v>67</v>
      </c>
      <c r="D70" s="46">
        <v>0</v>
      </c>
      <c r="E70" s="46">
        <v>0</v>
      </c>
      <c r="F70" s="46">
        <v>6905000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6905000</v>
      </c>
      <c r="O70" s="47">
        <f>(N70/O$73)</f>
        <v>60.419656294844422</v>
      </c>
      <c r="P70" s="9"/>
    </row>
    <row r="71" spans="1:119" ht="16.5" thickBot="1">
      <c r="A71" s="14" t="s">
        <v>54</v>
      </c>
      <c r="B71" s="23"/>
      <c r="C71" s="22"/>
      <c r="D71" s="15">
        <f t="shared" ref="D71:M71" si="16">SUM(D5,D15,D29,D43,D52,D61,D68)</f>
        <v>78053257</v>
      </c>
      <c r="E71" s="15">
        <f t="shared" si="16"/>
        <v>35226711</v>
      </c>
      <c r="F71" s="15">
        <f t="shared" si="16"/>
        <v>19300037</v>
      </c>
      <c r="G71" s="15">
        <f t="shared" si="16"/>
        <v>7855889</v>
      </c>
      <c r="H71" s="15">
        <f t="shared" si="16"/>
        <v>0</v>
      </c>
      <c r="I71" s="15">
        <f t="shared" si="16"/>
        <v>5233113</v>
      </c>
      <c r="J71" s="15">
        <f t="shared" si="16"/>
        <v>0</v>
      </c>
      <c r="K71" s="15">
        <f t="shared" si="16"/>
        <v>0</v>
      </c>
      <c r="L71" s="15">
        <f t="shared" si="16"/>
        <v>0</v>
      </c>
      <c r="M71" s="15">
        <f t="shared" si="16"/>
        <v>0</v>
      </c>
      <c r="N71" s="15">
        <f t="shared" si="14"/>
        <v>145669007</v>
      </c>
      <c r="O71" s="38">
        <f>(N71/O$73)</f>
        <v>1274.6229305939589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8" t="s">
        <v>145</v>
      </c>
      <c r="M73" s="48"/>
      <c r="N73" s="48"/>
      <c r="O73" s="43">
        <v>114284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84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39870016</v>
      </c>
      <c r="E5" s="27">
        <f t="shared" si="0"/>
        <v>6990048</v>
      </c>
      <c r="F5" s="27">
        <f t="shared" si="0"/>
        <v>4280119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51140183</v>
      </c>
      <c r="O5" s="33">
        <f t="shared" ref="O5:O36" si="1">(N5/O$69)</f>
        <v>450.06673531171896</v>
      </c>
      <c r="P5" s="6"/>
    </row>
    <row r="6" spans="1:133">
      <c r="A6" s="12"/>
      <c r="B6" s="25">
        <v>311</v>
      </c>
      <c r="C6" s="20" t="s">
        <v>2</v>
      </c>
      <c r="D6" s="46">
        <v>28224880</v>
      </c>
      <c r="E6" s="46">
        <v>0</v>
      </c>
      <c r="F6" s="46">
        <v>4280119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32504999</v>
      </c>
      <c r="O6" s="47">
        <f t="shared" si="1"/>
        <v>286.06504558735526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1628262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1628262</v>
      </c>
      <c r="O7" s="47">
        <f t="shared" si="1"/>
        <v>14.329760270355898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624500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624500</v>
      </c>
      <c r="O8" s="47">
        <f t="shared" si="1"/>
        <v>5.4960045059316363</v>
      </c>
      <c r="P8" s="9"/>
    </row>
    <row r="9" spans="1:133">
      <c r="A9" s="12"/>
      <c r="B9" s="25">
        <v>312.60000000000002</v>
      </c>
      <c r="C9" s="20" t="s">
        <v>96</v>
      </c>
      <c r="D9" s="46">
        <v>0</v>
      </c>
      <c r="E9" s="46">
        <v>4737286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4737286</v>
      </c>
      <c r="O9" s="47">
        <f t="shared" si="1"/>
        <v>41.691185271235966</v>
      </c>
      <c r="P9" s="9"/>
    </row>
    <row r="10" spans="1:133">
      <c r="A10" s="12"/>
      <c r="B10" s="25">
        <v>314.10000000000002</v>
      </c>
      <c r="C10" s="20" t="s">
        <v>12</v>
      </c>
      <c r="D10" s="46">
        <v>7139948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7139948</v>
      </c>
      <c r="O10" s="47">
        <f t="shared" si="1"/>
        <v>62.836167141901647</v>
      </c>
      <c r="P10" s="9"/>
    </row>
    <row r="11" spans="1:133">
      <c r="A11" s="12"/>
      <c r="B11" s="25">
        <v>314.3</v>
      </c>
      <c r="C11" s="20" t="s">
        <v>13</v>
      </c>
      <c r="D11" s="46">
        <v>1153361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1153361</v>
      </c>
      <c r="O11" s="47">
        <f t="shared" si="1"/>
        <v>10.150323863836379</v>
      </c>
      <c r="P11" s="9"/>
    </row>
    <row r="12" spans="1:133">
      <c r="A12" s="12"/>
      <c r="B12" s="25">
        <v>314.39999999999998</v>
      </c>
      <c r="C12" s="20" t="s">
        <v>14</v>
      </c>
      <c r="D12" s="46">
        <v>249098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249098</v>
      </c>
      <c r="O12" s="47">
        <f t="shared" si="1"/>
        <v>2.1922237476678283</v>
      </c>
      <c r="P12" s="9"/>
    </row>
    <row r="13" spans="1:133">
      <c r="A13" s="12"/>
      <c r="B13" s="25">
        <v>315</v>
      </c>
      <c r="C13" s="20" t="s">
        <v>110</v>
      </c>
      <c r="D13" s="46">
        <v>2207815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2207815</v>
      </c>
      <c r="O13" s="47">
        <f t="shared" si="1"/>
        <v>19.430202062871828</v>
      </c>
      <c r="P13" s="9"/>
    </row>
    <row r="14" spans="1:133">
      <c r="A14" s="12"/>
      <c r="B14" s="25">
        <v>316</v>
      </c>
      <c r="C14" s="20" t="s">
        <v>111</v>
      </c>
      <c r="D14" s="46">
        <v>894914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894914</v>
      </c>
      <c r="O14" s="47">
        <f t="shared" si="1"/>
        <v>7.8758228605625371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SUM(D16:D28)</f>
        <v>5365429</v>
      </c>
      <c r="E15" s="32">
        <f t="shared" si="3"/>
        <v>5842626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5094141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16302196</v>
      </c>
      <c r="O15" s="45">
        <f t="shared" si="1"/>
        <v>143.4698841834759</v>
      </c>
      <c r="P15" s="10"/>
    </row>
    <row r="16" spans="1:133">
      <c r="A16" s="12"/>
      <c r="B16" s="25">
        <v>322</v>
      </c>
      <c r="C16" s="20" t="s">
        <v>0</v>
      </c>
      <c r="D16" s="46">
        <v>658126</v>
      </c>
      <c r="E16" s="46">
        <v>5496075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6154201</v>
      </c>
      <c r="O16" s="47">
        <f t="shared" si="1"/>
        <v>54.160955046291406</v>
      </c>
      <c r="P16" s="9"/>
    </row>
    <row r="17" spans="1:16">
      <c r="A17" s="12"/>
      <c r="B17" s="25">
        <v>323.10000000000002</v>
      </c>
      <c r="C17" s="20" t="s">
        <v>18</v>
      </c>
      <c r="D17" s="46">
        <v>2505686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7" si="4">SUM(D17:M17)</f>
        <v>2505686</v>
      </c>
      <c r="O17" s="47">
        <f t="shared" si="1"/>
        <v>22.051659802161439</v>
      </c>
      <c r="P17" s="9"/>
    </row>
    <row r="18" spans="1:16">
      <c r="A18" s="12"/>
      <c r="B18" s="25">
        <v>323.39999999999998</v>
      </c>
      <c r="C18" s="20" t="s">
        <v>19</v>
      </c>
      <c r="D18" s="46">
        <v>199365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199365</v>
      </c>
      <c r="O18" s="47">
        <f t="shared" si="1"/>
        <v>1.754541134227479</v>
      </c>
      <c r="P18" s="9"/>
    </row>
    <row r="19" spans="1:16">
      <c r="A19" s="12"/>
      <c r="B19" s="25">
        <v>323.7</v>
      </c>
      <c r="C19" s="20" t="s">
        <v>20</v>
      </c>
      <c r="D19" s="46">
        <v>996902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996902</v>
      </c>
      <c r="O19" s="47">
        <f t="shared" si="1"/>
        <v>8.7733833210124264</v>
      </c>
      <c r="P19" s="9"/>
    </row>
    <row r="20" spans="1:16">
      <c r="A20" s="12"/>
      <c r="B20" s="25">
        <v>323.89999999999998</v>
      </c>
      <c r="C20" s="20" t="s">
        <v>21</v>
      </c>
      <c r="D20" s="46">
        <v>100000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100000</v>
      </c>
      <c r="O20" s="47">
        <f t="shared" si="1"/>
        <v>0.88006477276727568</v>
      </c>
      <c r="P20" s="9"/>
    </row>
    <row r="21" spans="1:16">
      <c r="A21" s="12"/>
      <c r="B21" s="25">
        <v>324.11</v>
      </c>
      <c r="C21" s="20" t="s">
        <v>22</v>
      </c>
      <c r="D21" s="46">
        <v>0</v>
      </c>
      <c r="E21" s="46">
        <v>6698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6698</v>
      </c>
      <c r="O21" s="47">
        <f t="shared" si="1"/>
        <v>5.8946738479952125E-2</v>
      </c>
      <c r="P21" s="9"/>
    </row>
    <row r="22" spans="1:16">
      <c r="A22" s="12"/>
      <c r="B22" s="25">
        <v>324.12</v>
      </c>
      <c r="C22" s="20" t="s">
        <v>78</v>
      </c>
      <c r="D22" s="46">
        <v>0</v>
      </c>
      <c r="E22" s="46">
        <v>288624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288624</v>
      </c>
      <c r="O22" s="47">
        <f t="shared" si="1"/>
        <v>2.5400781497518219</v>
      </c>
      <c r="P22" s="9"/>
    </row>
    <row r="23" spans="1:16">
      <c r="A23" s="12"/>
      <c r="B23" s="25">
        <v>324.61</v>
      </c>
      <c r="C23" s="20" t="s">
        <v>23</v>
      </c>
      <c r="D23" s="46">
        <v>0</v>
      </c>
      <c r="E23" s="46">
        <v>27214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27214</v>
      </c>
      <c r="O23" s="47">
        <f t="shared" si="1"/>
        <v>0.2395008272608864</v>
      </c>
      <c r="P23" s="9"/>
    </row>
    <row r="24" spans="1:16">
      <c r="A24" s="12"/>
      <c r="B24" s="25">
        <v>324.62</v>
      </c>
      <c r="C24" s="20" t="s">
        <v>86</v>
      </c>
      <c r="D24" s="46">
        <v>0</v>
      </c>
      <c r="E24" s="46">
        <v>8585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8585</v>
      </c>
      <c r="O24" s="47">
        <f t="shared" si="1"/>
        <v>7.5553560742070619E-2</v>
      </c>
      <c r="P24" s="9"/>
    </row>
    <row r="25" spans="1:16">
      <c r="A25" s="12"/>
      <c r="B25" s="25">
        <v>324.70999999999998</v>
      </c>
      <c r="C25" s="20" t="s">
        <v>79</v>
      </c>
      <c r="D25" s="46">
        <v>0</v>
      </c>
      <c r="E25" s="46">
        <v>2041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2041</v>
      </c>
      <c r="O25" s="47">
        <f t="shared" si="1"/>
        <v>1.7962122012180098E-2</v>
      </c>
      <c r="P25" s="9"/>
    </row>
    <row r="26" spans="1:16">
      <c r="A26" s="12"/>
      <c r="B26" s="25">
        <v>324.72000000000003</v>
      </c>
      <c r="C26" s="20" t="s">
        <v>87</v>
      </c>
      <c r="D26" s="46">
        <v>0</v>
      </c>
      <c r="E26" s="46">
        <v>644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644</v>
      </c>
      <c r="O26" s="47">
        <f t="shared" si="1"/>
        <v>5.6676171366212549E-3</v>
      </c>
      <c r="P26" s="9"/>
    </row>
    <row r="27" spans="1:16">
      <c r="A27" s="12"/>
      <c r="B27" s="25">
        <v>325.2</v>
      </c>
      <c r="C27" s="20" t="s">
        <v>131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5051374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5051374</v>
      </c>
      <c r="O27" s="47">
        <f t="shared" si="1"/>
        <v>44.455363114725245</v>
      </c>
      <c r="P27" s="9"/>
    </row>
    <row r="28" spans="1:16">
      <c r="A28" s="12"/>
      <c r="B28" s="25">
        <v>329</v>
      </c>
      <c r="C28" s="20" t="s">
        <v>24</v>
      </c>
      <c r="D28" s="46">
        <v>905350</v>
      </c>
      <c r="E28" s="46">
        <v>12745</v>
      </c>
      <c r="F28" s="46">
        <v>0</v>
      </c>
      <c r="G28" s="46">
        <v>0</v>
      </c>
      <c r="H28" s="46">
        <v>0</v>
      </c>
      <c r="I28" s="46">
        <v>42767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5">SUM(D28:M28)</f>
        <v>960862</v>
      </c>
      <c r="O28" s="47">
        <f t="shared" si="1"/>
        <v>8.4562079769071001</v>
      </c>
      <c r="P28" s="9"/>
    </row>
    <row r="29" spans="1:16" ht="15.75">
      <c r="A29" s="29" t="s">
        <v>26</v>
      </c>
      <c r="B29" s="30"/>
      <c r="C29" s="31"/>
      <c r="D29" s="32">
        <f t="shared" ref="D29:M29" si="6">SUM(D30:D42)</f>
        <v>12632132</v>
      </c>
      <c r="E29" s="32">
        <f t="shared" si="6"/>
        <v>2380529</v>
      </c>
      <c r="F29" s="32">
        <f t="shared" si="6"/>
        <v>0</v>
      </c>
      <c r="G29" s="32">
        <f t="shared" si="6"/>
        <v>63482</v>
      </c>
      <c r="H29" s="32">
        <f t="shared" si="6"/>
        <v>0</v>
      </c>
      <c r="I29" s="32">
        <f t="shared" si="6"/>
        <v>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44">
        <f t="shared" si="5"/>
        <v>15076143</v>
      </c>
      <c r="O29" s="45">
        <f t="shared" si="1"/>
        <v>132.67982363501955</v>
      </c>
      <c r="P29" s="10"/>
    </row>
    <row r="30" spans="1:16">
      <c r="A30" s="12"/>
      <c r="B30" s="25">
        <v>331.2</v>
      </c>
      <c r="C30" s="20" t="s">
        <v>25</v>
      </c>
      <c r="D30" s="46">
        <v>646400</v>
      </c>
      <c r="E30" s="46">
        <v>118652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765052</v>
      </c>
      <c r="O30" s="47">
        <f t="shared" si="1"/>
        <v>6.7329531453514981</v>
      </c>
      <c r="P30" s="9"/>
    </row>
    <row r="31" spans="1:16">
      <c r="A31" s="12"/>
      <c r="B31" s="25">
        <v>331.42</v>
      </c>
      <c r="C31" s="20" t="s">
        <v>112</v>
      </c>
      <c r="D31" s="46">
        <v>0</v>
      </c>
      <c r="E31" s="46">
        <v>15438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15438</v>
      </c>
      <c r="O31" s="47">
        <f t="shared" si="1"/>
        <v>0.13586439961981203</v>
      </c>
      <c r="P31" s="9"/>
    </row>
    <row r="32" spans="1:16">
      <c r="A32" s="12"/>
      <c r="B32" s="25">
        <v>331.62</v>
      </c>
      <c r="C32" s="20" t="s">
        <v>132</v>
      </c>
      <c r="D32" s="46">
        <v>0</v>
      </c>
      <c r="E32" s="46">
        <v>1141740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1141740</v>
      </c>
      <c r="O32" s="47">
        <f t="shared" si="1"/>
        <v>10.048051536593093</v>
      </c>
      <c r="P32" s="9"/>
    </row>
    <row r="33" spans="1:16">
      <c r="A33" s="12"/>
      <c r="B33" s="25">
        <v>334.2</v>
      </c>
      <c r="C33" s="20" t="s">
        <v>90</v>
      </c>
      <c r="D33" s="46">
        <v>97005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97005</v>
      </c>
      <c r="O33" s="47">
        <f t="shared" si="1"/>
        <v>0.85370683282289572</v>
      </c>
      <c r="P33" s="9"/>
    </row>
    <row r="34" spans="1:16">
      <c r="A34" s="12"/>
      <c r="B34" s="25">
        <v>334.39</v>
      </c>
      <c r="C34" s="20" t="s">
        <v>29</v>
      </c>
      <c r="D34" s="46">
        <v>0</v>
      </c>
      <c r="E34" s="46">
        <v>31360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7">SUM(D34:M34)</f>
        <v>31360</v>
      </c>
      <c r="O34" s="47">
        <f t="shared" si="1"/>
        <v>0.27598831273981766</v>
      </c>
      <c r="P34" s="9"/>
    </row>
    <row r="35" spans="1:16">
      <c r="A35" s="12"/>
      <c r="B35" s="25">
        <v>334.49</v>
      </c>
      <c r="C35" s="20" t="s">
        <v>30</v>
      </c>
      <c r="D35" s="46">
        <v>0</v>
      </c>
      <c r="E35" s="46">
        <v>5394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5394</v>
      </c>
      <c r="O35" s="47">
        <f t="shared" si="1"/>
        <v>4.7470693843066847E-2</v>
      </c>
      <c r="P35" s="9"/>
    </row>
    <row r="36" spans="1:16">
      <c r="A36" s="12"/>
      <c r="B36" s="25">
        <v>334.5</v>
      </c>
      <c r="C36" s="20" t="s">
        <v>31</v>
      </c>
      <c r="D36" s="46">
        <v>0</v>
      </c>
      <c r="E36" s="46">
        <v>181511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181511</v>
      </c>
      <c r="O36" s="47">
        <f t="shared" si="1"/>
        <v>1.5974143696976097</v>
      </c>
      <c r="P36" s="9"/>
    </row>
    <row r="37" spans="1:16">
      <c r="A37" s="12"/>
      <c r="B37" s="25">
        <v>334.69</v>
      </c>
      <c r="C37" s="20" t="s">
        <v>97</v>
      </c>
      <c r="D37" s="46">
        <v>2022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2022</v>
      </c>
      <c r="O37" s="47">
        <f t="shared" ref="O37:O67" si="8">(N37/O$69)</f>
        <v>1.7794909705354314E-2</v>
      </c>
      <c r="P37" s="9"/>
    </row>
    <row r="38" spans="1:16">
      <c r="A38" s="12"/>
      <c r="B38" s="25">
        <v>335.12</v>
      </c>
      <c r="C38" s="20" t="s">
        <v>113</v>
      </c>
      <c r="D38" s="46">
        <v>2890410</v>
      </c>
      <c r="E38" s="46">
        <v>886434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3776844</v>
      </c>
      <c r="O38" s="47">
        <f t="shared" si="8"/>
        <v>33.238673566374487</v>
      </c>
      <c r="P38" s="9"/>
    </row>
    <row r="39" spans="1:16">
      <c r="A39" s="12"/>
      <c r="B39" s="25">
        <v>335.15</v>
      </c>
      <c r="C39" s="20" t="s">
        <v>114</v>
      </c>
      <c r="D39" s="46">
        <v>23079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23079</v>
      </c>
      <c r="O39" s="47">
        <f t="shared" si="8"/>
        <v>0.20311014890695955</v>
      </c>
      <c r="P39" s="9"/>
    </row>
    <row r="40" spans="1:16">
      <c r="A40" s="12"/>
      <c r="B40" s="25">
        <v>335.18</v>
      </c>
      <c r="C40" s="20" t="s">
        <v>115</v>
      </c>
      <c r="D40" s="46">
        <v>8836779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8836779</v>
      </c>
      <c r="O40" s="47">
        <f t="shared" si="8"/>
        <v>77.769379026296335</v>
      </c>
      <c r="P40" s="9"/>
    </row>
    <row r="41" spans="1:16">
      <c r="A41" s="12"/>
      <c r="B41" s="25">
        <v>337.7</v>
      </c>
      <c r="C41" s="20" t="s">
        <v>38</v>
      </c>
      <c r="D41" s="46">
        <v>0</v>
      </c>
      <c r="E41" s="46">
        <v>0</v>
      </c>
      <c r="F41" s="46">
        <v>0</v>
      </c>
      <c r="G41" s="46">
        <v>63482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63482</v>
      </c>
      <c r="O41" s="47">
        <f t="shared" si="8"/>
        <v>0.55868271904812195</v>
      </c>
      <c r="P41" s="9"/>
    </row>
    <row r="42" spans="1:16">
      <c r="A42" s="12"/>
      <c r="B42" s="25">
        <v>338</v>
      </c>
      <c r="C42" s="20" t="s">
        <v>40</v>
      </c>
      <c r="D42" s="46">
        <v>136437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136437</v>
      </c>
      <c r="O42" s="47">
        <f t="shared" si="8"/>
        <v>1.2007339740204879</v>
      </c>
      <c r="P42" s="9"/>
    </row>
    <row r="43" spans="1:16" ht="15.75">
      <c r="A43" s="29" t="s">
        <v>45</v>
      </c>
      <c r="B43" s="30"/>
      <c r="C43" s="31"/>
      <c r="D43" s="32">
        <f t="shared" ref="D43:M43" si="9">SUM(D44:D52)</f>
        <v>7401592</v>
      </c>
      <c r="E43" s="32">
        <f t="shared" si="9"/>
        <v>790053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0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>SUM(D43:M43)</f>
        <v>8191645</v>
      </c>
      <c r="O43" s="45">
        <f t="shared" si="8"/>
        <v>72.091781955151902</v>
      </c>
      <c r="P43" s="10"/>
    </row>
    <row r="44" spans="1:16">
      <c r="A44" s="12"/>
      <c r="B44" s="25">
        <v>341.1</v>
      </c>
      <c r="C44" s="20" t="s">
        <v>116</v>
      </c>
      <c r="D44" s="46">
        <v>155138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155138</v>
      </c>
      <c r="O44" s="47">
        <f t="shared" si="8"/>
        <v>1.3653148871756962</v>
      </c>
      <c r="P44" s="9"/>
    </row>
    <row r="45" spans="1:16">
      <c r="A45" s="12"/>
      <c r="B45" s="25">
        <v>341.3</v>
      </c>
      <c r="C45" s="20" t="s">
        <v>118</v>
      </c>
      <c r="D45" s="46">
        <v>526760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2" si="10">SUM(D45:M45)</f>
        <v>526760</v>
      </c>
      <c r="O45" s="47">
        <f t="shared" si="8"/>
        <v>4.6358291970289009</v>
      </c>
      <c r="P45" s="9"/>
    </row>
    <row r="46" spans="1:16">
      <c r="A46" s="12"/>
      <c r="B46" s="25">
        <v>341.9</v>
      </c>
      <c r="C46" s="20" t="s">
        <v>119</v>
      </c>
      <c r="D46" s="46">
        <v>4469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4469</v>
      </c>
      <c r="O46" s="47">
        <f t="shared" si="8"/>
        <v>3.933009469496955E-2</v>
      </c>
      <c r="P46" s="9"/>
    </row>
    <row r="47" spans="1:16">
      <c r="A47" s="12"/>
      <c r="B47" s="25">
        <v>342.1</v>
      </c>
      <c r="C47" s="20" t="s">
        <v>50</v>
      </c>
      <c r="D47" s="46">
        <v>2860022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2860022</v>
      </c>
      <c r="O47" s="47">
        <f t="shared" si="8"/>
        <v>25.170046115394094</v>
      </c>
      <c r="P47" s="9"/>
    </row>
    <row r="48" spans="1:16">
      <c r="A48" s="12"/>
      <c r="B48" s="25">
        <v>345.1</v>
      </c>
      <c r="C48" s="20" t="s">
        <v>124</v>
      </c>
      <c r="D48" s="46">
        <v>0</v>
      </c>
      <c r="E48" s="46">
        <v>19125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19125</v>
      </c>
      <c r="O48" s="47">
        <f t="shared" si="8"/>
        <v>0.16831238779174149</v>
      </c>
      <c r="P48" s="9"/>
    </row>
    <row r="49" spans="1:16">
      <c r="A49" s="12"/>
      <c r="B49" s="25">
        <v>345.9</v>
      </c>
      <c r="C49" s="20" t="s">
        <v>133</v>
      </c>
      <c r="D49" s="46">
        <v>0</v>
      </c>
      <c r="E49" s="46">
        <v>767652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767652</v>
      </c>
      <c r="O49" s="47">
        <f t="shared" si="8"/>
        <v>6.7558348294434474</v>
      </c>
      <c r="P49" s="9"/>
    </row>
    <row r="50" spans="1:16">
      <c r="A50" s="12"/>
      <c r="B50" s="25">
        <v>347.2</v>
      </c>
      <c r="C50" s="20" t="s">
        <v>52</v>
      </c>
      <c r="D50" s="46">
        <v>590472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590472</v>
      </c>
      <c r="O50" s="47">
        <f t="shared" si="8"/>
        <v>5.1965360650543877</v>
      </c>
      <c r="P50" s="9"/>
    </row>
    <row r="51" spans="1:16">
      <c r="A51" s="12"/>
      <c r="B51" s="25">
        <v>347.4</v>
      </c>
      <c r="C51" s="20" t="s">
        <v>53</v>
      </c>
      <c r="D51" s="46">
        <v>3210878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3210878</v>
      </c>
      <c r="O51" s="47">
        <f t="shared" si="8"/>
        <v>28.257806174534444</v>
      </c>
      <c r="P51" s="9"/>
    </row>
    <row r="52" spans="1:16">
      <c r="A52" s="12"/>
      <c r="B52" s="25">
        <v>349</v>
      </c>
      <c r="C52" s="20" t="s">
        <v>91</v>
      </c>
      <c r="D52" s="46">
        <v>53853</v>
      </c>
      <c r="E52" s="46">
        <v>3276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57129</v>
      </c>
      <c r="O52" s="47">
        <f t="shared" si="8"/>
        <v>0.50277220403421696</v>
      </c>
      <c r="P52" s="9"/>
    </row>
    <row r="53" spans="1:16" ht="15.75">
      <c r="A53" s="29" t="s">
        <v>46</v>
      </c>
      <c r="B53" s="30"/>
      <c r="C53" s="31"/>
      <c r="D53" s="32">
        <f t="shared" ref="D53:M53" si="11">SUM(D54:D58)</f>
        <v>5350951</v>
      </c>
      <c r="E53" s="32">
        <f t="shared" si="11"/>
        <v>36268</v>
      </c>
      <c r="F53" s="32">
        <f t="shared" si="11"/>
        <v>0</v>
      </c>
      <c r="G53" s="32">
        <f t="shared" si="11"/>
        <v>0</v>
      </c>
      <c r="H53" s="32">
        <f t="shared" si="11"/>
        <v>0</v>
      </c>
      <c r="I53" s="32">
        <f t="shared" si="11"/>
        <v>0</v>
      </c>
      <c r="J53" s="32">
        <f t="shared" si="11"/>
        <v>0</v>
      </c>
      <c r="K53" s="32">
        <f t="shared" si="11"/>
        <v>0</v>
      </c>
      <c r="L53" s="32">
        <f t="shared" si="11"/>
        <v>0</v>
      </c>
      <c r="M53" s="32">
        <f t="shared" si="11"/>
        <v>0</v>
      </c>
      <c r="N53" s="32">
        <f t="shared" ref="N53:N67" si="12">SUM(D53:M53)</f>
        <v>5387219</v>
      </c>
      <c r="O53" s="45">
        <f t="shared" si="8"/>
        <v>47.411016650825502</v>
      </c>
      <c r="P53" s="10"/>
    </row>
    <row r="54" spans="1:16">
      <c r="A54" s="13"/>
      <c r="B54" s="39">
        <v>351.5</v>
      </c>
      <c r="C54" s="21" t="s">
        <v>81</v>
      </c>
      <c r="D54" s="46">
        <v>1435408</v>
      </c>
      <c r="E54" s="46">
        <v>1666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1437074</v>
      </c>
      <c r="O54" s="47">
        <f t="shared" si="8"/>
        <v>12.647182032597598</v>
      </c>
      <c r="P54" s="9"/>
    </row>
    <row r="55" spans="1:16">
      <c r="A55" s="13"/>
      <c r="B55" s="39">
        <v>354</v>
      </c>
      <c r="C55" s="21" t="s">
        <v>57</v>
      </c>
      <c r="D55" s="46">
        <v>160725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160725</v>
      </c>
      <c r="O55" s="47">
        <f t="shared" si="8"/>
        <v>1.4144841060302038</v>
      </c>
      <c r="P55" s="9"/>
    </row>
    <row r="56" spans="1:16">
      <c r="A56" s="13"/>
      <c r="B56" s="39">
        <v>355</v>
      </c>
      <c r="C56" s="21" t="s">
        <v>127</v>
      </c>
      <c r="D56" s="46">
        <v>0</v>
      </c>
      <c r="E56" s="46">
        <v>13875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13875</v>
      </c>
      <c r="O56" s="47">
        <f t="shared" si="8"/>
        <v>0.12210898722145951</v>
      </c>
      <c r="P56" s="9"/>
    </row>
    <row r="57" spans="1:16">
      <c r="A57" s="13"/>
      <c r="B57" s="39">
        <v>358.2</v>
      </c>
      <c r="C57" s="21" t="s">
        <v>137</v>
      </c>
      <c r="D57" s="46">
        <v>0</v>
      </c>
      <c r="E57" s="46">
        <v>8218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8218</v>
      </c>
      <c r="O57" s="47">
        <f t="shared" si="8"/>
        <v>7.2323723026014711E-2</v>
      </c>
      <c r="P57" s="9"/>
    </row>
    <row r="58" spans="1:16">
      <c r="A58" s="13"/>
      <c r="B58" s="39">
        <v>359</v>
      </c>
      <c r="C58" s="21" t="s">
        <v>92</v>
      </c>
      <c r="D58" s="46">
        <v>3754818</v>
      </c>
      <c r="E58" s="46">
        <v>12509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3767327</v>
      </c>
      <c r="O58" s="47">
        <f t="shared" si="8"/>
        <v>33.154917801950226</v>
      </c>
      <c r="P58" s="9"/>
    </row>
    <row r="59" spans="1:16" ht="15.75">
      <c r="A59" s="29" t="s">
        <v>3</v>
      </c>
      <c r="B59" s="30"/>
      <c r="C59" s="31"/>
      <c r="D59" s="32">
        <f t="shared" ref="D59:M59" si="13">SUM(D60:D64)</f>
        <v>2606003</v>
      </c>
      <c r="E59" s="32">
        <f t="shared" si="13"/>
        <v>432077</v>
      </c>
      <c r="F59" s="32">
        <f t="shared" si="13"/>
        <v>0</v>
      </c>
      <c r="G59" s="32">
        <f t="shared" si="13"/>
        <v>2192624</v>
      </c>
      <c r="H59" s="32">
        <f t="shared" si="13"/>
        <v>0</v>
      </c>
      <c r="I59" s="32">
        <f t="shared" si="13"/>
        <v>197597</v>
      </c>
      <c r="J59" s="32">
        <f t="shared" si="13"/>
        <v>0</v>
      </c>
      <c r="K59" s="32">
        <f t="shared" si="13"/>
        <v>0</v>
      </c>
      <c r="L59" s="32">
        <f t="shared" si="13"/>
        <v>0</v>
      </c>
      <c r="M59" s="32">
        <f t="shared" si="13"/>
        <v>0</v>
      </c>
      <c r="N59" s="32">
        <f t="shared" si="12"/>
        <v>5428301</v>
      </c>
      <c r="O59" s="45">
        <f t="shared" si="8"/>
        <v>47.772564860773755</v>
      </c>
      <c r="P59" s="10"/>
    </row>
    <row r="60" spans="1:16">
      <c r="A60" s="12"/>
      <c r="B60" s="25">
        <v>361.1</v>
      </c>
      <c r="C60" s="20" t="s">
        <v>59</v>
      </c>
      <c r="D60" s="46">
        <v>398166</v>
      </c>
      <c r="E60" s="46">
        <v>256822</v>
      </c>
      <c r="F60" s="46">
        <v>0</v>
      </c>
      <c r="G60" s="46">
        <v>1967059</v>
      </c>
      <c r="H60" s="46">
        <v>0</v>
      </c>
      <c r="I60" s="46">
        <v>91798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2713845</v>
      </c>
      <c r="O60" s="47">
        <f t="shared" si="8"/>
        <v>23.883593832506072</v>
      </c>
      <c r="P60" s="9"/>
    </row>
    <row r="61" spans="1:16">
      <c r="A61" s="12"/>
      <c r="B61" s="25">
        <v>365</v>
      </c>
      <c r="C61" s="20" t="s">
        <v>120</v>
      </c>
      <c r="D61" s="46">
        <v>11202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11202</v>
      </c>
      <c r="O61" s="47">
        <f t="shared" si="8"/>
        <v>9.8584855845390215E-2</v>
      </c>
      <c r="P61" s="9"/>
    </row>
    <row r="62" spans="1:16">
      <c r="A62" s="12"/>
      <c r="B62" s="25">
        <v>366</v>
      </c>
      <c r="C62" s="20" t="s">
        <v>63</v>
      </c>
      <c r="D62" s="46">
        <v>23775</v>
      </c>
      <c r="E62" s="46">
        <v>148374</v>
      </c>
      <c r="F62" s="46">
        <v>0</v>
      </c>
      <c r="G62" s="46">
        <v>225565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397714</v>
      </c>
      <c r="O62" s="47">
        <f t="shared" si="8"/>
        <v>3.5001408103636429</v>
      </c>
      <c r="P62" s="9"/>
    </row>
    <row r="63" spans="1:16">
      <c r="A63" s="12"/>
      <c r="B63" s="25">
        <v>369.4</v>
      </c>
      <c r="C63" s="20" t="s">
        <v>82</v>
      </c>
      <c r="D63" s="46">
        <v>1363876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1363876</v>
      </c>
      <c r="O63" s="47">
        <f t="shared" si="8"/>
        <v>12.002992220227409</v>
      </c>
      <c r="P63" s="9"/>
    </row>
    <row r="64" spans="1:16">
      <c r="A64" s="12"/>
      <c r="B64" s="25">
        <v>369.9</v>
      </c>
      <c r="C64" s="20" t="s">
        <v>65</v>
      </c>
      <c r="D64" s="46">
        <v>808984</v>
      </c>
      <c r="E64" s="46">
        <v>26881</v>
      </c>
      <c r="F64" s="46">
        <v>0</v>
      </c>
      <c r="G64" s="46">
        <v>0</v>
      </c>
      <c r="H64" s="46">
        <v>0</v>
      </c>
      <c r="I64" s="46">
        <v>105799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941664</v>
      </c>
      <c r="O64" s="47">
        <f t="shared" si="8"/>
        <v>8.2872531418312381</v>
      </c>
      <c r="P64" s="9"/>
    </row>
    <row r="65" spans="1:119" ht="15.75">
      <c r="A65" s="29" t="s">
        <v>47</v>
      </c>
      <c r="B65" s="30"/>
      <c r="C65" s="31"/>
      <c r="D65" s="32">
        <f t="shared" ref="D65:M65" si="14">SUM(D66:D66)</f>
        <v>1192650</v>
      </c>
      <c r="E65" s="32">
        <f t="shared" si="14"/>
        <v>197013</v>
      </c>
      <c r="F65" s="32">
        <f t="shared" si="14"/>
        <v>14775032</v>
      </c>
      <c r="G65" s="32">
        <f t="shared" si="14"/>
        <v>5346828</v>
      </c>
      <c r="H65" s="32">
        <f t="shared" si="14"/>
        <v>0</v>
      </c>
      <c r="I65" s="32">
        <f t="shared" si="14"/>
        <v>0</v>
      </c>
      <c r="J65" s="32">
        <f t="shared" si="14"/>
        <v>0</v>
      </c>
      <c r="K65" s="32">
        <f t="shared" si="14"/>
        <v>0</v>
      </c>
      <c r="L65" s="32">
        <f t="shared" si="14"/>
        <v>0</v>
      </c>
      <c r="M65" s="32">
        <f t="shared" si="14"/>
        <v>0</v>
      </c>
      <c r="N65" s="32">
        <f t="shared" si="12"/>
        <v>21511523</v>
      </c>
      <c r="O65" s="45">
        <f t="shared" si="8"/>
        <v>189.31533600873024</v>
      </c>
      <c r="P65" s="9"/>
    </row>
    <row r="66" spans="1:119" ht="15.75" thickBot="1">
      <c r="A66" s="12"/>
      <c r="B66" s="25">
        <v>381</v>
      </c>
      <c r="C66" s="20" t="s">
        <v>66</v>
      </c>
      <c r="D66" s="46">
        <v>1192650</v>
      </c>
      <c r="E66" s="46">
        <v>197013</v>
      </c>
      <c r="F66" s="46">
        <v>14775032</v>
      </c>
      <c r="G66" s="46">
        <v>5346828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21511523</v>
      </c>
      <c r="O66" s="47">
        <f t="shared" si="8"/>
        <v>189.31533600873024</v>
      </c>
      <c r="P66" s="9"/>
    </row>
    <row r="67" spans="1:119" ht="16.5" thickBot="1">
      <c r="A67" s="14" t="s">
        <v>54</v>
      </c>
      <c r="B67" s="23"/>
      <c r="C67" s="22"/>
      <c r="D67" s="15">
        <f t="shared" ref="D67:M67" si="15">SUM(D5,D15,D29,D43,D53,D59,D65)</f>
        <v>74418773</v>
      </c>
      <c r="E67" s="15">
        <f t="shared" si="15"/>
        <v>16668614</v>
      </c>
      <c r="F67" s="15">
        <f t="shared" si="15"/>
        <v>19055151</v>
      </c>
      <c r="G67" s="15">
        <f t="shared" si="15"/>
        <v>7602934</v>
      </c>
      <c r="H67" s="15">
        <f t="shared" si="15"/>
        <v>0</v>
      </c>
      <c r="I67" s="15">
        <f t="shared" si="15"/>
        <v>5291738</v>
      </c>
      <c r="J67" s="15">
        <f t="shared" si="15"/>
        <v>0</v>
      </c>
      <c r="K67" s="15">
        <f t="shared" si="15"/>
        <v>0</v>
      </c>
      <c r="L67" s="15">
        <f t="shared" si="15"/>
        <v>0</v>
      </c>
      <c r="M67" s="15">
        <f t="shared" si="15"/>
        <v>0</v>
      </c>
      <c r="N67" s="15">
        <f t="shared" si="12"/>
        <v>123037210</v>
      </c>
      <c r="O67" s="38">
        <f t="shared" si="8"/>
        <v>1082.8071426056958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40"/>
      <c r="B69" s="41"/>
      <c r="C69" s="41"/>
      <c r="D69" s="42"/>
      <c r="E69" s="42"/>
      <c r="F69" s="42"/>
      <c r="G69" s="42"/>
      <c r="H69" s="42"/>
      <c r="I69" s="42"/>
      <c r="J69" s="42"/>
      <c r="K69" s="42"/>
      <c r="L69" s="48" t="s">
        <v>140</v>
      </c>
      <c r="M69" s="48"/>
      <c r="N69" s="48"/>
      <c r="O69" s="43">
        <v>113628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84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36565780</v>
      </c>
      <c r="E5" s="27">
        <f t="shared" si="0"/>
        <v>6712907</v>
      </c>
      <c r="F5" s="27">
        <f t="shared" si="0"/>
        <v>4368509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47647196</v>
      </c>
      <c r="O5" s="33">
        <f t="shared" ref="O5:O36" si="1">(N5/O$69)</f>
        <v>420.90790717396487</v>
      </c>
      <c r="P5" s="6"/>
    </row>
    <row r="6" spans="1:133">
      <c r="A6" s="12"/>
      <c r="B6" s="25">
        <v>311</v>
      </c>
      <c r="C6" s="20" t="s">
        <v>2</v>
      </c>
      <c r="D6" s="46">
        <v>25142514</v>
      </c>
      <c r="E6" s="46">
        <v>0</v>
      </c>
      <c r="F6" s="46">
        <v>4368509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29511023</v>
      </c>
      <c r="O6" s="47">
        <f t="shared" si="1"/>
        <v>260.69578007261418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1643774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1643774</v>
      </c>
      <c r="O7" s="47">
        <f t="shared" si="1"/>
        <v>14.520843455446506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639031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639031</v>
      </c>
      <c r="O8" s="47">
        <f t="shared" si="1"/>
        <v>5.6451003083011635</v>
      </c>
      <c r="P8" s="9"/>
    </row>
    <row r="9" spans="1:133">
      <c r="A9" s="12"/>
      <c r="B9" s="25">
        <v>312.60000000000002</v>
      </c>
      <c r="C9" s="20" t="s">
        <v>96</v>
      </c>
      <c r="D9" s="46">
        <v>0</v>
      </c>
      <c r="E9" s="46">
        <v>4430102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4430102</v>
      </c>
      <c r="O9" s="47">
        <f t="shared" si="1"/>
        <v>39.134830964390773</v>
      </c>
      <c r="P9" s="9"/>
    </row>
    <row r="10" spans="1:133">
      <c r="A10" s="12"/>
      <c r="B10" s="25">
        <v>314.10000000000002</v>
      </c>
      <c r="C10" s="20" t="s">
        <v>12</v>
      </c>
      <c r="D10" s="46">
        <v>6839847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6839847</v>
      </c>
      <c r="O10" s="47">
        <f t="shared" si="1"/>
        <v>60.422142913931857</v>
      </c>
      <c r="P10" s="9"/>
    </row>
    <row r="11" spans="1:133">
      <c r="A11" s="12"/>
      <c r="B11" s="25">
        <v>314.3</v>
      </c>
      <c r="C11" s="20" t="s">
        <v>13</v>
      </c>
      <c r="D11" s="46">
        <v>1171958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1171958</v>
      </c>
      <c r="O11" s="47">
        <f t="shared" si="1"/>
        <v>10.35289440905999</v>
      </c>
      <c r="P11" s="9"/>
    </row>
    <row r="12" spans="1:133">
      <c r="A12" s="12"/>
      <c r="B12" s="25">
        <v>314.39999999999998</v>
      </c>
      <c r="C12" s="20" t="s">
        <v>14</v>
      </c>
      <c r="D12" s="46">
        <v>238788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238788</v>
      </c>
      <c r="O12" s="47">
        <f t="shared" si="1"/>
        <v>2.1094159945583519</v>
      </c>
      <c r="P12" s="9"/>
    </row>
    <row r="13" spans="1:133">
      <c r="A13" s="12"/>
      <c r="B13" s="25">
        <v>315</v>
      </c>
      <c r="C13" s="20" t="s">
        <v>110</v>
      </c>
      <c r="D13" s="46">
        <v>2239034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2239034</v>
      </c>
      <c r="O13" s="47">
        <f t="shared" si="1"/>
        <v>19.779277568219364</v>
      </c>
      <c r="P13" s="9"/>
    </row>
    <row r="14" spans="1:133">
      <c r="A14" s="12"/>
      <c r="B14" s="25">
        <v>316</v>
      </c>
      <c r="C14" s="20" t="s">
        <v>111</v>
      </c>
      <c r="D14" s="46">
        <v>933639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933639</v>
      </c>
      <c r="O14" s="47">
        <f t="shared" si="1"/>
        <v>8.2476214874426912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SUM(D16:D26)</f>
        <v>4706350</v>
      </c>
      <c r="E15" s="32">
        <f t="shared" si="3"/>
        <v>2700378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3474179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10880907</v>
      </c>
      <c r="O15" s="45">
        <f t="shared" si="1"/>
        <v>96.120237453732742</v>
      </c>
      <c r="P15" s="10"/>
    </row>
    <row r="16" spans="1:133">
      <c r="A16" s="12"/>
      <c r="B16" s="25">
        <v>322</v>
      </c>
      <c r="C16" s="20" t="s">
        <v>0</v>
      </c>
      <c r="D16" s="46">
        <v>684271</v>
      </c>
      <c r="E16" s="46">
        <v>2508191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3192462</v>
      </c>
      <c r="O16" s="47">
        <f t="shared" si="1"/>
        <v>28.201711999010609</v>
      </c>
      <c r="P16" s="9"/>
    </row>
    <row r="17" spans="1:16">
      <c r="A17" s="12"/>
      <c r="B17" s="25">
        <v>323.10000000000002</v>
      </c>
      <c r="C17" s="20" t="s">
        <v>18</v>
      </c>
      <c r="D17" s="46">
        <v>1782675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5" si="4">SUM(D17:M17)</f>
        <v>1782675</v>
      </c>
      <c r="O17" s="47">
        <f t="shared" si="1"/>
        <v>15.747873252003075</v>
      </c>
      <c r="P17" s="9"/>
    </row>
    <row r="18" spans="1:16">
      <c r="A18" s="12"/>
      <c r="B18" s="25">
        <v>323.39999999999998</v>
      </c>
      <c r="C18" s="20" t="s">
        <v>19</v>
      </c>
      <c r="D18" s="46">
        <v>160359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160359</v>
      </c>
      <c r="O18" s="47">
        <f t="shared" si="1"/>
        <v>1.4165864259149654</v>
      </c>
      <c r="P18" s="9"/>
    </row>
    <row r="19" spans="1:16">
      <c r="A19" s="12"/>
      <c r="B19" s="25">
        <v>323.7</v>
      </c>
      <c r="C19" s="20" t="s">
        <v>20</v>
      </c>
      <c r="D19" s="46">
        <v>1033207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1033207</v>
      </c>
      <c r="O19" s="47">
        <f t="shared" si="1"/>
        <v>9.1271896891370226</v>
      </c>
      <c r="P19" s="9"/>
    </row>
    <row r="20" spans="1:16">
      <c r="A20" s="12"/>
      <c r="B20" s="25">
        <v>323.89999999999998</v>
      </c>
      <c r="C20" s="20" t="s">
        <v>21</v>
      </c>
      <c r="D20" s="46">
        <v>100000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100000</v>
      </c>
      <c r="O20" s="47">
        <f t="shared" si="1"/>
        <v>0.88338442239909543</v>
      </c>
      <c r="P20" s="9"/>
    </row>
    <row r="21" spans="1:16">
      <c r="A21" s="12"/>
      <c r="B21" s="25">
        <v>324.11</v>
      </c>
      <c r="C21" s="20" t="s">
        <v>22</v>
      </c>
      <c r="D21" s="46">
        <v>0</v>
      </c>
      <c r="E21" s="46">
        <v>6571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6571</v>
      </c>
      <c r="O21" s="47">
        <f t="shared" si="1"/>
        <v>5.8047190395844557E-2</v>
      </c>
      <c r="P21" s="9"/>
    </row>
    <row r="22" spans="1:16">
      <c r="A22" s="12"/>
      <c r="B22" s="25">
        <v>324.12</v>
      </c>
      <c r="C22" s="20" t="s">
        <v>78</v>
      </c>
      <c r="D22" s="46">
        <v>0</v>
      </c>
      <c r="E22" s="46">
        <v>132557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132557</v>
      </c>
      <c r="O22" s="47">
        <f t="shared" si="1"/>
        <v>1.1709878887995688</v>
      </c>
      <c r="P22" s="9"/>
    </row>
    <row r="23" spans="1:16">
      <c r="A23" s="12"/>
      <c r="B23" s="25">
        <v>324.61</v>
      </c>
      <c r="C23" s="20" t="s">
        <v>23</v>
      </c>
      <c r="D23" s="46">
        <v>0</v>
      </c>
      <c r="E23" s="46">
        <v>38012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38012</v>
      </c>
      <c r="O23" s="47">
        <f t="shared" si="1"/>
        <v>0.33579208664234417</v>
      </c>
      <c r="P23" s="9"/>
    </row>
    <row r="24" spans="1:16">
      <c r="A24" s="12"/>
      <c r="B24" s="25">
        <v>324.70999999999998</v>
      </c>
      <c r="C24" s="20" t="s">
        <v>79</v>
      </c>
      <c r="D24" s="46">
        <v>0</v>
      </c>
      <c r="E24" s="46">
        <v>2852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2852</v>
      </c>
      <c r="O24" s="47">
        <f t="shared" si="1"/>
        <v>2.5194123726822202E-2</v>
      </c>
      <c r="P24" s="9"/>
    </row>
    <row r="25" spans="1:16">
      <c r="A25" s="12"/>
      <c r="B25" s="25">
        <v>325.2</v>
      </c>
      <c r="C25" s="20" t="s">
        <v>131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3432239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3432239</v>
      </c>
      <c r="O25" s="47">
        <f t="shared" si="1"/>
        <v>30.31986466550649</v>
      </c>
      <c r="P25" s="9"/>
    </row>
    <row r="26" spans="1:16">
      <c r="A26" s="12"/>
      <c r="B26" s="25">
        <v>329</v>
      </c>
      <c r="C26" s="20" t="s">
        <v>24</v>
      </c>
      <c r="D26" s="46">
        <v>945838</v>
      </c>
      <c r="E26" s="46">
        <v>12195</v>
      </c>
      <c r="F26" s="46">
        <v>0</v>
      </c>
      <c r="G26" s="46">
        <v>0</v>
      </c>
      <c r="H26" s="46">
        <v>0</v>
      </c>
      <c r="I26" s="46">
        <v>41940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5">SUM(D26:M26)</f>
        <v>999973</v>
      </c>
      <c r="O26" s="47">
        <f t="shared" si="1"/>
        <v>8.8336057101969061</v>
      </c>
      <c r="P26" s="9"/>
    </row>
    <row r="27" spans="1:16" ht="15.75">
      <c r="A27" s="29" t="s">
        <v>26</v>
      </c>
      <c r="B27" s="30"/>
      <c r="C27" s="31"/>
      <c r="D27" s="32">
        <f t="shared" ref="D27:M27" si="6">SUM(D28:D41)</f>
        <v>12803070</v>
      </c>
      <c r="E27" s="32">
        <f t="shared" si="6"/>
        <v>2884118</v>
      </c>
      <c r="F27" s="32">
        <f t="shared" si="6"/>
        <v>0</v>
      </c>
      <c r="G27" s="32">
        <f t="shared" si="6"/>
        <v>105733</v>
      </c>
      <c r="H27" s="32">
        <f t="shared" si="6"/>
        <v>0</v>
      </c>
      <c r="I27" s="32">
        <f t="shared" si="6"/>
        <v>87640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44">
        <f t="shared" si="5"/>
        <v>15880561</v>
      </c>
      <c r="O27" s="45">
        <f t="shared" si="1"/>
        <v>140.28640206358602</v>
      </c>
      <c r="P27" s="10"/>
    </row>
    <row r="28" spans="1:16">
      <c r="A28" s="12"/>
      <c r="B28" s="25">
        <v>331.2</v>
      </c>
      <c r="C28" s="20" t="s">
        <v>25</v>
      </c>
      <c r="D28" s="46">
        <v>887167</v>
      </c>
      <c r="E28" s="46">
        <v>304653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1191820</v>
      </c>
      <c r="O28" s="47">
        <f t="shared" si="1"/>
        <v>10.528352223036899</v>
      </c>
      <c r="P28" s="9"/>
    </row>
    <row r="29" spans="1:16">
      <c r="A29" s="12"/>
      <c r="B29" s="25">
        <v>331.42</v>
      </c>
      <c r="C29" s="20" t="s">
        <v>112</v>
      </c>
      <c r="D29" s="46">
        <v>0</v>
      </c>
      <c r="E29" s="46">
        <v>15000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15000</v>
      </c>
      <c r="O29" s="47">
        <f t="shared" si="1"/>
        <v>0.1325076633598643</v>
      </c>
      <c r="P29" s="9"/>
    </row>
    <row r="30" spans="1:16">
      <c r="A30" s="12"/>
      <c r="B30" s="25">
        <v>331.62</v>
      </c>
      <c r="C30" s="20" t="s">
        <v>132</v>
      </c>
      <c r="D30" s="46">
        <v>384486</v>
      </c>
      <c r="E30" s="46">
        <v>1283145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1667631</v>
      </c>
      <c r="O30" s="47">
        <f t="shared" si="1"/>
        <v>14.731592477098259</v>
      </c>
      <c r="P30" s="9"/>
    </row>
    <row r="31" spans="1:16">
      <c r="A31" s="12"/>
      <c r="B31" s="25">
        <v>334.1</v>
      </c>
      <c r="C31" s="20" t="s">
        <v>136</v>
      </c>
      <c r="D31" s="46">
        <v>0</v>
      </c>
      <c r="E31" s="46">
        <v>23600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23600</v>
      </c>
      <c r="O31" s="47">
        <f t="shared" si="1"/>
        <v>0.20847872368618653</v>
      </c>
      <c r="P31" s="9"/>
    </row>
    <row r="32" spans="1:16">
      <c r="A32" s="12"/>
      <c r="B32" s="25">
        <v>334.2</v>
      </c>
      <c r="C32" s="20" t="s">
        <v>90</v>
      </c>
      <c r="D32" s="46">
        <v>67835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67835</v>
      </c>
      <c r="O32" s="47">
        <f t="shared" si="1"/>
        <v>0.59924382293442635</v>
      </c>
      <c r="P32" s="9"/>
    </row>
    <row r="33" spans="1:16">
      <c r="A33" s="12"/>
      <c r="B33" s="25">
        <v>334.36</v>
      </c>
      <c r="C33" s="20" t="s">
        <v>28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87640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7">SUM(D33:M33)</f>
        <v>87640</v>
      </c>
      <c r="O33" s="47">
        <f t="shared" si="1"/>
        <v>0.77419810779056719</v>
      </c>
      <c r="P33" s="9"/>
    </row>
    <row r="34" spans="1:16">
      <c r="A34" s="12"/>
      <c r="B34" s="25">
        <v>334.39</v>
      </c>
      <c r="C34" s="20" t="s">
        <v>29</v>
      </c>
      <c r="D34" s="46">
        <v>0</v>
      </c>
      <c r="E34" s="46">
        <v>31359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31359</v>
      </c>
      <c r="O34" s="47">
        <f t="shared" si="1"/>
        <v>0.2770205210201323</v>
      </c>
      <c r="P34" s="9"/>
    </row>
    <row r="35" spans="1:16">
      <c r="A35" s="12"/>
      <c r="B35" s="25">
        <v>334.69</v>
      </c>
      <c r="C35" s="20" t="s">
        <v>97</v>
      </c>
      <c r="D35" s="46">
        <v>3461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3461</v>
      </c>
      <c r="O35" s="47">
        <f t="shared" si="1"/>
        <v>3.0573934859232692E-2</v>
      </c>
      <c r="P35" s="9"/>
    </row>
    <row r="36" spans="1:16">
      <c r="A36" s="12"/>
      <c r="B36" s="25">
        <v>335.12</v>
      </c>
      <c r="C36" s="20" t="s">
        <v>113</v>
      </c>
      <c r="D36" s="46">
        <v>2859330</v>
      </c>
      <c r="E36" s="46">
        <v>928076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3787406</v>
      </c>
      <c r="O36" s="47">
        <f t="shared" si="1"/>
        <v>33.457354617008683</v>
      </c>
      <c r="P36" s="9"/>
    </row>
    <row r="37" spans="1:16">
      <c r="A37" s="12"/>
      <c r="B37" s="25">
        <v>335.15</v>
      </c>
      <c r="C37" s="20" t="s">
        <v>114</v>
      </c>
      <c r="D37" s="46">
        <v>25311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25311</v>
      </c>
      <c r="O37" s="47">
        <f t="shared" ref="O37:O67" si="8">(N37/O$69)</f>
        <v>0.22359343115343505</v>
      </c>
      <c r="P37" s="9"/>
    </row>
    <row r="38" spans="1:16">
      <c r="A38" s="12"/>
      <c r="B38" s="25">
        <v>335.18</v>
      </c>
      <c r="C38" s="20" t="s">
        <v>115</v>
      </c>
      <c r="D38" s="46">
        <v>8424917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8424917</v>
      </c>
      <c r="O38" s="47">
        <f t="shared" si="8"/>
        <v>74.424404378053197</v>
      </c>
      <c r="P38" s="9"/>
    </row>
    <row r="39" spans="1:16">
      <c r="A39" s="12"/>
      <c r="B39" s="25">
        <v>337.2</v>
      </c>
      <c r="C39" s="20" t="s">
        <v>36</v>
      </c>
      <c r="D39" s="46">
        <v>11524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11524</v>
      </c>
      <c r="O39" s="47">
        <f t="shared" si="8"/>
        <v>0.10180122083727175</v>
      </c>
      <c r="P39" s="9"/>
    </row>
    <row r="40" spans="1:16">
      <c r="A40" s="12"/>
      <c r="B40" s="25">
        <v>337.7</v>
      </c>
      <c r="C40" s="20" t="s">
        <v>38</v>
      </c>
      <c r="D40" s="46">
        <v>0</v>
      </c>
      <c r="E40" s="46">
        <v>298285</v>
      </c>
      <c r="F40" s="46">
        <v>0</v>
      </c>
      <c r="G40" s="46">
        <v>105733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404018</v>
      </c>
      <c r="O40" s="47">
        <f t="shared" si="8"/>
        <v>3.5690320756883773</v>
      </c>
      <c r="P40" s="9"/>
    </row>
    <row r="41" spans="1:16">
      <c r="A41" s="12"/>
      <c r="B41" s="25">
        <v>338</v>
      </c>
      <c r="C41" s="20" t="s">
        <v>40</v>
      </c>
      <c r="D41" s="46">
        <v>139039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139039</v>
      </c>
      <c r="O41" s="47">
        <f t="shared" si="8"/>
        <v>1.2282488670594782</v>
      </c>
      <c r="P41" s="9"/>
    </row>
    <row r="42" spans="1:16" ht="15.75">
      <c r="A42" s="29" t="s">
        <v>45</v>
      </c>
      <c r="B42" s="30"/>
      <c r="C42" s="31"/>
      <c r="D42" s="32">
        <f t="shared" ref="D42:M42" si="9">SUM(D43:D52)</f>
        <v>6382505</v>
      </c>
      <c r="E42" s="32">
        <f t="shared" si="9"/>
        <v>528304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0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>SUM(D42:M42)</f>
        <v>6910809</v>
      </c>
      <c r="O42" s="45">
        <f t="shared" si="8"/>
        <v>61.049010167754702</v>
      </c>
      <c r="P42" s="10"/>
    </row>
    <row r="43" spans="1:16">
      <c r="A43" s="12"/>
      <c r="B43" s="25">
        <v>341.1</v>
      </c>
      <c r="C43" s="20" t="s">
        <v>116</v>
      </c>
      <c r="D43" s="46">
        <v>143865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143865</v>
      </c>
      <c r="O43" s="47">
        <f t="shared" si="8"/>
        <v>1.2708809992844585</v>
      </c>
      <c r="P43" s="9"/>
    </row>
    <row r="44" spans="1:16">
      <c r="A44" s="12"/>
      <c r="B44" s="25">
        <v>341.2</v>
      </c>
      <c r="C44" s="20" t="s">
        <v>117</v>
      </c>
      <c r="D44" s="46">
        <v>0</v>
      </c>
      <c r="E44" s="46">
        <v>120193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2" si="10">SUM(D44:M44)</f>
        <v>120193</v>
      </c>
      <c r="O44" s="47">
        <f t="shared" si="8"/>
        <v>1.0617662388141447</v>
      </c>
      <c r="P44" s="9"/>
    </row>
    <row r="45" spans="1:16">
      <c r="A45" s="12"/>
      <c r="B45" s="25">
        <v>341.3</v>
      </c>
      <c r="C45" s="20" t="s">
        <v>118</v>
      </c>
      <c r="D45" s="46">
        <v>525555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525555</v>
      </c>
      <c r="O45" s="47">
        <f t="shared" si="8"/>
        <v>4.6426710011395658</v>
      </c>
      <c r="P45" s="9"/>
    </row>
    <row r="46" spans="1:16">
      <c r="A46" s="12"/>
      <c r="B46" s="25">
        <v>341.9</v>
      </c>
      <c r="C46" s="20" t="s">
        <v>119</v>
      </c>
      <c r="D46" s="46">
        <v>80050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80050</v>
      </c>
      <c r="O46" s="47">
        <f t="shared" si="8"/>
        <v>0.70714923013047593</v>
      </c>
      <c r="P46" s="9"/>
    </row>
    <row r="47" spans="1:16">
      <c r="A47" s="12"/>
      <c r="B47" s="25">
        <v>342.1</v>
      </c>
      <c r="C47" s="20" t="s">
        <v>50</v>
      </c>
      <c r="D47" s="46">
        <v>2543011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2543011</v>
      </c>
      <c r="O47" s="47">
        <f t="shared" si="8"/>
        <v>22.464563033895459</v>
      </c>
      <c r="P47" s="9"/>
    </row>
    <row r="48" spans="1:16">
      <c r="A48" s="12"/>
      <c r="B48" s="25">
        <v>345.1</v>
      </c>
      <c r="C48" s="20" t="s">
        <v>124</v>
      </c>
      <c r="D48" s="46">
        <v>0</v>
      </c>
      <c r="E48" s="46">
        <v>10896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10896</v>
      </c>
      <c r="O48" s="47">
        <f t="shared" si="8"/>
        <v>9.6253566664605439E-2</v>
      </c>
      <c r="P48" s="9"/>
    </row>
    <row r="49" spans="1:16">
      <c r="A49" s="12"/>
      <c r="B49" s="25">
        <v>345.9</v>
      </c>
      <c r="C49" s="20" t="s">
        <v>133</v>
      </c>
      <c r="D49" s="46">
        <v>0</v>
      </c>
      <c r="E49" s="46">
        <v>395876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395876</v>
      </c>
      <c r="O49" s="47">
        <f t="shared" si="8"/>
        <v>3.497106916016643</v>
      </c>
      <c r="P49" s="9"/>
    </row>
    <row r="50" spans="1:16">
      <c r="A50" s="12"/>
      <c r="B50" s="25">
        <v>347.2</v>
      </c>
      <c r="C50" s="20" t="s">
        <v>52</v>
      </c>
      <c r="D50" s="46">
        <v>615252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615252</v>
      </c>
      <c r="O50" s="47">
        <f t="shared" si="8"/>
        <v>5.4350403264988829</v>
      </c>
      <c r="P50" s="9"/>
    </row>
    <row r="51" spans="1:16">
      <c r="A51" s="12"/>
      <c r="B51" s="25">
        <v>347.4</v>
      </c>
      <c r="C51" s="20" t="s">
        <v>53</v>
      </c>
      <c r="D51" s="46">
        <v>2410017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2410017</v>
      </c>
      <c r="O51" s="47">
        <f t="shared" si="8"/>
        <v>21.289714755170007</v>
      </c>
      <c r="P51" s="9"/>
    </row>
    <row r="52" spans="1:16">
      <c r="A52" s="12"/>
      <c r="B52" s="25">
        <v>349</v>
      </c>
      <c r="C52" s="20" t="s">
        <v>91</v>
      </c>
      <c r="D52" s="46">
        <v>64755</v>
      </c>
      <c r="E52" s="46">
        <v>1339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66094</v>
      </c>
      <c r="O52" s="47">
        <f t="shared" si="8"/>
        <v>0.58386410014045809</v>
      </c>
      <c r="P52" s="9"/>
    </row>
    <row r="53" spans="1:16" ht="15.75">
      <c r="A53" s="29" t="s">
        <v>46</v>
      </c>
      <c r="B53" s="30"/>
      <c r="C53" s="31"/>
      <c r="D53" s="32">
        <f t="shared" ref="D53:M53" si="11">SUM(D54:D58)</f>
        <v>6449869</v>
      </c>
      <c r="E53" s="32">
        <f t="shared" si="11"/>
        <v>116447</v>
      </c>
      <c r="F53" s="32">
        <f t="shared" si="11"/>
        <v>0</v>
      </c>
      <c r="G53" s="32">
        <f t="shared" si="11"/>
        <v>0</v>
      </c>
      <c r="H53" s="32">
        <f t="shared" si="11"/>
        <v>0</v>
      </c>
      <c r="I53" s="32">
        <f t="shared" si="11"/>
        <v>0</v>
      </c>
      <c r="J53" s="32">
        <f t="shared" si="11"/>
        <v>0</v>
      </c>
      <c r="K53" s="32">
        <f t="shared" si="11"/>
        <v>0</v>
      </c>
      <c r="L53" s="32">
        <f t="shared" si="11"/>
        <v>0</v>
      </c>
      <c r="M53" s="32">
        <f t="shared" si="11"/>
        <v>0</v>
      </c>
      <c r="N53" s="32">
        <f t="shared" ref="N53:N67" si="12">SUM(D53:M53)</f>
        <v>6566316</v>
      </c>
      <c r="O53" s="45">
        <f t="shared" si="8"/>
        <v>58.005812669499385</v>
      </c>
      <c r="P53" s="10"/>
    </row>
    <row r="54" spans="1:16">
      <c r="A54" s="13"/>
      <c r="B54" s="39">
        <v>351.5</v>
      </c>
      <c r="C54" s="21" t="s">
        <v>81</v>
      </c>
      <c r="D54" s="46">
        <v>1483154</v>
      </c>
      <c r="E54" s="46">
        <v>14294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1497448</v>
      </c>
      <c r="O54" s="47">
        <f t="shared" si="8"/>
        <v>13.228222365526806</v>
      </c>
      <c r="P54" s="9"/>
    </row>
    <row r="55" spans="1:16">
      <c r="A55" s="13"/>
      <c r="B55" s="39">
        <v>354</v>
      </c>
      <c r="C55" s="21" t="s">
        <v>57</v>
      </c>
      <c r="D55" s="46">
        <v>251559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251559</v>
      </c>
      <c r="O55" s="47">
        <f t="shared" si="8"/>
        <v>2.2222330191429402</v>
      </c>
      <c r="P55" s="9"/>
    </row>
    <row r="56" spans="1:16">
      <c r="A56" s="13"/>
      <c r="B56" s="39">
        <v>355</v>
      </c>
      <c r="C56" s="21" t="s">
        <v>127</v>
      </c>
      <c r="D56" s="46">
        <v>0</v>
      </c>
      <c r="E56" s="46">
        <v>44322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44322</v>
      </c>
      <c r="O56" s="47">
        <f t="shared" si="8"/>
        <v>0.39153364369572707</v>
      </c>
      <c r="P56" s="9"/>
    </row>
    <row r="57" spans="1:16">
      <c r="A57" s="13"/>
      <c r="B57" s="39">
        <v>358.2</v>
      </c>
      <c r="C57" s="21" t="s">
        <v>137</v>
      </c>
      <c r="D57" s="46">
        <v>0</v>
      </c>
      <c r="E57" s="46">
        <v>57831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57831</v>
      </c>
      <c r="O57" s="47">
        <f t="shared" si="8"/>
        <v>0.51087004531762092</v>
      </c>
      <c r="P57" s="9"/>
    </row>
    <row r="58" spans="1:16">
      <c r="A58" s="13"/>
      <c r="B58" s="39">
        <v>359</v>
      </c>
      <c r="C58" s="21" t="s">
        <v>92</v>
      </c>
      <c r="D58" s="46">
        <v>4715156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4715156</v>
      </c>
      <c r="O58" s="47">
        <f t="shared" si="8"/>
        <v>41.652953595816292</v>
      </c>
      <c r="P58" s="9"/>
    </row>
    <row r="59" spans="1:16" ht="15.75">
      <c r="A59" s="29" t="s">
        <v>3</v>
      </c>
      <c r="B59" s="30"/>
      <c r="C59" s="31"/>
      <c r="D59" s="32">
        <f t="shared" ref="D59:M59" si="13">SUM(D60:D64)</f>
        <v>6043794</v>
      </c>
      <c r="E59" s="32">
        <f t="shared" si="13"/>
        <v>333528</v>
      </c>
      <c r="F59" s="32">
        <f t="shared" si="13"/>
        <v>0</v>
      </c>
      <c r="G59" s="32">
        <f t="shared" si="13"/>
        <v>1674626</v>
      </c>
      <c r="H59" s="32">
        <f t="shared" si="13"/>
        <v>0</v>
      </c>
      <c r="I59" s="32">
        <f t="shared" si="13"/>
        <v>37722</v>
      </c>
      <c r="J59" s="32">
        <f t="shared" si="13"/>
        <v>0</v>
      </c>
      <c r="K59" s="32">
        <f t="shared" si="13"/>
        <v>0</v>
      </c>
      <c r="L59" s="32">
        <f t="shared" si="13"/>
        <v>0</v>
      </c>
      <c r="M59" s="32">
        <f t="shared" si="13"/>
        <v>0</v>
      </c>
      <c r="N59" s="32">
        <f t="shared" si="12"/>
        <v>8089670</v>
      </c>
      <c r="O59" s="45">
        <f t="shared" si="8"/>
        <v>71.462884603492896</v>
      </c>
      <c r="P59" s="10"/>
    </row>
    <row r="60" spans="1:16">
      <c r="A60" s="12"/>
      <c r="B60" s="25">
        <v>361.1</v>
      </c>
      <c r="C60" s="20" t="s">
        <v>59</v>
      </c>
      <c r="D60" s="46">
        <v>164136</v>
      </c>
      <c r="E60" s="46">
        <v>102317</v>
      </c>
      <c r="F60" s="46">
        <v>0</v>
      </c>
      <c r="G60" s="46">
        <v>1623307</v>
      </c>
      <c r="H60" s="46">
        <v>0</v>
      </c>
      <c r="I60" s="46">
        <v>37722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1927482</v>
      </c>
      <c r="O60" s="47">
        <f t="shared" si="8"/>
        <v>17.027075732546532</v>
      </c>
      <c r="P60" s="9"/>
    </row>
    <row r="61" spans="1:16">
      <c r="A61" s="12"/>
      <c r="B61" s="25">
        <v>365</v>
      </c>
      <c r="C61" s="20" t="s">
        <v>120</v>
      </c>
      <c r="D61" s="46">
        <v>4234678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4234678</v>
      </c>
      <c r="O61" s="47">
        <f t="shared" si="8"/>
        <v>37.408485790761567</v>
      </c>
      <c r="P61" s="9"/>
    </row>
    <row r="62" spans="1:16">
      <c r="A62" s="12"/>
      <c r="B62" s="25">
        <v>366</v>
      </c>
      <c r="C62" s="20" t="s">
        <v>63</v>
      </c>
      <c r="D62" s="46">
        <v>21555</v>
      </c>
      <c r="E62" s="46">
        <v>155043</v>
      </c>
      <c r="F62" s="46">
        <v>0</v>
      </c>
      <c r="G62" s="46">
        <v>38005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214603</v>
      </c>
      <c r="O62" s="47">
        <f t="shared" si="8"/>
        <v>1.8957694720011307</v>
      </c>
      <c r="P62" s="9"/>
    </row>
    <row r="63" spans="1:16">
      <c r="A63" s="12"/>
      <c r="B63" s="25">
        <v>369.4</v>
      </c>
      <c r="C63" s="20" t="s">
        <v>82</v>
      </c>
      <c r="D63" s="46">
        <v>1115653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1115653</v>
      </c>
      <c r="O63" s="47">
        <f t="shared" si="8"/>
        <v>9.8555048100281795</v>
      </c>
      <c r="P63" s="9"/>
    </row>
    <row r="64" spans="1:16">
      <c r="A64" s="12"/>
      <c r="B64" s="25">
        <v>369.9</v>
      </c>
      <c r="C64" s="20" t="s">
        <v>65</v>
      </c>
      <c r="D64" s="46">
        <v>507772</v>
      </c>
      <c r="E64" s="46">
        <v>76168</v>
      </c>
      <c r="F64" s="46">
        <v>0</v>
      </c>
      <c r="G64" s="46">
        <v>13314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597254</v>
      </c>
      <c r="O64" s="47">
        <f t="shared" si="8"/>
        <v>5.2760487981554931</v>
      </c>
      <c r="P64" s="9"/>
    </row>
    <row r="65" spans="1:119" ht="15.75">
      <c r="A65" s="29" t="s">
        <v>47</v>
      </c>
      <c r="B65" s="30"/>
      <c r="C65" s="31"/>
      <c r="D65" s="32">
        <f t="shared" ref="D65:M65" si="14">SUM(D66:D66)</f>
        <v>1060825</v>
      </c>
      <c r="E65" s="32">
        <f t="shared" si="14"/>
        <v>191274</v>
      </c>
      <c r="F65" s="32">
        <f t="shared" si="14"/>
        <v>12663777</v>
      </c>
      <c r="G65" s="32">
        <f t="shared" si="14"/>
        <v>6063974</v>
      </c>
      <c r="H65" s="32">
        <f t="shared" si="14"/>
        <v>0</v>
      </c>
      <c r="I65" s="32">
        <f t="shared" si="14"/>
        <v>0</v>
      </c>
      <c r="J65" s="32">
        <f t="shared" si="14"/>
        <v>0</v>
      </c>
      <c r="K65" s="32">
        <f t="shared" si="14"/>
        <v>0</v>
      </c>
      <c r="L65" s="32">
        <f t="shared" si="14"/>
        <v>0</v>
      </c>
      <c r="M65" s="32">
        <f t="shared" si="14"/>
        <v>0</v>
      </c>
      <c r="N65" s="32">
        <f t="shared" si="12"/>
        <v>19979850</v>
      </c>
      <c r="O65" s="45">
        <f t="shared" si="8"/>
        <v>176.49888251870567</v>
      </c>
      <c r="P65" s="9"/>
    </row>
    <row r="66" spans="1:119" ht="15.75" thickBot="1">
      <c r="A66" s="12"/>
      <c r="B66" s="25">
        <v>381</v>
      </c>
      <c r="C66" s="20" t="s">
        <v>66</v>
      </c>
      <c r="D66" s="46">
        <v>1060825</v>
      </c>
      <c r="E66" s="46">
        <v>191274</v>
      </c>
      <c r="F66" s="46">
        <v>12663777</v>
      </c>
      <c r="G66" s="46">
        <v>6063974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19979850</v>
      </c>
      <c r="O66" s="47">
        <f t="shared" si="8"/>
        <v>176.49888251870567</v>
      </c>
      <c r="P66" s="9"/>
    </row>
    <row r="67" spans="1:119" ht="16.5" thickBot="1">
      <c r="A67" s="14" t="s">
        <v>54</v>
      </c>
      <c r="B67" s="23"/>
      <c r="C67" s="22"/>
      <c r="D67" s="15">
        <f t="shared" ref="D67:M67" si="15">SUM(D5,D15,D27,D42,D53,D59,D65)</f>
        <v>74012193</v>
      </c>
      <c r="E67" s="15">
        <f t="shared" si="15"/>
        <v>13466956</v>
      </c>
      <c r="F67" s="15">
        <f t="shared" si="15"/>
        <v>17032286</v>
      </c>
      <c r="G67" s="15">
        <f t="shared" si="15"/>
        <v>7844333</v>
      </c>
      <c r="H67" s="15">
        <f t="shared" si="15"/>
        <v>0</v>
      </c>
      <c r="I67" s="15">
        <f t="shared" si="15"/>
        <v>3599541</v>
      </c>
      <c r="J67" s="15">
        <f t="shared" si="15"/>
        <v>0</v>
      </c>
      <c r="K67" s="15">
        <f t="shared" si="15"/>
        <v>0</v>
      </c>
      <c r="L67" s="15">
        <f t="shared" si="15"/>
        <v>0</v>
      </c>
      <c r="M67" s="15">
        <f t="shared" si="15"/>
        <v>0</v>
      </c>
      <c r="N67" s="15">
        <f t="shared" si="12"/>
        <v>115955309</v>
      </c>
      <c r="O67" s="38">
        <f t="shared" si="8"/>
        <v>1024.3311366507362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>
        <f>SUM(D67:H67)</f>
        <v>112355768</v>
      </c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40"/>
      <c r="B69" s="41"/>
      <c r="C69" s="41"/>
      <c r="D69" s="42"/>
      <c r="E69" s="42"/>
      <c r="F69" s="42"/>
      <c r="G69" s="42"/>
      <c r="H69" s="42"/>
      <c r="I69" s="42"/>
      <c r="J69" s="42"/>
      <c r="K69" s="42"/>
      <c r="L69" s="48" t="s">
        <v>138</v>
      </c>
      <c r="M69" s="48"/>
      <c r="N69" s="48"/>
      <c r="O69" s="43">
        <v>113201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84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34489058</v>
      </c>
      <c r="E5" s="27">
        <f t="shared" si="0"/>
        <v>6535894</v>
      </c>
      <c r="F5" s="27">
        <f t="shared" si="0"/>
        <v>4142743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45167695</v>
      </c>
      <c r="O5" s="33">
        <f t="shared" ref="O5:O36" si="1">(N5/O$71)</f>
        <v>403.29019268201216</v>
      </c>
      <c r="P5" s="6"/>
    </row>
    <row r="6" spans="1:133">
      <c r="A6" s="12"/>
      <c r="B6" s="25">
        <v>311</v>
      </c>
      <c r="C6" s="20" t="s">
        <v>2</v>
      </c>
      <c r="D6" s="46">
        <v>23189449</v>
      </c>
      <c r="E6" s="46">
        <v>0</v>
      </c>
      <c r="F6" s="46">
        <v>4142743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27332192</v>
      </c>
      <c r="O6" s="47">
        <f t="shared" si="1"/>
        <v>244.04178646047251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1585796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1585796</v>
      </c>
      <c r="O7" s="47">
        <f t="shared" si="1"/>
        <v>14.15914569903034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613376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613376</v>
      </c>
      <c r="O8" s="47">
        <f t="shared" si="1"/>
        <v>5.4766692262361829</v>
      </c>
      <c r="P8" s="9"/>
    </row>
    <row r="9" spans="1:133">
      <c r="A9" s="12"/>
      <c r="B9" s="25">
        <v>312.60000000000002</v>
      </c>
      <c r="C9" s="20" t="s">
        <v>96</v>
      </c>
      <c r="D9" s="46">
        <v>0</v>
      </c>
      <c r="E9" s="46">
        <v>4336722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4336722</v>
      </c>
      <c r="O9" s="47">
        <f t="shared" si="1"/>
        <v>38.721423596849945</v>
      </c>
      <c r="P9" s="9"/>
    </row>
    <row r="10" spans="1:133">
      <c r="A10" s="12"/>
      <c r="B10" s="25">
        <v>314.10000000000002</v>
      </c>
      <c r="C10" s="20" t="s">
        <v>12</v>
      </c>
      <c r="D10" s="46">
        <v>6568238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6568238</v>
      </c>
      <c r="O10" s="47">
        <f t="shared" si="1"/>
        <v>58.646029393382022</v>
      </c>
      <c r="P10" s="9"/>
    </row>
    <row r="11" spans="1:133">
      <c r="A11" s="12"/>
      <c r="B11" s="25">
        <v>314.3</v>
      </c>
      <c r="C11" s="20" t="s">
        <v>13</v>
      </c>
      <c r="D11" s="46">
        <v>1180487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1180487</v>
      </c>
      <c r="O11" s="47">
        <f t="shared" si="1"/>
        <v>10.540250718762834</v>
      </c>
      <c r="P11" s="9"/>
    </row>
    <row r="12" spans="1:133">
      <c r="A12" s="12"/>
      <c r="B12" s="25">
        <v>314.39999999999998</v>
      </c>
      <c r="C12" s="20" t="s">
        <v>14</v>
      </c>
      <c r="D12" s="46">
        <v>228042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228042</v>
      </c>
      <c r="O12" s="47">
        <f t="shared" si="1"/>
        <v>2.0361256451008054</v>
      </c>
      <c r="P12" s="9"/>
    </row>
    <row r="13" spans="1:133">
      <c r="A13" s="12"/>
      <c r="B13" s="25">
        <v>315</v>
      </c>
      <c r="C13" s="20" t="s">
        <v>110</v>
      </c>
      <c r="D13" s="46">
        <v>2419177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2419177</v>
      </c>
      <c r="O13" s="47">
        <f t="shared" si="1"/>
        <v>21.600180360363577</v>
      </c>
      <c r="P13" s="9"/>
    </row>
    <row r="14" spans="1:133">
      <c r="A14" s="12"/>
      <c r="B14" s="25">
        <v>316</v>
      </c>
      <c r="C14" s="20" t="s">
        <v>111</v>
      </c>
      <c r="D14" s="46">
        <v>903665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903665</v>
      </c>
      <c r="O14" s="47">
        <f t="shared" si="1"/>
        <v>8.0685815818139606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SUM(D16:D28)</f>
        <v>4962039</v>
      </c>
      <c r="E15" s="32">
        <f t="shared" si="3"/>
        <v>2609600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3395454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10967093</v>
      </c>
      <c r="O15" s="45">
        <f t="shared" si="1"/>
        <v>97.922221825389741</v>
      </c>
      <c r="P15" s="10"/>
    </row>
    <row r="16" spans="1:133">
      <c r="A16" s="12"/>
      <c r="B16" s="25">
        <v>322</v>
      </c>
      <c r="C16" s="20" t="s">
        <v>0</v>
      </c>
      <c r="D16" s="46">
        <v>476766</v>
      </c>
      <c r="E16" s="46">
        <v>2008447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2485213</v>
      </c>
      <c r="O16" s="47">
        <f t="shared" si="1"/>
        <v>22.189798032107717</v>
      </c>
      <c r="P16" s="9"/>
    </row>
    <row r="17" spans="1:16">
      <c r="A17" s="12"/>
      <c r="B17" s="25">
        <v>323.10000000000002</v>
      </c>
      <c r="C17" s="20" t="s">
        <v>18</v>
      </c>
      <c r="D17" s="46">
        <v>2304714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7" si="4">SUM(D17:M17)</f>
        <v>2304714</v>
      </c>
      <c r="O17" s="47">
        <f t="shared" si="1"/>
        <v>20.578171038768549</v>
      </c>
      <c r="P17" s="9"/>
    </row>
    <row r="18" spans="1:16">
      <c r="A18" s="12"/>
      <c r="B18" s="25">
        <v>323.39999999999998</v>
      </c>
      <c r="C18" s="20" t="s">
        <v>19</v>
      </c>
      <c r="D18" s="46">
        <v>181155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181155</v>
      </c>
      <c r="O18" s="47">
        <f t="shared" si="1"/>
        <v>1.6174842407900141</v>
      </c>
      <c r="P18" s="9"/>
    </row>
    <row r="19" spans="1:16">
      <c r="A19" s="12"/>
      <c r="B19" s="25">
        <v>323.7</v>
      </c>
      <c r="C19" s="20" t="s">
        <v>20</v>
      </c>
      <c r="D19" s="46">
        <v>927041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927041</v>
      </c>
      <c r="O19" s="47">
        <f t="shared" si="1"/>
        <v>8.2772995946356183</v>
      </c>
      <c r="P19" s="9"/>
    </row>
    <row r="20" spans="1:16">
      <c r="A20" s="12"/>
      <c r="B20" s="25">
        <v>323.89999999999998</v>
      </c>
      <c r="C20" s="20" t="s">
        <v>21</v>
      </c>
      <c r="D20" s="46">
        <v>125000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125000</v>
      </c>
      <c r="O20" s="47">
        <f t="shared" si="1"/>
        <v>1.1160913587742638</v>
      </c>
      <c r="P20" s="9"/>
    </row>
    <row r="21" spans="1:16">
      <c r="A21" s="12"/>
      <c r="B21" s="25">
        <v>324.11</v>
      </c>
      <c r="C21" s="20" t="s">
        <v>22</v>
      </c>
      <c r="D21" s="46">
        <v>0</v>
      </c>
      <c r="E21" s="46">
        <v>36407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36407</v>
      </c>
      <c r="O21" s="47">
        <f t="shared" si="1"/>
        <v>0.325068304791157</v>
      </c>
      <c r="P21" s="9"/>
    </row>
    <row r="22" spans="1:16">
      <c r="A22" s="12"/>
      <c r="B22" s="25">
        <v>324.12</v>
      </c>
      <c r="C22" s="20" t="s">
        <v>78</v>
      </c>
      <c r="D22" s="46">
        <v>0</v>
      </c>
      <c r="E22" s="46">
        <v>64266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64266</v>
      </c>
      <c r="O22" s="47">
        <f t="shared" si="1"/>
        <v>0.57381381810389476</v>
      </c>
      <c r="P22" s="9"/>
    </row>
    <row r="23" spans="1:16">
      <c r="A23" s="12"/>
      <c r="B23" s="25">
        <v>324.61</v>
      </c>
      <c r="C23" s="20" t="s">
        <v>23</v>
      </c>
      <c r="D23" s="46">
        <v>0</v>
      </c>
      <c r="E23" s="46">
        <v>244521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244521</v>
      </c>
      <c r="O23" s="47">
        <f t="shared" si="1"/>
        <v>2.1832622011107343</v>
      </c>
      <c r="P23" s="9"/>
    </row>
    <row r="24" spans="1:16">
      <c r="A24" s="12"/>
      <c r="B24" s="25">
        <v>324.62</v>
      </c>
      <c r="C24" s="20" t="s">
        <v>86</v>
      </c>
      <c r="D24" s="46">
        <v>0</v>
      </c>
      <c r="E24" s="46">
        <v>207757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207757</v>
      </c>
      <c r="O24" s="47">
        <f t="shared" si="1"/>
        <v>1.8550063393989178</v>
      </c>
      <c r="P24" s="9"/>
    </row>
    <row r="25" spans="1:16">
      <c r="A25" s="12"/>
      <c r="B25" s="25">
        <v>324.70999999999998</v>
      </c>
      <c r="C25" s="20" t="s">
        <v>79</v>
      </c>
      <c r="D25" s="46">
        <v>0</v>
      </c>
      <c r="E25" s="46">
        <v>18365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18365</v>
      </c>
      <c r="O25" s="47">
        <f t="shared" si="1"/>
        <v>0.16397614243111483</v>
      </c>
      <c r="P25" s="9"/>
    </row>
    <row r="26" spans="1:16">
      <c r="A26" s="12"/>
      <c r="B26" s="25">
        <v>324.72000000000003</v>
      </c>
      <c r="C26" s="20" t="s">
        <v>87</v>
      </c>
      <c r="D26" s="46">
        <v>0</v>
      </c>
      <c r="E26" s="46">
        <v>15582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15582</v>
      </c>
      <c r="O26" s="47">
        <f t="shared" si="1"/>
        <v>0.13912748441936462</v>
      </c>
      <c r="P26" s="9"/>
    </row>
    <row r="27" spans="1:16">
      <c r="A27" s="12"/>
      <c r="B27" s="25">
        <v>325.2</v>
      </c>
      <c r="C27" s="20" t="s">
        <v>131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3395454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3395454</v>
      </c>
      <c r="O27" s="47">
        <f t="shared" si="1"/>
        <v>30.317094948124073</v>
      </c>
      <c r="P27" s="9"/>
    </row>
    <row r="28" spans="1:16">
      <c r="A28" s="12"/>
      <c r="B28" s="25">
        <v>329</v>
      </c>
      <c r="C28" s="20" t="s">
        <v>24</v>
      </c>
      <c r="D28" s="46">
        <v>947363</v>
      </c>
      <c r="E28" s="46">
        <v>14255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5">SUM(D28:M28)</f>
        <v>961618</v>
      </c>
      <c r="O28" s="47">
        <f t="shared" si="1"/>
        <v>8.5860283219343199</v>
      </c>
      <c r="P28" s="9"/>
    </row>
    <row r="29" spans="1:16" ht="15.75">
      <c r="A29" s="29" t="s">
        <v>26</v>
      </c>
      <c r="B29" s="30"/>
      <c r="C29" s="31"/>
      <c r="D29" s="32">
        <f t="shared" ref="D29:M29" si="6">SUM(D30:D42)</f>
        <v>12161484</v>
      </c>
      <c r="E29" s="32">
        <f t="shared" si="6"/>
        <v>4123658</v>
      </c>
      <c r="F29" s="32">
        <f t="shared" si="6"/>
        <v>0</v>
      </c>
      <c r="G29" s="32">
        <f t="shared" si="6"/>
        <v>38771</v>
      </c>
      <c r="H29" s="32">
        <f t="shared" si="6"/>
        <v>0</v>
      </c>
      <c r="I29" s="32">
        <f t="shared" si="6"/>
        <v>129888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44">
        <f t="shared" si="5"/>
        <v>16453801</v>
      </c>
      <c r="O29" s="45">
        <f t="shared" si="1"/>
        <v>146.91156092073072</v>
      </c>
      <c r="P29" s="10"/>
    </row>
    <row r="30" spans="1:16">
      <c r="A30" s="12"/>
      <c r="B30" s="25">
        <v>331.2</v>
      </c>
      <c r="C30" s="20" t="s">
        <v>25</v>
      </c>
      <c r="D30" s="46">
        <v>913090</v>
      </c>
      <c r="E30" s="46">
        <v>282093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1195183</v>
      </c>
      <c r="O30" s="47">
        <f t="shared" si="1"/>
        <v>10.671467347631207</v>
      </c>
      <c r="P30" s="9"/>
    </row>
    <row r="31" spans="1:16">
      <c r="A31" s="12"/>
      <c r="B31" s="25">
        <v>331.42</v>
      </c>
      <c r="C31" s="20" t="s">
        <v>112</v>
      </c>
      <c r="D31" s="46">
        <v>0</v>
      </c>
      <c r="E31" s="46">
        <v>15000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15000</v>
      </c>
      <c r="O31" s="47">
        <f t="shared" si="1"/>
        <v>0.13393096305291166</v>
      </c>
      <c r="P31" s="9"/>
    </row>
    <row r="32" spans="1:16">
      <c r="A32" s="12"/>
      <c r="B32" s="25">
        <v>331.62</v>
      </c>
      <c r="C32" s="20" t="s">
        <v>132</v>
      </c>
      <c r="D32" s="46">
        <v>0</v>
      </c>
      <c r="E32" s="46">
        <v>2049279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2049279</v>
      </c>
      <c r="O32" s="47">
        <f t="shared" si="1"/>
        <v>18.297460668940516</v>
      </c>
      <c r="P32" s="9"/>
    </row>
    <row r="33" spans="1:16">
      <c r="A33" s="12"/>
      <c r="B33" s="25">
        <v>334.2</v>
      </c>
      <c r="C33" s="20" t="s">
        <v>90</v>
      </c>
      <c r="D33" s="46">
        <v>32760</v>
      </c>
      <c r="E33" s="46">
        <v>500000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532760</v>
      </c>
      <c r="O33" s="47">
        <f t="shared" si="1"/>
        <v>4.7568706584046145</v>
      </c>
      <c r="P33" s="9"/>
    </row>
    <row r="34" spans="1:16">
      <c r="A34" s="12"/>
      <c r="B34" s="25">
        <v>334.36</v>
      </c>
      <c r="C34" s="20" t="s">
        <v>28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129888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39" si="7">SUM(D34:M34)</f>
        <v>129888</v>
      </c>
      <c r="O34" s="47">
        <f t="shared" si="1"/>
        <v>1.1597349952677727</v>
      </c>
      <c r="P34" s="9"/>
    </row>
    <row r="35" spans="1:16">
      <c r="A35" s="12"/>
      <c r="B35" s="25">
        <v>334.39</v>
      </c>
      <c r="C35" s="20" t="s">
        <v>29</v>
      </c>
      <c r="D35" s="46">
        <v>0</v>
      </c>
      <c r="E35" s="46">
        <v>31358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31358</v>
      </c>
      <c r="O35" s="47">
        <f t="shared" si="1"/>
        <v>0.27998714262754693</v>
      </c>
      <c r="P35" s="9"/>
    </row>
    <row r="36" spans="1:16">
      <c r="A36" s="12"/>
      <c r="B36" s="25">
        <v>334.69</v>
      </c>
      <c r="C36" s="20" t="s">
        <v>97</v>
      </c>
      <c r="D36" s="46">
        <v>2862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2862</v>
      </c>
      <c r="O36" s="47">
        <f t="shared" si="1"/>
        <v>2.5554027750495544E-2</v>
      </c>
      <c r="P36" s="9"/>
    </row>
    <row r="37" spans="1:16">
      <c r="A37" s="12"/>
      <c r="B37" s="25">
        <v>335.12</v>
      </c>
      <c r="C37" s="20" t="s">
        <v>113</v>
      </c>
      <c r="D37" s="46">
        <v>2763967</v>
      </c>
      <c r="E37" s="46">
        <v>860678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3624645</v>
      </c>
      <c r="O37" s="47">
        <f t="shared" ref="O37:O68" si="8">(N37/O$71)</f>
        <v>32.363479704994731</v>
      </c>
      <c r="P37" s="9"/>
    </row>
    <row r="38" spans="1:16">
      <c r="A38" s="12"/>
      <c r="B38" s="25">
        <v>335.15</v>
      </c>
      <c r="C38" s="20" t="s">
        <v>114</v>
      </c>
      <c r="D38" s="46">
        <v>19312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19312</v>
      </c>
      <c r="O38" s="47">
        <f t="shared" si="8"/>
        <v>0.17243165056518867</v>
      </c>
      <c r="P38" s="9"/>
    </row>
    <row r="39" spans="1:16">
      <c r="A39" s="12"/>
      <c r="B39" s="25">
        <v>335.18</v>
      </c>
      <c r="C39" s="20" t="s">
        <v>115</v>
      </c>
      <c r="D39" s="46">
        <v>8297899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8297899</v>
      </c>
      <c r="O39" s="47">
        <f t="shared" si="8"/>
        <v>74.089706959052833</v>
      </c>
      <c r="P39" s="9"/>
    </row>
    <row r="40" spans="1:16">
      <c r="A40" s="12"/>
      <c r="B40" s="25">
        <v>337.2</v>
      </c>
      <c r="C40" s="20" t="s">
        <v>36</v>
      </c>
      <c r="D40" s="46">
        <v>10651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10651</v>
      </c>
      <c r="O40" s="47">
        <f t="shared" si="8"/>
        <v>9.5099912498437467E-2</v>
      </c>
      <c r="P40" s="9"/>
    </row>
    <row r="41" spans="1:16">
      <c r="A41" s="12"/>
      <c r="B41" s="25">
        <v>337.7</v>
      </c>
      <c r="C41" s="20" t="s">
        <v>38</v>
      </c>
      <c r="D41" s="46">
        <v>0</v>
      </c>
      <c r="E41" s="46">
        <v>385250</v>
      </c>
      <c r="F41" s="46">
        <v>0</v>
      </c>
      <c r="G41" s="46">
        <v>38771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424021</v>
      </c>
      <c r="O41" s="47">
        <f t="shared" si="8"/>
        <v>3.7859693923105771</v>
      </c>
      <c r="P41" s="9"/>
    </row>
    <row r="42" spans="1:16">
      <c r="A42" s="12"/>
      <c r="B42" s="25">
        <v>338</v>
      </c>
      <c r="C42" s="20" t="s">
        <v>40</v>
      </c>
      <c r="D42" s="46">
        <v>120943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120943</v>
      </c>
      <c r="O42" s="47">
        <f t="shared" si="8"/>
        <v>1.0798674976338862</v>
      </c>
      <c r="P42" s="9"/>
    </row>
    <row r="43" spans="1:16" ht="15.75">
      <c r="A43" s="29" t="s">
        <v>45</v>
      </c>
      <c r="B43" s="30"/>
      <c r="C43" s="31"/>
      <c r="D43" s="32">
        <f t="shared" ref="D43:M43" si="9">SUM(D44:D53)</f>
        <v>6361116</v>
      </c>
      <c r="E43" s="32">
        <f t="shared" si="9"/>
        <v>433389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521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>SUM(D43:M43)</f>
        <v>6795026</v>
      </c>
      <c r="O43" s="45">
        <f t="shared" si="8"/>
        <v>60.670958409971604</v>
      </c>
      <c r="P43" s="10"/>
    </row>
    <row r="44" spans="1:16">
      <c r="A44" s="12"/>
      <c r="B44" s="25">
        <v>341.1</v>
      </c>
      <c r="C44" s="20" t="s">
        <v>116</v>
      </c>
      <c r="D44" s="46">
        <v>147249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147249</v>
      </c>
      <c r="O44" s="47">
        <f t="shared" si="8"/>
        <v>1.3147466919052126</v>
      </c>
      <c r="P44" s="9"/>
    </row>
    <row r="45" spans="1:16">
      <c r="A45" s="12"/>
      <c r="B45" s="25">
        <v>341.2</v>
      </c>
      <c r="C45" s="20" t="s">
        <v>117</v>
      </c>
      <c r="D45" s="46">
        <v>0</v>
      </c>
      <c r="E45" s="46">
        <v>112177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3" si="10">SUM(D45:M45)</f>
        <v>112177</v>
      </c>
      <c r="O45" s="47">
        <f t="shared" si="8"/>
        <v>1.0015982428257648</v>
      </c>
      <c r="P45" s="9"/>
    </row>
    <row r="46" spans="1:16">
      <c r="A46" s="12"/>
      <c r="B46" s="25">
        <v>341.3</v>
      </c>
      <c r="C46" s="20" t="s">
        <v>118</v>
      </c>
      <c r="D46" s="46">
        <v>111880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111880</v>
      </c>
      <c r="O46" s="47">
        <f t="shared" si="8"/>
        <v>0.99894640975731708</v>
      </c>
      <c r="P46" s="9"/>
    </row>
    <row r="47" spans="1:16">
      <c r="A47" s="12"/>
      <c r="B47" s="25">
        <v>341.9</v>
      </c>
      <c r="C47" s="20" t="s">
        <v>119</v>
      </c>
      <c r="D47" s="46">
        <v>82890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82890</v>
      </c>
      <c r="O47" s="47">
        <f t="shared" si="8"/>
        <v>0.74010250183038984</v>
      </c>
      <c r="P47" s="9"/>
    </row>
    <row r="48" spans="1:16">
      <c r="A48" s="12"/>
      <c r="B48" s="25">
        <v>342.1</v>
      </c>
      <c r="C48" s="20" t="s">
        <v>50</v>
      </c>
      <c r="D48" s="46">
        <v>2828420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2828420</v>
      </c>
      <c r="O48" s="47">
        <f t="shared" si="8"/>
        <v>25.254200967874425</v>
      </c>
      <c r="P48" s="9"/>
    </row>
    <row r="49" spans="1:16">
      <c r="A49" s="12"/>
      <c r="B49" s="25">
        <v>345.1</v>
      </c>
      <c r="C49" s="20" t="s">
        <v>124</v>
      </c>
      <c r="D49" s="46">
        <v>0</v>
      </c>
      <c r="E49" s="46">
        <v>12137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12137</v>
      </c>
      <c r="O49" s="47">
        <f t="shared" si="8"/>
        <v>0.10836800657154592</v>
      </c>
      <c r="P49" s="9"/>
    </row>
    <row r="50" spans="1:16">
      <c r="A50" s="12"/>
      <c r="B50" s="25">
        <v>345.9</v>
      </c>
      <c r="C50" s="20" t="s">
        <v>133</v>
      </c>
      <c r="D50" s="46">
        <v>0</v>
      </c>
      <c r="E50" s="46">
        <v>306275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306275</v>
      </c>
      <c r="O50" s="47">
        <f t="shared" si="8"/>
        <v>2.7346470472687012</v>
      </c>
      <c r="P50" s="9"/>
    </row>
    <row r="51" spans="1:16">
      <c r="A51" s="12"/>
      <c r="B51" s="25">
        <v>347.2</v>
      </c>
      <c r="C51" s="20" t="s">
        <v>52</v>
      </c>
      <c r="D51" s="46">
        <v>747171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747171</v>
      </c>
      <c r="O51" s="47">
        <f t="shared" si="8"/>
        <v>6.6712887730138037</v>
      </c>
      <c r="P51" s="9"/>
    </row>
    <row r="52" spans="1:16">
      <c r="A52" s="12"/>
      <c r="B52" s="25">
        <v>347.4</v>
      </c>
      <c r="C52" s="20" t="s">
        <v>53</v>
      </c>
      <c r="D52" s="46">
        <v>2379042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2379042</v>
      </c>
      <c r="O52" s="47">
        <f t="shared" si="8"/>
        <v>21.241825746888338</v>
      </c>
      <c r="P52" s="9"/>
    </row>
    <row r="53" spans="1:16">
      <c r="A53" s="12"/>
      <c r="B53" s="25">
        <v>349</v>
      </c>
      <c r="C53" s="20" t="s">
        <v>91</v>
      </c>
      <c r="D53" s="46">
        <v>64464</v>
      </c>
      <c r="E53" s="46">
        <v>2800</v>
      </c>
      <c r="F53" s="46">
        <v>0</v>
      </c>
      <c r="G53" s="46">
        <v>0</v>
      </c>
      <c r="H53" s="46">
        <v>0</v>
      </c>
      <c r="I53" s="46">
        <v>521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67785</v>
      </c>
      <c r="O53" s="47">
        <f t="shared" si="8"/>
        <v>0.60523402203610777</v>
      </c>
      <c r="P53" s="9"/>
    </row>
    <row r="54" spans="1:16" ht="15.75">
      <c r="A54" s="29" t="s">
        <v>46</v>
      </c>
      <c r="B54" s="30"/>
      <c r="C54" s="31"/>
      <c r="D54" s="32">
        <f t="shared" ref="D54:M54" si="11">SUM(D55:D58)</f>
        <v>6287235</v>
      </c>
      <c r="E54" s="32">
        <f t="shared" si="11"/>
        <v>38184</v>
      </c>
      <c r="F54" s="32">
        <f t="shared" si="11"/>
        <v>0</v>
      </c>
      <c r="G54" s="32">
        <f t="shared" si="11"/>
        <v>0</v>
      </c>
      <c r="H54" s="32">
        <f t="shared" si="11"/>
        <v>0</v>
      </c>
      <c r="I54" s="32">
        <f t="shared" si="11"/>
        <v>0</v>
      </c>
      <c r="J54" s="32">
        <f t="shared" si="11"/>
        <v>0</v>
      </c>
      <c r="K54" s="32">
        <f t="shared" si="11"/>
        <v>0</v>
      </c>
      <c r="L54" s="32">
        <f t="shared" si="11"/>
        <v>0</v>
      </c>
      <c r="M54" s="32">
        <f t="shared" si="11"/>
        <v>0</v>
      </c>
      <c r="N54" s="32">
        <f t="shared" ref="N54:N69" si="12">SUM(D54:M54)</f>
        <v>6325419</v>
      </c>
      <c r="O54" s="45">
        <f t="shared" si="8"/>
        <v>56.477963892212358</v>
      </c>
      <c r="P54" s="10"/>
    </row>
    <row r="55" spans="1:16">
      <c r="A55" s="13"/>
      <c r="B55" s="39">
        <v>351.5</v>
      </c>
      <c r="C55" s="21" t="s">
        <v>81</v>
      </c>
      <c r="D55" s="46">
        <v>1461143</v>
      </c>
      <c r="E55" s="46">
        <v>4188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1465331</v>
      </c>
      <c r="O55" s="47">
        <f t="shared" si="8"/>
        <v>13.083546134752407</v>
      </c>
      <c r="P55" s="9"/>
    </row>
    <row r="56" spans="1:16">
      <c r="A56" s="13"/>
      <c r="B56" s="39">
        <v>354</v>
      </c>
      <c r="C56" s="21" t="s">
        <v>57</v>
      </c>
      <c r="D56" s="46">
        <v>652606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652606</v>
      </c>
      <c r="O56" s="47">
        <f t="shared" si="8"/>
        <v>5.8269433382738978</v>
      </c>
      <c r="P56" s="9"/>
    </row>
    <row r="57" spans="1:16">
      <c r="A57" s="13"/>
      <c r="B57" s="39">
        <v>355</v>
      </c>
      <c r="C57" s="21" t="s">
        <v>127</v>
      </c>
      <c r="D57" s="46">
        <v>0</v>
      </c>
      <c r="E57" s="46">
        <v>14491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14491</v>
      </c>
      <c r="O57" s="47">
        <f t="shared" si="8"/>
        <v>0.12938623903998286</v>
      </c>
      <c r="P57" s="9"/>
    </row>
    <row r="58" spans="1:16">
      <c r="A58" s="13"/>
      <c r="B58" s="39">
        <v>359</v>
      </c>
      <c r="C58" s="21" t="s">
        <v>92</v>
      </c>
      <c r="D58" s="46">
        <v>4173486</v>
      </c>
      <c r="E58" s="46">
        <v>19505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4192991</v>
      </c>
      <c r="O58" s="47">
        <f t="shared" si="8"/>
        <v>37.438088180146075</v>
      </c>
      <c r="P58" s="9"/>
    </row>
    <row r="59" spans="1:16" ht="15.75">
      <c r="A59" s="29" t="s">
        <v>3</v>
      </c>
      <c r="B59" s="30"/>
      <c r="C59" s="31"/>
      <c r="D59" s="32">
        <f t="shared" ref="D59:M59" si="13">SUM(D60:D65)</f>
        <v>1640382</v>
      </c>
      <c r="E59" s="32">
        <f t="shared" si="13"/>
        <v>347908</v>
      </c>
      <c r="F59" s="32">
        <f t="shared" si="13"/>
        <v>132987</v>
      </c>
      <c r="G59" s="32">
        <f t="shared" si="13"/>
        <v>4887131</v>
      </c>
      <c r="H59" s="32">
        <f t="shared" si="13"/>
        <v>0</v>
      </c>
      <c r="I59" s="32">
        <f t="shared" si="13"/>
        <v>9776</v>
      </c>
      <c r="J59" s="32">
        <f t="shared" si="13"/>
        <v>0</v>
      </c>
      <c r="K59" s="32">
        <f t="shared" si="13"/>
        <v>0</v>
      </c>
      <c r="L59" s="32">
        <f t="shared" si="13"/>
        <v>0</v>
      </c>
      <c r="M59" s="32">
        <f t="shared" si="13"/>
        <v>0</v>
      </c>
      <c r="N59" s="32">
        <f t="shared" si="12"/>
        <v>7018184</v>
      </c>
      <c r="O59" s="45">
        <f t="shared" si="8"/>
        <v>62.663476133502385</v>
      </c>
      <c r="P59" s="10"/>
    </row>
    <row r="60" spans="1:16">
      <c r="A60" s="12"/>
      <c r="B60" s="25">
        <v>361.1</v>
      </c>
      <c r="C60" s="20" t="s">
        <v>59</v>
      </c>
      <c r="D60" s="46">
        <v>57886</v>
      </c>
      <c r="E60" s="46">
        <v>24199</v>
      </c>
      <c r="F60" s="46">
        <v>0</v>
      </c>
      <c r="G60" s="46">
        <v>1353431</v>
      </c>
      <c r="H60" s="46">
        <v>0</v>
      </c>
      <c r="I60" s="46">
        <v>9776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1445292</v>
      </c>
      <c r="O60" s="47">
        <f t="shared" si="8"/>
        <v>12.904623296844587</v>
      </c>
      <c r="P60" s="9"/>
    </row>
    <row r="61" spans="1:16">
      <c r="A61" s="12"/>
      <c r="B61" s="25">
        <v>365</v>
      </c>
      <c r="C61" s="20" t="s">
        <v>120</v>
      </c>
      <c r="D61" s="46">
        <v>18152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18152</v>
      </c>
      <c r="O61" s="47">
        <f t="shared" si="8"/>
        <v>0.1620743227557635</v>
      </c>
      <c r="P61" s="9"/>
    </row>
    <row r="62" spans="1:16">
      <c r="A62" s="12"/>
      <c r="B62" s="25">
        <v>366</v>
      </c>
      <c r="C62" s="20" t="s">
        <v>63</v>
      </c>
      <c r="D62" s="46">
        <v>27710</v>
      </c>
      <c r="E62" s="46">
        <v>140736</v>
      </c>
      <c r="F62" s="46">
        <v>0</v>
      </c>
      <c r="G62" s="46">
        <v>24700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193146</v>
      </c>
      <c r="O62" s="47">
        <f t="shared" si="8"/>
        <v>1.7245486526545117</v>
      </c>
      <c r="P62" s="9"/>
    </row>
    <row r="63" spans="1:16">
      <c r="A63" s="12"/>
      <c r="B63" s="25">
        <v>369.3</v>
      </c>
      <c r="C63" s="20" t="s">
        <v>64</v>
      </c>
      <c r="D63" s="46">
        <v>0</v>
      </c>
      <c r="E63" s="46">
        <v>0</v>
      </c>
      <c r="F63" s="46">
        <v>0</v>
      </c>
      <c r="G63" s="46">
        <v>3509000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3509000</v>
      </c>
      <c r="O63" s="47">
        <f t="shared" si="8"/>
        <v>31.330916623511133</v>
      </c>
      <c r="P63" s="9"/>
    </row>
    <row r="64" spans="1:16">
      <c r="A64" s="12"/>
      <c r="B64" s="25">
        <v>369.4</v>
      </c>
      <c r="C64" s="20" t="s">
        <v>82</v>
      </c>
      <c r="D64" s="46">
        <v>1128256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1128256</v>
      </c>
      <c r="O64" s="47">
        <f t="shared" si="8"/>
        <v>10.073894176681726</v>
      </c>
      <c r="P64" s="9"/>
    </row>
    <row r="65" spans="1:119">
      <c r="A65" s="12"/>
      <c r="B65" s="25">
        <v>369.9</v>
      </c>
      <c r="C65" s="20" t="s">
        <v>65</v>
      </c>
      <c r="D65" s="46">
        <v>408378</v>
      </c>
      <c r="E65" s="46">
        <v>182973</v>
      </c>
      <c r="F65" s="46">
        <v>132987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724338</v>
      </c>
      <c r="O65" s="47">
        <f t="shared" si="8"/>
        <v>6.4674190610546614</v>
      </c>
      <c r="P65" s="9"/>
    </row>
    <row r="66" spans="1:119" ht="15.75">
      <c r="A66" s="29" t="s">
        <v>47</v>
      </c>
      <c r="B66" s="30"/>
      <c r="C66" s="31"/>
      <c r="D66" s="32">
        <f t="shared" ref="D66:M66" si="14">SUM(D67:D68)</f>
        <v>7406025</v>
      </c>
      <c r="E66" s="32">
        <f t="shared" si="14"/>
        <v>185703</v>
      </c>
      <c r="F66" s="32">
        <f t="shared" si="14"/>
        <v>15205035</v>
      </c>
      <c r="G66" s="32">
        <f t="shared" si="14"/>
        <v>11905368</v>
      </c>
      <c r="H66" s="32">
        <f t="shared" si="14"/>
        <v>0</v>
      </c>
      <c r="I66" s="32">
        <f t="shared" si="14"/>
        <v>0</v>
      </c>
      <c r="J66" s="32">
        <f t="shared" si="14"/>
        <v>0</v>
      </c>
      <c r="K66" s="32">
        <f t="shared" si="14"/>
        <v>0</v>
      </c>
      <c r="L66" s="32">
        <f t="shared" si="14"/>
        <v>0</v>
      </c>
      <c r="M66" s="32">
        <f t="shared" si="14"/>
        <v>0</v>
      </c>
      <c r="N66" s="32">
        <f t="shared" si="12"/>
        <v>34702131</v>
      </c>
      <c r="O66" s="45">
        <f t="shared" si="8"/>
        <v>309.84598832122003</v>
      </c>
      <c r="P66" s="9"/>
    </row>
    <row r="67" spans="1:119">
      <c r="A67" s="12"/>
      <c r="B67" s="25">
        <v>381</v>
      </c>
      <c r="C67" s="20" t="s">
        <v>66</v>
      </c>
      <c r="D67" s="46">
        <v>1040025</v>
      </c>
      <c r="E67" s="46">
        <v>185703</v>
      </c>
      <c r="F67" s="46">
        <v>15205035</v>
      </c>
      <c r="G67" s="46">
        <v>5905368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22336131</v>
      </c>
      <c r="O67" s="47">
        <f t="shared" si="8"/>
        <v>199.43330238039965</v>
      </c>
      <c r="P67" s="9"/>
    </row>
    <row r="68" spans="1:119" ht="15.75" thickBot="1">
      <c r="A68" s="12"/>
      <c r="B68" s="25">
        <v>384</v>
      </c>
      <c r="C68" s="20" t="s">
        <v>67</v>
      </c>
      <c r="D68" s="46">
        <v>6366000</v>
      </c>
      <c r="E68" s="46">
        <v>0</v>
      </c>
      <c r="F68" s="46">
        <v>0</v>
      </c>
      <c r="G68" s="46">
        <v>6000000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12366000</v>
      </c>
      <c r="O68" s="47">
        <f t="shared" si="8"/>
        <v>110.41268594082037</v>
      </c>
      <c r="P68" s="9"/>
    </row>
    <row r="69" spans="1:119" ht="16.5" thickBot="1">
      <c r="A69" s="14" t="s">
        <v>54</v>
      </c>
      <c r="B69" s="23"/>
      <c r="C69" s="22"/>
      <c r="D69" s="15">
        <f t="shared" ref="D69:M69" si="15">SUM(D5,D15,D29,D43,D54,D59,D66)</f>
        <v>73307339</v>
      </c>
      <c r="E69" s="15">
        <f t="shared" si="15"/>
        <v>14274336</v>
      </c>
      <c r="F69" s="15">
        <f t="shared" si="15"/>
        <v>19480765</v>
      </c>
      <c r="G69" s="15">
        <f t="shared" si="15"/>
        <v>16831270</v>
      </c>
      <c r="H69" s="15">
        <f t="shared" si="15"/>
        <v>0</v>
      </c>
      <c r="I69" s="15">
        <f t="shared" si="15"/>
        <v>3535639</v>
      </c>
      <c r="J69" s="15">
        <f t="shared" si="15"/>
        <v>0</v>
      </c>
      <c r="K69" s="15">
        <f t="shared" si="15"/>
        <v>0</v>
      </c>
      <c r="L69" s="15">
        <f t="shared" si="15"/>
        <v>0</v>
      </c>
      <c r="M69" s="15">
        <f t="shared" si="15"/>
        <v>0</v>
      </c>
      <c r="N69" s="15">
        <f t="shared" si="12"/>
        <v>127429349</v>
      </c>
      <c r="O69" s="38">
        <f>(N69/O$71)</f>
        <v>1137.7823621850391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40"/>
      <c r="B71" s="41"/>
      <c r="C71" s="41"/>
      <c r="D71" s="42"/>
      <c r="E71" s="42"/>
      <c r="F71" s="42"/>
      <c r="G71" s="42"/>
      <c r="H71" s="42"/>
      <c r="I71" s="42"/>
      <c r="J71" s="42"/>
      <c r="K71" s="42"/>
      <c r="L71" s="48" t="s">
        <v>134</v>
      </c>
      <c r="M71" s="48"/>
      <c r="N71" s="48"/>
      <c r="O71" s="43">
        <v>111998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84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34377617</v>
      </c>
      <c r="E5" s="27">
        <f t="shared" si="0"/>
        <v>6429947</v>
      </c>
      <c r="F5" s="27">
        <f t="shared" si="0"/>
        <v>4200807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45008371</v>
      </c>
      <c r="O5" s="33">
        <f t="shared" ref="O5:O36" si="1">(N5/O$73)</f>
        <v>409.34935562204981</v>
      </c>
      <c r="P5" s="6"/>
    </row>
    <row r="6" spans="1:133">
      <c r="A6" s="12"/>
      <c r="B6" s="25">
        <v>311</v>
      </c>
      <c r="C6" s="20" t="s">
        <v>2</v>
      </c>
      <c r="D6" s="46">
        <v>22067751</v>
      </c>
      <c r="E6" s="46">
        <v>0</v>
      </c>
      <c r="F6" s="46">
        <v>4200807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26268558</v>
      </c>
      <c r="O6" s="47">
        <f t="shared" si="1"/>
        <v>238.9114969395458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1602775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1602775</v>
      </c>
      <c r="O7" s="47">
        <f t="shared" si="1"/>
        <v>14.577175287173377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615889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615889</v>
      </c>
      <c r="O8" s="47">
        <f t="shared" si="1"/>
        <v>5.6014861165428238</v>
      </c>
      <c r="P8" s="9"/>
    </row>
    <row r="9" spans="1:133">
      <c r="A9" s="12"/>
      <c r="B9" s="25">
        <v>312.60000000000002</v>
      </c>
      <c r="C9" s="20" t="s">
        <v>96</v>
      </c>
      <c r="D9" s="46">
        <v>0</v>
      </c>
      <c r="E9" s="46">
        <v>4211283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4211283</v>
      </c>
      <c r="O9" s="47">
        <f t="shared" si="1"/>
        <v>38.301452465189037</v>
      </c>
      <c r="P9" s="9"/>
    </row>
    <row r="10" spans="1:133">
      <c r="A10" s="12"/>
      <c r="B10" s="25">
        <v>314.10000000000002</v>
      </c>
      <c r="C10" s="20" t="s">
        <v>12</v>
      </c>
      <c r="D10" s="46">
        <v>6363753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6363753</v>
      </c>
      <c r="O10" s="47">
        <f t="shared" si="1"/>
        <v>57.878082054733476</v>
      </c>
      <c r="P10" s="9"/>
    </row>
    <row r="11" spans="1:133">
      <c r="A11" s="12"/>
      <c r="B11" s="25">
        <v>314.3</v>
      </c>
      <c r="C11" s="20" t="s">
        <v>13</v>
      </c>
      <c r="D11" s="46">
        <v>1046189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1046189</v>
      </c>
      <c r="O11" s="47">
        <f t="shared" si="1"/>
        <v>9.515047612118126</v>
      </c>
      <c r="P11" s="9"/>
    </row>
    <row r="12" spans="1:133">
      <c r="A12" s="12"/>
      <c r="B12" s="25">
        <v>314.39999999999998</v>
      </c>
      <c r="C12" s="20" t="s">
        <v>14</v>
      </c>
      <c r="D12" s="46">
        <v>216542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216542</v>
      </c>
      <c r="O12" s="47">
        <f t="shared" si="1"/>
        <v>1.9694409327791471</v>
      </c>
      <c r="P12" s="9"/>
    </row>
    <row r="13" spans="1:133">
      <c r="A13" s="12"/>
      <c r="B13" s="25">
        <v>315</v>
      </c>
      <c r="C13" s="20" t="s">
        <v>110</v>
      </c>
      <c r="D13" s="46">
        <v>3734526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3734526</v>
      </c>
      <c r="O13" s="47">
        <f t="shared" si="1"/>
        <v>33.965366390483034</v>
      </c>
      <c r="P13" s="9"/>
    </row>
    <row r="14" spans="1:133">
      <c r="A14" s="12"/>
      <c r="B14" s="25">
        <v>316</v>
      </c>
      <c r="C14" s="20" t="s">
        <v>111</v>
      </c>
      <c r="D14" s="46">
        <v>948856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948856</v>
      </c>
      <c r="O14" s="47">
        <f t="shared" si="1"/>
        <v>8.6298078234850077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SUM(D16:D27)</f>
        <v>4755936</v>
      </c>
      <c r="E15" s="32">
        <f t="shared" si="3"/>
        <v>2744563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7500499</v>
      </c>
      <c r="O15" s="45">
        <f t="shared" si="1"/>
        <v>68.216742003256002</v>
      </c>
      <c r="P15" s="10"/>
    </row>
    <row r="16" spans="1:133">
      <c r="A16" s="12"/>
      <c r="B16" s="25">
        <v>322</v>
      </c>
      <c r="C16" s="20" t="s">
        <v>0</v>
      </c>
      <c r="D16" s="46">
        <v>424702</v>
      </c>
      <c r="E16" s="46">
        <v>2344961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2769663</v>
      </c>
      <c r="O16" s="47">
        <f t="shared" si="1"/>
        <v>25.189975534556304</v>
      </c>
      <c r="P16" s="9"/>
    </row>
    <row r="17" spans="1:16">
      <c r="A17" s="12"/>
      <c r="B17" s="25">
        <v>323.10000000000002</v>
      </c>
      <c r="C17" s="20" t="s">
        <v>18</v>
      </c>
      <c r="D17" s="46">
        <v>2251440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6" si="4">SUM(D17:M17)</f>
        <v>2251440</v>
      </c>
      <c r="O17" s="47">
        <f t="shared" si="1"/>
        <v>20.476757828487234</v>
      </c>
      <c r="P17" s="9"/>
    </row>
    <row r="18" spans="1:16">
      <c r="A18" s="12"/>
      <c r="B18" s="25">
        <v>323.39999999999998</v>
      </c>
      <c r="C18" s="20" t="s">
        <v>19</v>
      </c>
      <c r="D18" s="46">
        <v>182329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182329</v>
      </c>
      <c r="O18" s="47">
        <f t="shared" si="1"/>
        <v>1.6582750497949086</v>
      </c>
      <c r="P18" s="9"/>
    </row>
    <row r="19" spans="1:16">
      <c r="A19" s="12"/>
      <c r="B19" s="25">
        <v>323.7</v>
      </c>
      <c r="C19" s="20" t="s">
        <v>20</v>
      </c>
      <c r="D19" s="46">
        <v>852647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852647</v>
      </c>
      <c r="O19" s="47">
        <f t="shared" si="1"/>
        <v>7.7547907704341021</v>
      </c>
      <c r="P19" s="9"/>
    </row>
    <row r="20" spans="1:16">
      <c r="A20" s="12"/>
      <c r="B20" s="25">
        <v>323.89999999999998</v>
      </c>
      <c r="C20" s="20" t="s">
        <v>21</v>
      </c>
      <c r="D20" s="46">
        <v>112500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112500</v>
      </c>
      <c r="O20" s="47">
        <f t="shared" si="1"/>
        <v>1.0231830542696292</v>
      </c>
      <c r="P20" s="9"/>
    </row>
    <row r="21" spans="1:16">
      <c r="A21" s="12"/>
      <c r="B21" s="25">
        <v>324.11</v>
      </c>
      <c r="C21" s="20" t="s">
        <v>22</v>
      </c>
      <c r="D21" s="46">
        <v>0</v>
      </c>
      <c r="E21" s="46">
        <v>4518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4518</v>
      </c>
      <c r="O21" s="47">
        <f t="shared" si="1"/>
        <v>4.1091031459468311E-2</v>
      </c>
      <c r="P21" s="9"/>
    </row>
    <row r="22" spans="1:16">
      <c r="A22" s="12"/>
      <c r="B22" s="25">
        <v>324.12</v>
      </c>
      <c r="C22" s="20" t="s">
        <v>78</v>
      </c>
      <c r="D22" s="46">
        <v>0</v>
      </c>
      <c r="E22" s="46">
        <v>96525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96525</v>
      </c>
      <c r="O22" s="47">
        <f t="shared" si="1"/>
        <v>0.87789106056334187</v>
      </c>
      <c r="P22" s="9"/>
    </row>
    <row r="23" spans="1:16">
      <c r="A23" s="12"/>
      <c r="B23" s="25">
        <v>324.61</v>
      </c>
      <c r="C23" s="20" t="s">
        <v>23</v>
      </c>
      <c r="D23" s="46">
        <v>0</v>
      </c>
      <c r="E23" s="46">
        <v>31920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31920</v>
      </c>
      <c r="O23" s="47">
        <f t="shared" si="1"/>
        <v>0.29031113859810281</v>
      </c>
      <c r="P23" s="9"/>
    </row>
    <row r="24" spans="1:16">
      <c r="A24" s="12"/>
      <c r="B24" s="25">
        <v>324.62</v>
      </c>
      <c r="C24" s="20" t="s">
        <v>86</v>
      </c>
      <c r="D24" s="46">
        <v>0</v>
      </c>
      <c r="E24" s="46">
        <v>233512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233512</v>
      </c>
      <c r="O24" s="47">
        <f t="shared" si="1"/>
        <v>2.123782412165419</v>
      </c>
      <c r="P24" s="9"/>
    </row>
    <row r="25" spans="1:16">
      <c r="A25" s="12"/>
      <c r="B25" s="25">
        <v>324.70999999999998</v>
      </c>
      <c r="C25" s="20" t="s">
        <v>79</v>
      </c>
      <c r="D25" s="46">
        <v>0</v>
      </c>
      <c r="E25" s="46">
        <v>2418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2418</v>
      </c>
      <c r="O25" s="47">
        <f t="shared" si="1"/>
        <v>2.1991614446435229E-2</v>
      </c>
      <c r="P25" s="9"/>
    </row>
    <row r="26" spans="1:16">
      <c r="A26" s="12"/>
      <c r="B26" s="25">
        <v>324.72000000000003</v>
      </c>
      <c r="C26" s="20" t="s">
        <v>87</v>
      </c>
      <c r="D26" s="46">
        <v>0</v>
      </c>
      <c r="E26" s="46">
        <v>17514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17514</v>
      </c>
      <c r="O26" s="47">
        <f t="shared" si="1"/>
        <v>0.15928913788869586</v>
      </c>
      <c r="P26" s="9"/>
    </row>
    <row r="27" spans="1:16">
      <c r="A27" s="12"/>
      <c r="B27" s="25">
        <v>329</v>
      </c>
      <c r="C27" s="20" t="s">
        <v>24</v>
      </c>
      <c r="D27" s="46">
        <v>932318</v>
      </c>
      <c r="E27" s="46">
        <v>13195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5">SUM(D27:M27)</f>
        <v>945513</v>
      </c>
      <c r="O27" s="47">
        <f t="shared" si="1"/>
        <v>8.5994033705923556</v>
      </c>
      <c r="P27" s="9"/>
    </row>
    <row r="28" spans="1:16" ht="15.75">
      <c r="A28" s="29" t="s">
        <v>26</v>
      </c>
      <c r="B28" s="30"/>
      <c r="C28" s="31"/>
      <c r="D28" s="32">
        <f t="shared" ref="D28:M28" si="6">SUM(D29:D43)</f>
        <v>10990797</v>
      </c>
      <c r="E28" s="32">
        <f t="shared" si="6"/>
        <v>3401495</v>
      </c>
      <c r="F28" s="32">
        <f t="shared" si="6"/>
        <v>0</v>
      </c>
      <c r="G28" s="32">
        <f t="shared" si="6"/>
        <v>236336</v>
      </c>
      <c r="H28" s="32">
        <f t="shared" si="6"/>
        <v>0</v>
      </c>
      <c r="I28" s="32">
        <f t="shared" si="6"/>
        <v>34000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44">
        <f t="shared" si="5"/>
        <v>14662628</v>
      </c>
      <c r="O28" s="45">
        <f t="shared" si="1"/>
        <v>133.35602222808342</v>
      </c>
      <c r="P28" s="10"/>
    </row>
    <row r="29" spans="1:16">
      <c r="A29" s="12"/>
      <c r="B29" s="25">
        <v>331.2</v>
      </c>
      <c r="C29" s="20" t="s">
        <v>25</v>
      </c>
      <c r="D29" s="46">
        <v>8268</v>
      </c>
      <c r="E29" s="46">
        <v>105432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113700</v>
      </c>
      <c r="O29" s="47">
        <f t="shared" si="1"/>
        <v>1.0340970068485051</v>
      </c>
      <c r="P29" s="9"/>
    </row>
    <row r="30" spans="1:16">
      <c r="A30" s="12"/>
      <c r="B30" s="25">
        <v>331.42</v>
      </c>
      <c r="C30" s="20" t="s">
        <v>112</v>
      </c>
      <c r="D30" s="46">
        <v>0</v>
      </c>
      <c r="E30" s="46">
        <v>6067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6067</v>
      </c>
      <c r="O30" s="47">
        <f t="shared" si="1"/>
        <v>5.5179125246700801E-2</v>
      </c>
      <c r="P30" s="9"/>
    </row>
    <row r="31" spans="1:16">
      <c r="A31" s="12"/>
      <c r="B31" s="25">
        <v>331.5</v>
      </c>
      <c r="C31" s="20" t="s">
        <v>27</v>
      </c>
      <c r="D31" s="46">
        <v>0</v>
      </c>
      <c r="E31" s="46">
        <v>1932188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1932188</v>
      </c>
      <c r="O31" s="47">
        <f t="shared" si="1"/>
        <v>17.573173504561122</v>
      </c>
      <c r="P31" s="9"/>
    </row>
    <row r="32" spans="1:16">
      <c r="A32" s="12"/>
      <c r="B32" s="25">
        <v>334.2</v>
      </c>
      <c r="C32" s="20" t="s">
        <v>90</v>
      </c>
      <c r="D32" s="46">
        <v>7637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7637</v>
      </c>
      <c r="O32" s="47">
        <f t="shared" si="1"/>
        <v>6.9458213204063632E-2</v>
      </c>
      <c r="P32" s="9"/>
    </row>
    <row r="33" spans="1:16">
      <c r="A33" s="12"/>
      <c r="B33" s="25">
        <v>334.36</v>
      </c>
      <c r="C33" s="20" t="s">
        <v>28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34000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7">SUM(D33:M33)</f>
        <v>34000</v>
      </c>
      <c r="O33" s="47">
        <f t="shared" si="1"/>
        <v>0.30922865640148794</v>
      </c>
      <c r="P33" s="9"/>
    </row>
    <row r="34" spans="1:16">
      <c r="A34" s="12"/>
      <c r="B34" s="25">
        <v>334.39</v>
      </c>
      <c r="C34" s="20" t="s">
        <v>29</v>
      </c>
      <c r="D34" s="46">
        <v>0</v>
      </c>
      <c r="E34" s="46">
        <v>31358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31358</v>
      </c>
      <c r="O34" s="47">
        <f t="shared" si="1"/>
        <v>0.28519977080699582</v>
      </c>
      <c r="P34" s="9"/>
    </row>
    <row r="35" spans="1:16">
      <c r="A35" s="12"/>
      <c r="B35" s="25">
        <v>334.49</v>
      </c>
      <c r="C35" s="20" t="s">
        <v>30</v>
      </c>
      <c r="D35" s="46">
        <v>0</v>
      </c>
      <c r="E35" s="46">
        <v>0</v>
      </c>
      <c r="F35" s="46">
        <v>0</v>
      </c>
      <c r="G35" s="46">
        <v>11601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11601</v>
      </c>
      <c r="O35" s="47">
        <f t="shared" si="1"/>
        <v>0.10551063655628416</v>
      </c>
      <c r="P35" s="9"/>
    </row>
    <row r="36" spans="1:16">
      <c r="A36" s="12"/>
      <c r="B36" s="25">
        <v>334.69</v>
      </c>
      <c r="C36" s="20" t="s">
        <v>97</v>
      </c>
      <c r="D36" s="46">
        <v>6129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6129</v>
      </c>
      <c r="O36" s="47">
        <f t="shared" si="1"/>
        <v>5.5743012796609398E-2</v>
      </c>
      <c r="P36" s="9"/>
    </row>
    <row r="37" spans="1:16">
      <c r="A37" s="12"/>
      <c r="B37" s="25">
        <v>334.7</v>
      </c>
      <c r="C37" s="20" t="s">
        <v>32</v>
      </c>
      <c r="D37" s="46">
        <v>0</v>
      </c>
      <c r="E37" s="46">
        <v>9500</v>
      </c>
      <c r="F37" s="46">
        <v>0</v>
      </c>
      <c r="G37" s="46">
        <v>180359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189859</v>
      </c>
      <c r="O37" s="47">
        <f t="shared" ref="O37:O68" si="8">(N37/O$73)</f>
        <v>1.7267601022273558</v>
      </c>
      <c r="P37" s="9"/>
    </row>
    <row r="38" spans="1:16">
      <c r="A38" s="12"/>
      <c r="B38" s="25">
        <v>335.12</v>
      </c>
      <c r="C38" s="20" t="s">
        <v>113</v>
      </c>
      <c r="D38" s="46">
        <v>2766867</v>
      </c>
      <c r="E38" s="46">
        <v>889801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3656668</v>
      </c>
      <c r="O38" s="47">
        <f t="shared" si="8"/>
        <v>33.257250957244594</v>
      </c>
      <c r="P38" s="9"/>
    </row>
    <row r="39" spans="1:16">
      <c r="A39" s="12"/>
      <c r="B39" s="25">
        <v>335.15</v>
      </c>
      <c r="C39" s="20" t="s">
        <v>114</v>
      </c>
      <c r="D39" s="46">
        <v>22440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22440</v>
      </c>
      <c r="O39" s="47">
        <f t="shared" si="8"/>
        <v>0.20409091322498205</v>
      </c>
      <c r="P39" s="9"/>
    </row>
    <row r="40" spans="1:16">
      <c r="A40" s="12"/>
      <c r="B40" s="25">
        <v>335.18</v>
      </c>
      <c r="C40" s="20" t="s">
        <v>115</v>
      </c>
      <c r="D40" s="46">
        <v>8030951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8030951</v>
      </c>
      <c r="O40" s="47">
        <f t="shared" si="8"/>
        <v>73.041181981064298</v>
      </c>
      <c r="P40" s="9"/>
    </row>
    <row r="41" spans="1:16">
      <c r="A41" s="12"/>
      <c r="B41" s="25">
        <v>337.2</v>
      </c>
      <c r="C41" s="20" t="s">
        <v>36</v>
      </c>
      <c r="D41" s="46">
        <v>12953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12953</v>
      </c>
      <c r="O41" s="47">
        <f t="shared" si="8"/>
        <v>0.11780702312848451</v>
      </c>
      <c r="P41" s="9"/>
    </row>
    <row r="42" spans="1:16">
      <c r="A42" s="12"/>
      <c r="B42" s="25">
        <v>337.7</v>
      </c>
      <c r="C42" s="20" t="s">
        <v>38</v>
      </c>
      <c r="D42" s="46">
        <v>0</v>
      </c>
      <c r="E42" s="46">
        <v>427149</v>
      </c>
      <c r="F42" s="46">
        <v>0</v>
      </c>
      <c r="G42" s="46">
        <v>44376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471525</v>
      </c>
      <c r="O42" s="47">
        <f t="shared" si="8"/>
        <v>4.2885012414621055</v>
      </c>
      <c r="P42" s="9"/>
    </row>
    <row r="43" spans="1:16">
      <c r="A43" s="12"/>
      <c r="B43" s="25">
        <v>338</v>
      </c>
      <c r="C43" s="20" t="s">
        <v>40</v>
      </c>
      <c r="D43" s="46">
        <v>135552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135552</v>
      </c>
      <c r="O43" s="47">
        <f t="shared" si="8"/>
        <v>1.2328400833098381</v>
      </c>
      <c r="P43" s="9"/>
    </row>
    <row r="44" spans="1:16" ht="15.75">
      <c r="A44" s="29" t="s">
        <v>45</v>
      </c>
      <c r="B44" s="30"/>
      <c r="C44" s="31"/>
      <c r="D44" s="32">
        <f t="shared" ref="D44:M44" si="9">SUM(D45:D54)</f>
        <v>7965887</v>
      </c>
      <c r="E44" s="32">
        <f t="shared" si="9"/>
        <v>109685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3464069</v>
      </c>
      <c r="J44" s="32">
        <f t="shared" si="9"/>
        <v>0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>SUM(D44:M44)</f>
        <v>11539641</v>
      </c>
      <c r="O44" s="45">
        <f t="shared" si="8"/>
        <v>104.95257887604478</v>
      </c>
      <c r="P44" s="10"/>
    </row>
    <row r="45" spans="1:16">
      <c r="A45" s="12"/>
      <c r="B45" s="25">
        <v>341.1</v>
      </c>
      <c r="C45" s="20" t="s">
        <v>116</v>
      </c>
      <c r="D45" s="46">
        <v>158706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158706</v>
      </c>
      <c r="O45" s="47">
        <f t="shared" si="8"/>
        <v>1.4434247983192514</v>
      </c>
      <c r="P45" s="9"/>
    </row>
    <row r="46" spans="1:16">
      <c r="A46" s="12"/>
      <c r="B46" s="25">
        <v>341.2</v>
      </c>
      <c r="C46" s="20" t="s">
        <v>117</v>
      </c>
      <c r="D46" s="46">
        <v>0</v>
      </c>
      <c r="E46" s="46">
        <v>98313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4" si="10">SUM(D46:M46)</f>
        <v>98313</v>
      </c>
      <c r="O46" s="47">
        <f t="shared" si="8"/>
        <v>0.89415284990586719</v>
      </c>
      <c r="P46" s="9"/>
    </row>
    <row r="47" spans="1:16">
      <c r="A47" s="12"/>
      <c r="B47" s="25">
        <v>341.3</v>
      </c>
      <c r="C47" s="20" t="s">
        <v>118</v>
      </c>
      <c r="D47" s="46">
        <v>155194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155194</v>
      </c>
      <c r="O47" s="47">
        <f t="shared" si="8"/>
        <v>1.4114832971050741</v>
      </c>
      <c r="P47" s="9"/>
    </row>
    <row r="48" spans="1:16">
      <c r="A48" s="12"/>
      <c r="B48" s="25">
        <v>341.9</v>
      </c>
      <c r="C48" s="20" t="s">
        <v>119</v>
      </c>
      <c r="D48" s="46">
        <v>107002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107002</v>
      </c>
      <c r="O48" s="47">
        <f t="shared" si="8"/>
        <v>0.97317896153741212</v>
      </c>
      <c r="P48" s="9"/>
    </row>
    <row r="49" spans="1:16">
      <c r="A49" s="12"/>
      <c r="B49" s="25">
        <v>342.1</v>
      </c>
      <c r="C49" s="20" t="s">
        <v>50</v>
      </c>
      <c r="D49" s="46">
        <v>2097881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2097881</v>
      </c>
      <c r="O49" s="47">
        <f t="shared" si="8"/>
        <v>19.080144791770881</v>
      </c>
      <c r="P49" s="9"/>
    </row>
    <row r="50" spans="1:16">
      <c r="A50" s="12"/>
      <c r="B50" s="25">
        <v>343.9</v>
      </c>
      <c r="C50" s="20" t="s">
        <v>51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3464069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3464069</v>
      </c>
      <c r="O50" s="47">
        <f t="shared" si="8"/>
        <v>31.505570663295469</v>
      </c>
      <c r="P50" s="9"/>
    </row>
    <row r="51" spans="1:16">
      <c r="A51" s="12"/>
      <c r="B51" s="25">
        <v>345.1</v>
      </c>
      <c r="C51" s="20" t="s">
        <v>124</v>
      </c>
      <c r="D51" s="46">
        <v>0</v>
      </c>
      <c r="E51" s="46">
        <v>11372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11372</v>
      </c>
      <c r="O51" s="47">
        <f t="shared" si="8"/>
        <v>0.10342789060581532</v>
      </c>
      <c r="P51" s="9"/>
    </row>
    <row r="52" spans="1:16">
      <c r="A52" s="12"/>
      <c r="B52" s="25">
        <v>347.2</v>
      </c>
      <c r="C52" s="20" t="s">
        <v>52</v>
      </c>
      <c r="D52" s="46">
        <v>850322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850322</v>
      </c>
      <c r="O52" s="47">
        <f t="shared" si="8"/>
        <v>7.7336449873125304</v>
      </c>
      <c r="P52" s="9"/>
    </row>
    <row r="53" spans="1:16">
      <c r="A53" s="12"/>
      <c r="B53" s="25">
        <v>347.4</v>
      </c>
      <c r="C53" s="20" t="s">
        <v>53</v>
      </c>
      <c r="D53" s="46">
        <v>4582877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4582877</v>
      </c>
      <c r="O53" s="47">
        <f t="shared" si="8"/>
        <v>41.681085210684756</v>
      </c>
      <c r="P53" s="9"/>
    </row>
    <row r="54" spans="1:16">
      <c r="A54" s="12"/>
      <c r="B54" s="25">
        <v>349</v>
      </c>
      <c r="C54" s="20" t="s">
        <v>91</v>
      </c>
      <c r="D54" s="46">
        <v>13905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13905</v>
      </c>
      <c r="O54" s="47">
        <f t="shared" si="8"/>
        <v>0.12646542550772616</v>
      </c>
      <c r="P54" s="9"/>
    </row>
    <row r="55" spans="1:16" ht="15.75">
      <c r="A55" s="29" t="s">
        <v>46</v>
      </c>
      <c r="B55" s="30"/>
      <c r="C55" s="31"/>
      <c r="D55" s="32">
        <f t="shared" ref="D55:M55" si="11">SUM(D56:D59)</f>
        <v>4784055</v>
      </c>
      <c r="E55" s="32">
        <f t="shared" si="11"/>
        <v>46118</v>
      </c>
      <c r="F55" s="32">
        <f t="shared" si="11"/>
        <v>0</v>
      </c>
      <c r="G55" s="32">
        <f t="shared" si="11"/>
        <v>0</v>
      </c>
      <c r="H55" s="32">
        <f t="shared" si="11"/>
        <v>0</v>
      </c>
      <c r="I55" s="32">
        <f t="shared" si="11"/>
        <v>0</v>
      </c>
      <c r="J55" s="32">
        <f t="shared" si="11"/>
        <v>0</v>
      </c>
      <c r="K55" s="32">
        <f t="shared" si="11"/>
        <v>0</v>
      </c>
      <c r="L55" s="32">
        <f t="shared" si="11"/>
        <v>0</v>
      </c>
      <c r="M55" s="32">
        <f t="shared" si="11"/>
        <v>0</v>
      </c>
      <c r="N55" s="32">
        <f t="shared" ref="N55:N61" si="12">SUM(D55:M55)</f>
        <v>4830173</v>
      </c>
      <c r="O55" s="45">
        <f t="shared" si="8"/>
        <v>43.930232558139537</v>
      </c>
      <c r="P55" s="10"/>
    </row>
    <row r="56" spans="1:16">
      <c r="A56" s="13"/>
      <c r="B56" s="39">
        <v>351.5</v>
      </c>
      <c r="C56" s="21" t="s">
        <v>81</v>
      </c>
      <c r="D56" s="46">
        <v>1082486</v>
      </c>
      <c r="E56" s="46">
        <v>2819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1085305</v>
      </c>
      <c r="O56" s="47">
        <f t="shared" si="8"/>
        <v>9.8708060863475549</v>
      </c>
      <c r="P56" s="9"/>
    </row>
    <row r="57" spans="1:16">
      <c r="A57" s="13"/>
      <c r="B57" s="39">
        <v>354</v>
      </c>
      <c r="C57" s="21" t="s">
        <v>57</v>
      </c>
      <c r="D57" s="46">
        <v>539492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539492</v>
      </c>
      <c r="O57" s="47">
        <f t="shared" si="8"/>
        <v>4.9066584205691628</v>
      </c>
      <c r="P57" s="9"/>
    </row>
    <row r="58" spans="1:16">
      <c r="A58" s="13"/>
      <c r="B58" s="39">
        <v>355</v>
      </c>
      <c r="C58" s="21" t="s">
        <v>127</v>
      </c>
      <c r="D58" s="46">
        <v>0</v>
      </c>
      <c r="E58" s="46">
        <v>10192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10192</v>
      </c>
      <c r="O58" s="47">
        <f t="shared" si="8"/>
        <v>9.2695837236587211E-2</v>
      </c>
      <c r="P58" s="9"/>
    </row>
    <row r="59" spans="1:16">
      <c r="A59" s="13"/>
      <c r="B59" s="39">
        <v>359</v>
      </c>
      <c r="C59" s="21" t="s">
        <v>92</v>
      </c>
      <c r="D59" s="46">
        <v>3162077</v>
      </c>
      <c r="E59" s="46">
        <v>33107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3195184</v>
      </c>
      <c r="O59" s="47">
        <f t="shared" si="8"/>
        <v>29.060072213986231</v>
      </c>
      <c r="P59" s="9"/>
    </row>
    <row r="60" spans="1:16" ht="15.75">
      <c r="A60" s="29" t="s">
        <v>3</v>
      </c>
      <c r="B60" s="30"/>
      <c r="C60" s="31"/>
      <c r="D60" s="32">
        <f t="shared" ref="D60:M60" si="13">SUM(D61:D68)</f>
        <v>1657540</v>
      </c>
      <c r="E60" s="32">
        <f t="shared" si="13"/>
        <v>191969</v>
      </c>
      <c r="F60" s="32">
        <f t="shared" si="13"/>
        <v>170000</v>
      </c>
      <c r="G60" s="32">
        <f t="shared" si="13"/>
        <v>1839020</v>
      </c>
      <c r="H60" s="32">
        <f t="shared" si="13"/>
        <v>0</v>
      </c>
      <c r="I60" s="32">
        <f t="shared" si="13"/>
        <v>5469</v>
      </c>
      <c r="J60" s="32">
        <f t="shared" si="13"/>
        <v>0</v>
      </c>
      <c r="K60" s="32">
        <f t="shared" si="13"/>
        <v>0</v>
      </c>
      <c r="L60" s="32">
        <f t="shared" si="13"/>
        <v>0</v>
      </c>
      <c r="M60" s="32">
        <f t="shared" si="13"/>
        <v>0</v>
      </c>
      <c r="N60" s="32">
        <f t="shared" si="12"/>
        <v>3863998</v>
      </c>
      <c r="O60" s="45">
        <f t="shared" si="8"/>
        <v>35.142909114059897</v>
      </c>
      <c r="P60" s="10"/>
    </row>
    <row r="61" spans="1:16">
      <c r="A61" s="12"/>
      <c r="B61" s="25">
        <v>361.1</v>
      </c>
      <c r="C61" s="20" t="s">
        <v>59</v>
      </c>
      <c r="D61" s="46">
        <v>44953</v>
      </c>
      <c r="E61" s="46">
        <v>16031</v>
      </c>
      <c r="F61" s="46">
        <v>0</v>
      </c>
      <c r="G61" s="46">
        <v>1536036</v>
      </c>
      <c r="H61" s="46">
        <v>0</v>
      </c>
      <c r="I61" s="46">
        <v>5469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1602489</v>
      </c>
      <c r="O61" s="47">
        <f t="shared" si="8"/>
        <v>14.574574128475412</v>
      </c>
      <c r="P61" s="9"/>
    </row>
    <row r="62" spans="1:16">
      <c r="A62" s="12"/>
      <c r="B62" s="25">
        <v>361.3</v>
      </c>
      <c r="C62" s="20" t="s">
        <v>60</v>
      </c>
      <c r="D62" s="46">
        <v>0</v>
      </c>
      <c r="E62" s="46">
        <v>0</v>
      </c>
      <c r="F62" s="46">
        <v>0</v>
      </c>
      <c r="G62" s="46">
        <v>118927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68" si="14">SUM(D62:M62)</f>
        <v>118927</v>
      </c>
      <c r="O62" s="47">
        <f t="shared" si="8"/>
        <v>1.0816363652899927</v>
      </c>
      <c r="P62" s="9"/>
    </row>
    <row r="63" spans="1:16">
      <c r="A63" s="12"/>
      <c r="B63" s="25">
        <v>364</v>
      </c>
      <c r="C63" s="20" t="s">
        <v>128</v>
      </c>
      <c r="D63" s="46">
        <v>0</v>
      </c>
      <c r="E63" s="46">
        <v>0</v>
      </c>
      <c r="F63" s="46">
        <v>50000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50000</v>
      </c>
      <c r="O63" s="47">
        <f t="shared" si="8"/>
        <v>0.45474802411983523</v>
      </c>
      <c r="P63" s="9"/>
    </row>
    <row r="64" spans="1:16">
      <c r="A64" s="12"/>
      <c r="B64" s="25">
        <v>365</v>
      </c>
      <c r="C64" s="20" t="s">
        <v>120</v>
      </c>
      <c r="D64" s="46">
        <v>48081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4"/>
        <v>48081</v>
      </c>
      <c r="O64" s="47">
        <f t="shared" si="8"/>
        <v>0.43729479495411594</v>
      </c>
      <c r="P64" s="9"/>
    </row>
    <row r="65" spans="1:119">
      <c r="A65" s="12"/>
      <c r="B65" s="25">
        <v>366</v>
      </c>
      <c r="C65" s="20" t="s">
        <v>63</v>
      </c>
      <c r="D65" s="46">
        <v>29225</v>
      </c>
      <c r="E65" s="46">
        <v>147701</v>
      </c>
      <c r="F65" s="46">
        <v>0</v>
      </c>
      <c r="G65" s="46">
        <v>25300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4"/>
        <v>202226</v>
      </c>
      <c r="O65" s="47">
        <f t="shared" si="8"/>
        <v>1.8392374785131558</v>
      </c>
      <c r="P65" s="9"/>
    </row>
    <row r="66" spans="1:119">
      <c r="A66" s="12"/>
      <c r="B66" s="25">
        <v>369.3</v>
      </c>
      <c r="C66" s="20" t="s">
        <v>64</v>
      </c>
      <c r="D66" s="46">
        <v>0</v>
      </c>
      <c r="E66" s="46">
        <v>0</v>
      </c>
      <c r="F66" s="46">
        <v>0</v>
      </c>
      <c r="G66" s="46">
        <v>158757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4"/>
        <v>158757</v>
      </c>
      <c r="O66" s="47">
        <f t="shared" si="8"/>
        <v>1.4438886413038536</v>
      </c>
      <c r="P66" s="9"/>
    </row>
    <row r="67" spans="1:119">
      <c r="A67" s="12"/>
      <c r="B67" s="25">
        <v>369.4</v>
      </c>
      <c r="C67" s="20" t="s">
        <v>82</v>
      </c>
      <c r="D67" s="46">
        <v>1113324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1113324</v>
      </c>
      <c r="O67" s="47">
        <f t="shared" si="8"/>
        <v>10.125637784103828</v>
      </c>
      <c r="P67" s="9"/>
    </row>
    <row r="68" spans="1:119">
      <c r="A68" s="12"/>
      <c r="B68" s="25">
        <v>369.9</v>
      </c>
      <c r="C68" s="20" t="s">
        <v>65</v>
      </c>
      <c r="D68" s="46">
        <v>421957</v>
      </c>
      <c r="E68" s="46">
        <v>28237</v>
      </c>
      <c r="F68" s="46">
        <v>120000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570194</v>
      </c>
      <c r="O68" s="47">
        <f t="shared" si="8"/>
        <v>5.1858918972997063</v>
      </c>
      <c r="P68" s="9"/>
    </row>
    <row r="69" spans="1:119" ht="15.75">
      <c r="A69" s="29" t="s">
        <v>47</v>
      </c>
      <c r="B69" s="30"/>
      <c r="C69" s="31"/>
      <c r="D69" s="32">
        <f t="shared" ref="D69:M69" si="15">SUM(D70:D70)</f>
        <v>1019630</v>
      </c>
      <c r="E69" s="32">
        <f t="shared" si="15"/>
        <v>182061</v>
      </c>
      <c r="F69" s="32">
        <f t="shared" si="15"/>
        <v>7612215</v>
      </c>
      <c r="G69" s="32">
        <f t="shared" si="15"/>
        <v>5123069</v>
      </c>
      <c r="H69" s="32">
        <f t="shared" si="15"/>
        <v>0</v>
      </c>
      <c r="I69" s="32">
        <f t="shared" si="15"/>
        <v>0</v>
      </c>
      <c r="J69" s="32">
        <f t="shared" si="15"/>
        <v>0</v>
      </c>
      <c r="K69" s="32">
        <f t="shared" si="15"/>
        <v>0</v>
      </c>
      <c r="L69" s="32">
        <f t="shared" si="15"/>
        <v>0</v>
      </c>
      <c r="M69" s="32">
        <f t="shared" si="15"/>
        <v>0</v>
      </c>
      <c r="N69" s="32">
        <f>SUM(D69:M69)</f>
        <v>13936975</v>
      </c>
      <c r="O69" s="45">
        <f>(N69/O$73)</f>
        <v>126.7562368691508</v>
      </c>
      <c r="P69" s="9"/>
    </row>
    <row r="70" spans="1:119" ht="15.75" thickBot="1">
      <c r="A70" s="12"/>
      <c r="B70" s="25">
        <v>381</v>
      </c>
      <c r="C70" s="20" t="s">
        <v>66</v>
      </c>
      <c r="D70" s="46">
        <v>1019630</v>
      </c>
      <c r="E70" s="46">
        <v>182061</v>
      </c>
      <c r="F70" s="46">
        <v>7612215</v>
      </c>
      <c r="G70" s="46">
        <v>5123069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13936975</v>
      </c>
      <c r="O70" s="47">
        <f>(N70/O$73)</f>
        <v>126.7562368691508</v>
      </c>
      <c r="P70" s="9"/>
    </row>
    <row r="71" spans="1:119" ht="16.5" thickBot="1">
      <c r="A71" s="14" t="s">
        <v>54</v>
      </c>
      <c r="B71" s="23"/>
      <c r="C71" s="22"/>
      <c r="D71" s="15">
        <f t="shared" ref="D71:M71" si="16">SUM(D5,D15,D28,D44,D55,D60,D69)</f>
        <v>65551462</v>
      </c>
      <c r="E71" s="15">
        <f t="shared" si="16"/>
        <v>13105838</v>
      </c>
      <c r="F71" s="15">
        <f t="shared" si="16"/>
        <v>11983022</v>
      </c>
      <c r="G71" s="15">
        <f t="shared" si="16"/>
        <v>7198425</v>
      </c>
      <c r="H71" s="15">
        <f t="shared" si="16"/>
        <v>0</v>
      </c>
      <c r="I71" s="15">
        <f t="shared" si="16"/>
        <v>3503538</v>
      </c>
      <c r="J71" s="15">
        <f t="shared" si="16"/>
        <v>0</v>
      </c>
      <c r="K71" s="15">
        <f t="shared" si="16"/>
        <v>0</v>
      </c>
      <c r="L71" s="15">
        <f t="shared" si="16"/>
        <v>0</v>
      </c>
      <c r="M71" s="15">
        <f t="shared" si="16"/>
        <v>0</v>
      </c>
      <c r="N71" s="15">
        <f>SUM(D71:M71)</f>
        <v>101342285</v>
      </c>
      <c r="O71" s="38">
        <f>(N71/O$73)</f>
        <v>921.7040772707843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8" t="s">
        <v>129</v>
      </c>
      <c r="M73" s="48"/>
      <c r="N73" s="48"/>
      <c r="O73" s="43">
        <v>109951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84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33162695</v>
      </c>
      <c r="E5" s="27">
        <f t="shared" si="0"/>
        <v>6117285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39279980</v>
      </c>
      <c r="O5" s="33">
        <f t="shared" ref="O5:O36" si="1">(N5/O$69)</f>
        <v>363.16549556213016</v>
      </c>
      <c r="P5" s="6"/>
    </row>
    <row r="6" spans="1:133">
      <c r="A6" s="12"/>
      <c r="B6" s="25">
        <v>311</v>
      </c>
      <c r="C6" s="20" t="s">
        <v>2</v>
      </c>
      <c r="D6" s="46">
        <v>21757059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21757059</v>
      </c>
      <c r="O6" s="47">
        <f t="shared" si="1"/>
        <v>201.15624075443787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1528502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1528502</v>
      </c>
      <c r="O7" s="47">
        <f t="shared" si="1"/>
        <v>14.131860207100592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603544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603544</v>
      </c>
      <c r="O8" s="47">
        <f t="shared" si="1"/>
        <v>5.580103550295858</v>
      </c>
      <c r="P8" s="9"/>
    </row>
    <row r="9" spans="1:133">
      <c r="A9" s="12"/>
      <c r="B9" s="25">
        <v>312.60000000000002</v>
      </c>
      <c r="C9" s="20" t="s">
        <v>96</v>
      </c>
      <c r="D9" s="46">
        <v>0</v>
      </c>
      <c r="E9" s="46">
        <v>3985239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3985239</v>
      </c>
      <c r="O9" s="47">
        <f t="shared" si="1"/>
        <v>36.845774778106509</v>
      </c>
      <c r="P9" s="9"/>
    </row>
    <row r="10" spans="1:133">
      <c r="A10" s="12"/>
      <c r="B10" s="25">
        <v>314.10000000000002</v>
      </c>
      <c r="C10" s="20" t="s">
        <v>12</v>
      </c>
      <c r="D10" s="46">
        <v>6444502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6444502</v>
      </c>
      <c r="O10" s="47">
        <f t="shared" si="1"/>
        <v>59.583043639053251</v>
      </c>
      <c r="P10" s="9"/>
    </row>
    <row r="11" spans="1:133">
      <c r="A11" s="12"/>
      <c r="B11" s="25">
        <v>314.3</v>
      </c>
      <c r="C11" s="20" t="s">
        <v>13</v>
      </c>
      <c r="D11" s="46">
        <v>986305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986305</v>
      </c>
      <c r="O11" s="47">
        <f t="shared" si="1"/>
        <v>9.1189441568047336</v>
      </c>
      <c r="P11" s="9"/>
    </row>
    <row r="12" spans="1:133">
      <c r="A12" s="12"/>
      <c r="B12" s="25">
        <v>314.39999999999998</v>
      </c>
      <c r="C12" s="20" t="s">
        <v>14</v>
      </c>
      <c r="D12" s="46">
        <v>223235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223235</v>
      </c>
      <c r="O12" s="47">
        <f t="shared" si="1"/>
        <v>2.0639330621301775</v>
      </c>
      <c r="P12" s="9"/>
    </row>
    <row r="13" spans="1:133">
      <c r="A13" s="12"/>
      <c r="B13" s="25">
        <v>315</v>
      </c>
      <c r="C13" s="20" t="s">
        <v>110</v>
      </c>
      <c r="D13" s="46">
        <v>2757383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2757383</v>
      </c>
      <c r="O13" s="47">
        <f t="shared" si="1"/>
        <v>25.493555843195267</v>
      </c>
      <c r="P13" s="9"/>
    </row>
    <row r="14" spans="1:133">
      <c r="A14" s="12"/>
      <c r="B14" s="25">
        <v>316</v>
      </c>
      <c r="C14" s="20" t="s">
        <v>111</v>
      </c>
      <c r="D14" s="46">
        <v>994211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994211</v>
      </c>
      <c r="O14" s="47">
        <f t="shared" si="1"/>
        <v>9.1920395710059175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SUM(D16:D26)</f>
        <v>4392463</v>
      </c>
      <c r="E15" s="32">
        <f t="shared" si="3"/>
        <v>2439360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6831823</v>
      </c>
      <c r="O15" s="45">
        <f t="shared" si="1"/>
        <v>63.164044008875742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2337890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2337890</v>
      </c>
      <c r="O16" s="47">
        <f t="shared" si="1"/>
        <v>21.615107248520712</v>
      </c>
      <c r="P16" s="9"/>
    </row>
    <row r="17" spans="1:16">
      <c r="A17" s="12"/>
      <c r="B17" s="25">
        <v>323.10000000000002</v>
      </c>
      <c r="C17" s="20" t="s">
        <v>18</v>
      </c>
      <c r="D17" s="46">
        <v>2182229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5" si="4">SUM(D17:M17)</f>
        <v>2182229</v>
      </c>
      <c r="O17" s="47">
        <f t="shared" si="1"/>
        <v>20.175933801775148</v>
      </c>
      <c r="P17" s="9"/>
    </row>
    <row r="18" spans="1:16">
      <c r="A18" s="12"/>
      <c r="B18" s="25">
        <v>323.39999999999998</v>
      </c>
      <c r="C18" s="20" t="s">
        <v>19</v>
      </c>
      <c r="D18" s="46">
        <v>190597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190597</v>
      </c>
      <c r="O18" s="47">
        <f t="shared" si="1"/>
        <v>1.7621764053254438</v>
      </c>
      <c r="P18" s="9"/>
    </row>
    <row r="19" spans="1:16">
      <c r="A19" s="12"/>
      <c r="B19" s="25">
        <v>323.7</v>
      </c>
      <c r="C19" s="20" t="s">
        <v>20</v>
      </c>
      <c r="D19" s="46">
        <v>954477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954477</v>
      </c>
      <c r="O19" s="47">
        <f t="shared" si="1"/>
        <v>8.8246764053254445</v>
      </c>
      <c r="P19" s="9"/>
    </row>
    <row r="20" spans="1:16">
      <c r="A20" s="12"/>
      <c r="B20" s="25">
        <v>323.89999999999998</v>
      </c>
      <c r="C20" s="20" t="s">
        <v>21</v>
      </c>
      <c r="D20" s="46">
        <v>150000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150000</v>
      </c>
      <c r="O20" s="47">
        <f t="shared" si="1"/>
        <v>1.3868343195266273</v>
      </c>
      <c r="P20" s="9"/>
    </row>
    <row r="21" spans="1:16">
      <c r="A21" s="12"/>
      <c r="B21" s="25">
        <v>324.11</v>
      </c>
      <c r="C21" s="20" t="s">
        <v>22</v>
      </c>
      <c r="D21" s="46">
        <v>0</v>
      </c>
      <c r="E21" s="46">
        <v>7392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7392</v>
      </c>
      <c r="O21" s="47">
        <f t="shared" si="1"/>
        <v>6.8343195266272194E-2</v>
      </c>
      <c r="P21" s="9"/>
    </row>
    <row r="22" spans="1:16">
      <c r="A22" s="12"/>
      <c r="B22" s="25">
        <v>324.12</v>
      </c>
      <c r="C22" s="20" t="s">
        <v>78</v>
      </c>
      <c r="D22" s="46">
        <v>0</v>
      </c>
      <c r="E22" s="46">
        <v>26868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26868</v>
      </c>
      <c r="O22" s="47">
        <f t="shared" si="1"/>
        <v>0.24840976331360948</v>
      </c>
      <c r="P22" s="9"/>
    </row>
    <row r="23" spans="1:16">
      <c r="A23" s="12"/>
      <c r="B23" s="25">
        <v>324.61</v>
      </c>
      <c r="C23" s="20" t="s">
        <v>23</v>
      </c>
      <c r="D23" s="46">
        <v>0</v>
      </c>
      <c r="E23" s="46">
        <v>24121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24121</v>
      </c>
      <c r="O23" s="47">
        <f t="shared" si="1"/>
        <v>0.22301220414201184</v>
      </c>
      <c r="P23" s="9"/>
    </row>
    <row r="24" spans="1:16">
      <c r="A24" s="12"/>
      <c r="B24" s="25">
        <v>324.62</v>
      </c>
      <c r="C24" s="20" t="s">
        <v>86</v>
      </c>
      <c r="D24" s="46">
        <v>0</v>
      </c>
      <c r="E24" s="46">
        <v>24291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24291</v>
      </c>
      <c r="O24" s="47">
        <f t="shared" si="1"/>
        <v>0.224583949704142</v>
      </c>
      <c r="P24" s="9"/>
    </row>
    <row r="25" spans="1:16">
      <c r="A25" s="12"/>
      <c r="B25" s="25">
        <v>324.70999999999998</v>
      </c>
      <c r="C25" s="20" t="s">
        <v>79</v>
      </c>
      <c r="D25" s="46">
        <v>0</v>
      </c>
      <c r="E25" s="46">
        <v>4798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4798</v>
      </c>
      <c r="O25" s="47">
        <f t="shared" si="1"/>
        <v>4.4360207100591714E-2</v>
      </c>
      <c r="P25" s="9"/>
    </row>
    <row r="26" spans="1:16">
      <c r="A26" s="12"/>
      <c r="B26" s="25">
        <v>329</v>
      </c>
      <c r="C26" s="20" t="s">
        <v>24</v>
      </c>
      <c r="D26" s="46">
        <v>915160</v>
      </c>
      <c r="E26" s="46">
        <v>14000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929160</v>
      </c>
      <c r="O26" s="47">
        <f t="shared" si="1"/>
        <v>8.5906065088757391</v>
      </c>
      <c r="P26" s="9"/>
    </row>
    <row r="27" spans="1:16" ht="15.75">
      <c r="A27" s="29" t="s">
        <v>26</v>
      </c>
      <c r="B27" s="30"/>
      <c r="C27" s="31"/>
      <c r="D27" s="32">
        <f t="shared" ref="D27:M27" si="5">SUM(D28:D41)</f>
        <v>11383625</v>
      </c>
      <c r="E27" s="32">
        <f t="shared" si="5"/>
        <v>3228427</v>
      </c>
      <c r="F27" s="32">
        <f t="shared" si="5"/>
        <v>0</v>
      </c>
      <c r="G27" s="32">
        <f t="shared" si="5"/>
        <v>1981942</v>
      </c>
      <c r="H27" s="32">
        <f t="shared" si="5"/>
        <v>0</v>
      </c>
      <c r="I27" s="32">
        <f t="shared" si="5"/>
        <v>38650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>SUM(D27:M27)</f>
        <v>16632644</v>
      </c>
      <c r="O27" s="45">
        <f t="shared" si="1"/>
        <v>153.77814349112427</v>
      </c>
      <c r="P27" s="10"/>
    </row>
    <row r="28" spans="1:16">
      <c r="A28" s="12"/>
      <c r="B28" s="25">
        <v>331.2</v>
      </c>
      <c r="C28" s="20" t="s">
        <v>25</v>
      </c>
      <c r="D28" s="46">
        <v>891076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891076</v>
      </c>
      <c r="O28" s="47">
        <f t="shared" si="1"/>
        <v>8.2384985207100598</v>
      </c>
      <c r="P28" s="9"/>
    </row>
    <row r="29" spans="1:16">
      <c r="A29" s="12"/>
      <c r="B29" s="25">
        <v>331.5</v>
      </c>
      <c r="C29" s="20" t="s">
        <v>27</v>
      </c>
      <c r="D29" s="46">
        <v>0</v>
      </c>
      <c r="E29" s="46">
        <v>1773364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1773364</v>
      </c>
      <c r="O29" s="47">
        <f t="shared" si="1"/>
        <v>16.395747041420119</v>
      </c>
      <c r="P29" s="9"/>
    </row>
    <row r="30" spans="1:16">
      <c r="A30" s="12"/>
      <c r="B30" s="25">
        <v>334.36</v>
      </c>
      <c r="C30" s="20" t="s">
        <v>28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14650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7" si="6">SUM(D30:M30)</f>
        <v>14650</v>
      </c>
      <c r="O30" s="47">
        <f t="shared" si="1"/>
        <v>0.13544748520710059</v>
      </c>
      <c r="P30" s="9"/>
    </row>
    <row r="31" spans="1:16">
      <c r="A31" s="12"/>
      <c r="B31" s="25">
        <v>334.39</v>
      </c>
      <c r="C31" s="20" t="s">
        <v>29</v>
      </c>
      <c r="D31" s="46">
        <v>0</v>
      </c>
      <c r="E31" s="46">
        <v>31358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31358</v>
      </c>
      <c r="O31" s="47">
        <f t="shared" si="1"/>
        <v>0.28992233727810651</v>
      </c>
      <c r="P31" s="9"/>
    </row>
    <row r="32" spans="1:16">
      <c r="A32" s="12"/>
      <c r="B32" s="25">
        <v>334.49</v>
      </c>
      <c r="C32" s="20" t="s">
        <v>30</v>
      </c>
      <c r="D32" s="46">
        <v>0</v>
      </c>
      <c r="E32" s="46">
        <v>1722</v>
      </c>
      <c r="F32" s="46">
        <v>0</v>
      </c>
      <c r="G32" s="46">
        <v>591974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593696</v>
      </c>
      <c r="O32" s="47">
        <f t="shared" si="1"/>
        <v>5.4890532544378701</v>
      </c>
      <c r="P32" s="9"/>
    </row>
    <row r="33" spans="1:16">
      <c r="A33" s="12"/>
      <c r="B33" s="25">
        <v>334.69</v>
      </c>
      <c r="C33" s="20" t="s">
        <v>97</v>
      </c>
      <c r="D33" s="46">
        <v>9071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9071</v>
      </c>
      <c r="O33" s="47">
        <f t="shared" si="1"/>
        <v>8.3866494082840234E-2</v>
      </c>
      <c r="P33" s="9"/>
    </row>
    <row r="34" spans="1:16">
      <c r="A34" s="12"/>
      <c r="B34" s="25">
        <v>334.7</v>
      </c>
      <c r="C34" s="20" t="s">
        <v>32</v>
      </c>
      <c r="D34" s="46">
        <v>0</v>
      </c>
      <c r="E34" s="46">
        <v>25730</v>
      </c>
      <c r="F34" s="46">
        <v>0</v>
      </c>
      <c r="G34" s="46">
        <v>16439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42169</v>
      </c>
      <c r="O34" s="47">
        <f t="shared" si="1"/>
        <v>0.3898761094674556</v>
      </c>
      <c r="P34" s="9"/>
    </row>
    <row r="35" spans="1:16">
      <c r="A35" s="12"/>
      <c r="B35" s="25">
        <v>335.12</v>
      </c>
      <c r="C35" s="20" t="s">
        <v>113</v>
      </c>
      <c r="D35" s="46">
        <v>2654654</v>
      </c>
      <c r="E35" s="46">
        <v>898665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3553319</v>
      </c>
      <c r="O35" s="47">
        <f t="shared" si="1"/>
        <v>32.852431582840239</v>
      </c>
      <c r="P35" s="9"/>
    </row>
    <row r="36" spans="1:16">
      <c r="A36" s="12"/>
      <c r="B36" s="25">
        <v>335.15</v>
      </c>
      <c r="C36" s="20" t="s">
        <v>114</v>
      </c>
      <c r="D36" s="46">
        <v>24834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24834</v>
      </c>
      <c r="O36" s="47">
        <f t="shared" si="1"/>
        <v>0.2296042899408284</v>
      </c>
      <c r="P36" s="9"/>
    </row>
    <row r="37" spans="1:16">
      <c r="A37" s="12"/>
      <c r="B37" s="25">
        <v>335.18</v>
      </c>
      <c r="C37" s="20" t="s">
        <v>115</v>
      </c>
      <c r="D37" s="46">
        <v>7657123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7657123</v>
      </c>
      <c r="O37" s="47">
        <f t="shared" ref="O37:O67" si="7">(N37/O$69)</f>
        <v>70.794406434911238</v>
      </c>
      <c r="P37" s="9"/>
    </row>
    <row r="38" spans="1:16">
      <c r="A38" s="12"/>
      <c r="B38" s="25">
        <v>337.2</v>
      </c>
      <c r="C38" s="20" t="s">
        <v>36</v>
      </c>
      <c r="D38" s="46">
        <v>9894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3" si="8">SUM(D38:M38)</f>
        <v>9894</v>
      </c>
      <c r="O38" s="47">
        <f t="shared" si="7"/>
        <v>9.1475591715976329E-2</v>
      </c>
      <c r="P38" s="9"/>
    </row>
    <row r="39" spans="1:16">
      <c r="A39" s="12"/>
      <c r="B39" s="25">
        <v>337.3</v>
      </c>
      <c r="C39" s="20" t="s">
        <v>123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24000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24000</v>
      </c>
      <c r="O39" s="47">
        <f t="shared" si="7"/>
        <v>0.22189349112426035</v>
      </c>
      <c r="P39" s="9"/>
    </row>
    <row r="40" spans="1:16">
      <c r="A40" s="12"/>
      <c r="B40" s="25">
        <v>337.7</v>
      </c>
      <c r="C40" s="20" t="s">
        <v>38</v>
      </c>
      <c r="D40" s="46">
        <v>4871</v>
      </c>
      <c r="E40" s="46">
        <v>497588</v>
      </c>
      <c r="F40" s="46">
        <v>0</v>
      </c>
      <c r="G40" s="46">
        <v>1373529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1875988</v>
      </c>
      <c r="O40" s="47">
        <f t="shared" si="7"/>
        <v>17.344563609467457</v>
      </c>
      <c r="P40" s="9"/>
    </row>
    <row r="41" spans="1:16">
      <c r="A41" s="12"/>
      <c r="B41" s="25">
        <v>338</v>
      </c>
      <c r="C41" s="20" t="s">
        <v>40</v>
      </c>
      <c r="D41" s="46">
        <v>132102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132102</v>
      </c>
      <c r="O41" s="47">
        <f t="shared" si="7"/>
        <v>1.22135724852071</v>
      </c>
      <c r="P41" s="9"/>
    </row>
    <row r="42" spans="1:16" ht="15.75">
      <c r="A42" s="29" t="s">
        <v>45</v>
      </c>
      <c r="B42" s="30"/>
      <c r="C42" s="31"/>
      <c r="D42" s="32">
        <f t="shared" ref="D42:M42" si="9">SUM(D43:D52)</f>
        <v>6934118</v>
      </c>
      <c r="E42" s="32">
        <f t="shared" si="9"/>
        <v>129478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3804604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si="8"/>
        <v>10868200</v>
      </c>
      <c r="O42" s="45">
        <f t="shared" si="7"/>
        <v>100.48261834319527</v>
      </c>
      <c r="P42" s="10"/>
    </row>
    <row r="43" spans="1:16">
      <c r="A43" s="12"/>
      <c r="B43" s="25">
        <v>341.1</v>
      </c>
      <c r="C43" s="20" t="s">
        <v>116</v>
      </c>
      <c r="D43" s="46">
        <v>135265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135265</v>
      </c>
      <c r="O43" s="47">
        <f t="shared" si="7"/>
        <v>1.2506009615384615</v>
      </c>
      <c r="P43" s="9"/>
    </row>
    <row r="44" spans="1:16">
      <c r="A44" s="12"/>
      <c r="B44" s="25">
        <v>341.2</v>
      </c>
      <c r="C44" s="20" t="s">
        <v>117</v>
      </c>
      <c r="D44" s="46">
        <v>0</v>
      </c>
      <c r="E44" s="46">
        <v>120139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2" si="10">SUM(D44:M44)</f>
        <v>120139</v>
      </c>
      <c r="O44" s="47">
        <f t="shared" si="7"/>
        <v>1.1107525887573964</v>
      </c>
      <c r="P44" s="9"/>
    </row>
    <row r="45" spans="1:16">
      <c r="A45" s="12"/>
      <c r="B45" s="25">
        <v>341.3</v>
      </c>
      <c r="C45" s="20" t="s">
        <v>118</v>
      </c>
      <c r="D45" s="46">
        <v>461483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461483</v>
      </c>
      <c r="O45" s="47">
        <f t="shared" si="7"/>
        <v>4.2666697485207097</v>
      </c>
      <c r="P45" s="9"/>
    </row>
    <row r="46" spans="1:16">
      <c r="A46" s="12"/>
      <c r="B46" s="25">
        <v>341.9</v>
      </c>
      <c r="C46" s="20" t="s">
        <v>119</v>
      </c>
      <c r="D46" s="46">
        <v>98941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98941</v>
      </c>
      <c r="O46" s="47">
        <f t="shared" si="7"/>
        <v>0.91476516272189345</v>
      </c>
      <c r="P46" s="9"/>
    </row>
    <row r="47" spans="1:16">
      <c r="A47" s="12"/>
      <c r="B47" s="25">
        <v>342.1</v>
      </c>
      <c r="C47" s="20" t="s">
        <v>50</v>
      </c>
      <c r="D47" s="46">
        <v>1488728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1488728</v>
      </c>
      <c r="O47" s="47">
        <f t="shared" si="7"/>
        <v>13.764127218934911</v>
      </c>
      <c r="P47" s="9"/>
    </row>
    <row r="48" spans="1:16">
      <c r="A48" s="12"/>
      <c r="B48" s="25">
        <v>343.9</v>
      </c>
      <c r="C48" s="20" t="s">
        <v>51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3804604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3804604</v>
      </c>
      <c r="O48" s="47">
        <f t="shared" si="7"/>
        <v>35.175702662721896</v>
      </c>
      <c r="P48" s="9"/>
    </row>
    <row r="49" spans="1:16">
      <c r="A49" s="12"/>
      <c r="B49" s="25">
        <v>345.1</v>
      </c>
      <c r="C49" s="20" t="s">
        <v>124</v>
      </c>
      <c r="D49" s="46">
        <v>0</v>
      </c>
      <c r="E49" s="46">
        <v>9339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9339</v>
      </c>
      <c r="O49" s="47">
        <f t="shared" si="7"/>
        <v>8.6344304733727811E-2</v>
      </c>
      <c r="P49" s="9"/>
    </row>
    <row r="50" spans="1:16">
      <c r="A50" s="12"/>
      <c r="B50" s="25">
        <v>347.2</v>
      </c>
      <c r="C50" s="20" t="s">
        <v>52</v>
      </c>
      <c r="D50" s="46">
        <v>943192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943192</v>
      </c>
      <c r="O50" s="47">
        <f t="shared" si="7"/>
        <v>8.7203402366863898</v>
      </c>
      <c r="P50" s="9"/>
    </row>
    <row r="51" spans="1:16">
      <c r="A51" s="12"/>
      <c r="B51" s="25">
        <v>347.4</v>
      </c>
      <c r="C51" s="20" t="s">
        <v>53</v>
      </c>
      <c r="D51" s="46">
        <v>3801187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3801187</v>
      </c>
      <c r="O51" s="47">
        <f t="shared" si="7"/>
        <v>35.144110576923076</v>
      </c>
      <c r="P51" s="9"/>
    </row>
    <row r="52" spans="1:16">
      <c r="A52" s="12"/>
      <c r="B52" s="25">
        <v>349</v>
      </c>
      <c r="C52" s="20" t="s">
        <v>91</v>
      </c>
      <c r="D52" s="46">
        <v>5322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5322</v>
      </c>
      <c r="O52" s="47">
        <f t="shared" si="7"/>
        <v>4.9204881656804735E-2</v>
      </c>
      <c r="P52" s="9"/>
    </row>
    <row r="53" spans="1:16" ht="15.75">
      <c r="A53" s="29" t="s">
        <v>46</v>
      </c>
      <c r="B53" s="30"/>
      <c r="C53" s="31"/>
      <c r="D53" s="32">
        <f t="shared" ref="D53:M53" si="11">SUM(D54:D56)</f>
        <v>4344126</v>
      </c>
      <c r="E53" s="32">
        <f t="shared" si="11"/>
        <v>18941</v>
      </c>
      <c r="F53" s="32">
        <f t="shared" si="11"/>
        <v>0</v>
      </c>
      <c r="G53" s="32">
        <f t="shared" si="11"/>
        <v>0</v>
      </c>
      <c r="H53" s="32">
        <f t="shared" si="11"/>
        <v>0</v>
      </c>
      <c r="I53" s="32">
        <f t="shared" si="11"/>
        <v>0</v>
      </c>
      <c r="J53" s="32">
        <f t="shared" si="11"/>
        <v>0</v>
      </c>
      <c r="K53" s="32">
        <f t="shared" si="11"/>
        <v>0</v>
      </c>
      <c r="L53" s="32">
        <f t="shared" si="11"/>
        <v>0</v>
      </c>
      <c r="M53" s="32">
        <f t="shared" si="11"/>
        <v>0</v>
      </c>
      <c r="N53" s="32">
        <f t="shared" ref="N53:N67" si="12">SUM(D53:M53)</f>
        <v>4363067</v>
      </c>
      <c r="O53" s="45">
        <f t="shared" si="7"/>
        <v>40.339007026627222</v>
      </c>
      <c r="P53" s="10"/>
    </row>
    <row r="54" spans="1:16">
      <c r="A54" s="13"/>
      <c r="B54" s="39">
        <v>351.5</v>
      </c>
      <c r="C54" s="21" t="s">
        <v>81</v>
      </c>
      <c r="D54" s="46">
        <v>1173565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1173565</v>
      </c>
      <c r="O54" s="47">
        <f t="shared" si="7"/>
        <v>10.850268121301776</v>
      </c>
      <c r="P54" s="9"/>
    </row>
    <row r="55" spans="1:16">
      <c r="A55" s="13"/>
      <c r="B55" s="39">
        <v>354</v>
      </c>
      <c r="C55" s="21" t="s">
        <v>57</v>
      </c>
      <c r="D55" s="46">
        <v>391863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391863</v>
      </c>
      <c r="O55" s="47">
        <f t="shared" si="7"/>
        <v>3.6229937130177516</v>
      </c>
      <c r="P55" s="9"/>
    </row>
    <row r="56" spans="1:16">
      <c r="A56" s="13"/>
      <c r="B56" s="39">
        <v>359</v>
      </c>
      <c r="C56" s="21" t="s">
        <v>92</v>
      </c>
      <c r="D56" s="46">
        <v>2778698</v>
      </c>
      <c r="E56" s="46">
        <v>18941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2797639</v>
      </c>
      <c r="O56" s="47">
        <f t="shared" si="7"/>
        <v>25.865745192307692</v>
      </c>
      <c r="P56" s="9"/>
    </row>
    <row r="57" spans="1:16" ht="15.75">
      <c r="A57" s="29" t="s">
        <v>3</v>
      </c>
      <c r="B57" s="30"/>
      <c r="C57" s="31"/>
      <c r="D57" s="32">
        <f t="shared" ref="D57:M57" si="13">SUM(D58:D63)</f>
        <v>1557606</v>
      </c>
      <c r="E57" s="32">
        <f t="shared" si="13"/>
        <v>145731</v>
      </c>
      <c r="F57" s="32">
        <f t="shared" si="13"/>
        <v>0</v>
      </c>
      <c r="G57" s="32">
        <f t="shared" si="13"/>
        <v>1578175</v>
      </c>
      <c r="H57" s="32">
        <f t="shared" si="13"/>
        <v>0</v>
      </c>
      <c r="I57" s="32">
        <f t="shared" si="13"/>
        <v>3421</v>
      </c>
      <c r="J57" s="32">
        <f t="shared" si="13"/>
        <v>0</v>
      </c>
      <c r="K57" s="32">
        <f t="shared" si="13"/>
        <v>0</v>
      </c>
      <c r="L57" s="32">
        <f t="shared" si="13"/>
        <v>0</v>
      </c>
      <c r="M57" s="32">
        <f t="shared" si="13"/>
        <v>0</v>
      </c>
      <c r="N57" s="32">
        <f t="shared" si="12"/>
        <v>3284933</v>
      </c>
      <c r="O57" s="45">
        <f t="shared" si="7"/>
        <v>30.371052144970413</v>
      </c>
      <c r="P57" s="10"/>
    </row>
    <row r="58" spans="1:16">
      <c r="A58" s="12"/>
      <c r="B58" s="25">
        <v>361.1</v>
      </c>
      <c r="C58" s="20" t="s">
        <v>59</v>
      </c>
      <c r="D58" s="46">
        <v>9435</v>
      </c>
      <c r="E58" s="46">
        <v>5474</v>
      </c>
      <c r="F58" s="46">
        <v>0</v>
      </c>
      <c r="G58" s="46">
        <v>1200753</v>
      </c>
      <c r="H58" s="46">
        <v>0</v>
      </c>
      <c r="I58" s="46">
        <v>3421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1219083</v>
      </c>
      <c r="O58" s="47">
        <f t="shared" si="7"/>
        <v>11.271107618343196</v>
      </c>
      <c r="P58" s="9"/>
    </row>
    <row r="59" spans="1:16">
      <c r="A59" s="12"/>
      <c r="B59" s="25">
        <v>361.3</v>
      </c>
      <c r="C59" s="20" t="s">
        <v>60</v>
      </c>
      <c r="D59" s="46">
        <v>-1712</v>
      </c>
      <c r="E59" s="46">
        <v>0</v>
      </c>
      <c r="F59" s="46">
        <v>0</v>
      </c>
      <c r="G59" s="46">
        <v>116170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114458</v>
      </c>
      <c r="O59" s="47">
        <f t="shared" si="7"/>
        <v>1.0582285502958579</v>
      </c>
      <c r="P59" s="9"/>
    </row>
    <row r="60" spans="1:16">
      <c r="A60" s="12"/>
      <c r="B60" s="25">
        <v>365</v>
      </c>
      <c r="C60" s="20" t="s">
        <v>120</v>
      </c>
      <c r="D60" s="46">
        <v>87246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87246</v>
      </c>
      <c r="O60" s="47">
        <f t="shared" si="7"/>
        <v>0.80663831360946747</v>
      </c>
      <c r="P60" s="9"/>
    </row>
    <row r="61" spans="1:16">
      <c r="A61" s="12"/>
      <c r="B61" s="25">
        <v>366</v>
      </c>
      <c r="C61" s="20" t="s">
        <v>63</v>
      </c>
      <c r="D61" s="46">
        <v>36125</v>
      </c>
      <c r="E61" s="46">
        <v>140257</v>
      </c>
      <c r="F61" s="46">
        <v>0</v>
      </c>
      <c r="G61" s="46">
        <v>261252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437634</v>
      </c>
      <c r="O61" s="47">
        <f t="shared" si="7"/>
        <v>4.0461723372781062</v>
      </c>
      <c r="P61" s="9"/>
    </row>
    <row r="62" spans="1:16">
      <c r="A62" s="12"/>
      <c r="B62" s="25">
        <v>369.4</v>
      </c>
      <c r="C62" s="20" t="s">
        <v>82</v>
      </c>
      <c r="D62" s="46">
        <v>1100476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1100476</v>
      </c>
      <c r="O62" s="47">
        <f t="shared" si="7"/>
        <v>10.174519230769231</v>
      </c>
      <c r="P62" s="9"/>
    </row>
    <row r="63" spans="1:16">
      <c r="A63" s="12"/>
      <c r="B63" s="25">
        <v>369.9</v>
      </c>
      <c r="C63" s="20" t="s">
        <v>65</v>
      </c>
      <c r="D63" s="46">
        <v>326036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326036</v>
      </c>
      <c r="O63" s="47">
        <f t="shared" si="7"/>
        <v>3.0143860946745562</v>
      </c>
      <c r="P63" s="9"/>
    </row>
    <row r="64" spans="1:16" ht="15.75">
      <c r="A64" s="29" t="s">
        <v>47</v>
      </c>
      <c r="B64" s="30"/>
      <c r="C64" s="31"/>
      <c r="D64" s="32">
        <f t="shared" ref="D64:M64" si="14">SUM(D65:D66)</f>
        <v>1349358</v>
      </c>
      <c r="E64" s="32">
        <f t="shared" si="14"/>
        <v>180258</v>
      </c>
      <c r="F64" s="32">
        <f t="shared" si="14"/>
        <v>8745307</v>
      </c>
      <c r="G64" s="32">
        <f t="shared" si="14"/>
        <v>71388766</v>
      </c>
      <c r="H64" s="32">
        <f t="shared" si="14"/>
        <v>0</v>
      </c>
      <c r="I64" s="32">
        <f t="shared" si="14"/>
        <v>0</v>
      </c>
      <c r="J64" s="32">
        <f t="shared" si="14"/>
        <v>0</v>
      </c>
      <c r="K64" s="32">
        <f t="shared" si="14"/>
        <v>0</v>
      </c>
      <c r="L64" s="32">
        <f t="shared" si="14"/>
        <v>0</v>
      </c>
      <c r="M64" s="32">
        <f t="shared" si="14"/>
        <v>0</v>
      </c>
      <c r="N64" s="32">
        <f t="shared" si="12"/>
        <v>81663689</v>
      </c>
      <c r="O64" s="45">
        <f t="shared" si="7"/>
        <v>755.02671042899408</v>
      </c>
      <c r="P64" s="9"/>
    </row>
    <row r="65" spans="1:119">
      <c r="A65" s="12"/>
      <c r="B65" s="25">
        <v>381</v>
      </c>
      <c r="C65" s="20" t="s">
        <v>66</v>
      </c>
      <c r="D65" s="46">
        <v>1349358</v>
      </c>
      <c r="E65" s="46">
        <v>180258</v>
      </c>
      <c r="F65" s="46">
        <v>8745307</v>
      </c>
      <c r="G65" s="46">
        <v>5204701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15479624</v>
      </c>
      <c r="O65" s="47">
        <f t="shared" si="7"/>
        <v>143.11782544378698</v>
      </c>
      <c r="P65" s="9"/>
    </row>
    <row r="66" spans="1:119" ht="15.75" thickBot="1">
      <c r="A66" s="12"/>
      <c r="B66" s="25">
        <v>384</v>
      </c>
      <c r="C66" s="20" t="s">
        <v>67</v>
      </c>
      <c r="D66" s="46">
        <v>0</v>
      </c>
      <c r="E66" s="46">
        <v>0</v>
      </c>
      <c r="F66" s="46">
        <v>0</v>
      </c>
      <c r="G66" s="46">
        <v>66184065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66184065</v>
      </c>
      <c r="O66" s="47">
        <f t="shared" si="7"/>
        <v>611.90888498520712</v>
      </c>
      <c r="P66" s="9"/>
    </row>
    <row r="67" spans="1:119" ht="16.5" thickBot="1">
      <c r="A67" s="14" t="s">
        <v>54</v>
      </c>
      <c r="B67" s="23"/>
      <c r="C67" s="22"/>
      <c r="D67" s="15">
        <f t="shared" ref="D67:M67" si="15">SUM(D5,D15,D27,D42,D53,D57,D64)</f>
        <v>63123991</v>
      </c>
      <c r="E67" s="15">
        <f t="shared" si="15"/>
        <v>12259480</v>
      </c>
      <c r="F67" s="15">
        <f t="shared" si="15"/>
        <v>8745307</v>
      </c>
      <c r="G67" s="15">
        <f t="shared" si="15"/>
        <v>74948883</v>
      </c>
      <c r="H67" s="15">
        <f t="shared" si="15"/>
        <v>0</v>
      </c>
      <c r="I67" s="15">
        <f t="shared" si="15"/>
        <v>3846675</v>
      </c>
      <c r="J67" s="15">
        <f t="shared" si="15"/>
        <v>0</v>
      </c>
      <c r="K67" s="15">
        <f t="shared" si="15"/>
        <v>0</v>
      </c>
      <c r="L67" s="15">
        <f t="shared" si="15"/>
        <v>0</v>
      </c>
      <c r="M67" s="15">
        <f t="shared" si="15"/>
        <v>0</v>
      </c>
      <c r="N67" s="15">
        <f t="shared" si="12"/>
        <v>162924336</v>
      </c>
      <c r="O67" s="38">
        <f t="shared" si="7"/>
        <v>1506.3270710059171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40"/>
      <c r="B69" s="41"/>
      <c r="C69" s="41"/>
      <c r="D69" s="42"/>
      <c r="E69" s="42"/>
      <c r="F69" s="42"/>
      <c r="G69" s="42"/>
      <c r="H69" s="42"/>
      <c r="I69" s="42"/>
      <c r="J69" s="42"/>
      <c r="K69" s="42"/>
      <c r="L69" s="48" t="s">
        <v>125</v>
      </c>
      <c r="M69" s="48"/>
      <c r="N69" s="48"/>
      <c r="O69" s="43">
        <v>108160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84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2024-03-13T20:57:54Z</cp:lastPrinted>
  <dcterms:created xsi:type="dcterms:W3CDTF">2000-08-31T21:26:31Z</dcterms:created>
  <dcterms:modified xsi:type="dcterms:W3CDTF">2024-03-13T20:58:04Z</dcterms:modified>
</cp:coreProperties>
</file>