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'2007'!$A$1:$O$17</definedName>
    <definedName name="_xlnm.Print_Area" localSheetId="14">'2008'!$A$1:$O$17</definedName>
    <definedName name="_xlnm.Print_Area" localSheetId="13">'2009'!$A$1:$O$17</definedName>
    <definedName name="_xlnm.Print_Area" localSheetId="12">'2010'!$A$1:$O$17</definedName>
    <definedName name="_xlnm.Print_Area" localSheetId="11">'2011'!$A$1:$O$21</definedName>
    <definedName name="_xlnm.Print_Area" localSheetId="10">'2012'!$A$1:$O$21</definedName>
    <definedName name="_xlnm.Print_Area" localSheetId="9">'2013'!$A$1:$O$20</definedName>
    <definedName name="_xlnm.Print_Area" localSheetId="8">'2014'!$A$1:$O$20</definedName>
    <definedName name="_xlnm.Print_Area" localSheetId="7">'2015'!$A$1:$O$17</definedName>
    <definedName name="_xlnm.Print_Area" localSheetId="6">'2016'!$A$1:$O$18</definedName>
    <definedName name="_xlnm.Print_Area" localSheetId="5">'2017'!$A$1:$O$18</definedName>
    <definedName name="_xlnm.Print_Area" localSheetId="4">'2018'!$A$1:$O$18</definedName>
    <definedName name="_xlnm.Print_Area" localSheetId="3">'2019'!$A$1:$O$18</definedName>
    <definedName name="_xlnm.Print_Area" localSheetId="2">'2020'!$A$1:$O$18</definedName>
    <definedName name="_xlnm.Print_Area" localSheetId="1">'2021'!$A$1:$P$18</definedName>
    <definedName name="_xlnm.Print_Area" localSheetId="0">'2022'!$A$1:$P$18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4" i="48" l="1"/>
  <c r="F14" i="48"/>
  <c r="G14" i="48"/>
  <c r="H14" i="48"/>
  <c r="I14" i="48"/>
  <c r="J14" i="48"/>
  <c r="K14" i="48"/>
  <c r="L14" i="48"/>
  <c r="M14" i="48"/>
  <c r="N14" i="48"/>
  <c r="D14" i="48"/>
  <c r="O13" i="48" l="1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N9" i="48"/>
  <c r="M9" i="48"/>
  <c r="L9" i="48"/>
  <c r="K9" i="48"/>
  <c r="J9" i="48"/>
  <c r="I9" i="48"/>
  <c r="H9" i="48"/>
  <c r="G9" i="48"/>
  <c r="F9" i="48"/>
  <c r="E9" i="48"/>
  <c r="D9" i="48"/>
  <c r="O8" i="48"/>
  <c r="P8" i="48" s="1"/>
  <c r="N7" i="48"/>
  <c r="M7" i="48"/>
  <c r="L7" i="48"/>
  <c r="K7" i="48"/>
  <c r="J7" i="48"/>
  <c r="I7" i="48"/>
  <c r="H7" i="48"/>
  <c r="G7" i="48"/>
  <c r="F7" i="48"/>
  <c r="E7" i="48"/>
  <c r="D7" i="48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2" i="48" l="1"/>
  <c r="P12" i="48" s="1"/>
  <c r="O9" i="48"/>
  <c r="P9" i="48" s="1"/>
  <c r="O7" i="48"/>
  <c r="P7" i="48" s="1"/>
  <c r="O5" i="48"/>
  <c r="P5" i="48" s="1"/>
  <c r="M14" i="47"/>
  <c r="N14" i="47"/>
  <c r="D14" i="47"/>
  <c r="O13" i="47"/>
  <c r="P13" i="47"/>
  <c r="N12" i="47"/>
  <c r="M12" i="47"/>
  <c r="L12" i="47"/>
  <c r="K12" i="47"/>
  <c r="J12" i="47"/>
  <c r="I12" i="47"/>
  <c r="H12" i="47"/>
  <c r="G12" i="47"/>
  <c r="O12" i="47" s="1"/>
  <c r="P12" i="47" s="1"/>
  <c r="F12" i="47"/>
  <c r="E12" i="47"/>
  <c r="D12" i="47"/>
  <c r="O11" i="47"/>
  <c r="P11" i="47" s="1"/>
  <c r="O10" i="47"/>
  <c r="P10" i="47" s="1"/>
  <c r="N9" i="47"/>
  <c r="M9" i="47"/>
  <c r="L9" i="47"/>
  <c r="K9" i="47"/>
  <c r="J9" i="47"/>
  <c r="I9" i="47"/>
  <c r="H9" i="47"/>
  <c r="O9" i="47" s="1"/>
  <c r="P9" i="47" s="1"/>
  <c r="G9" i="47"/>
  <c r="F9" i="47"/>
  <c r="E9" i="47"/>
  <c r="E14" i="47" s="1"/>
  <c r="D9" i="47"/>
  <c r="O8" i="47"/>
  <c r="P8" i="47" s="1"/>
  <c r="N7" i="47"/>
  <c r="M7" i="47"/>
  <c r="L7" i="47"/>
  <c r="K7" i="47"/>
  <c r="J7" i="47"/>
  <c r="I7" i="47"/>
  <c r="O7" i="47" s="1"/>
  <c r="P7" i="47" s="1"/>
  <c r="H7" i="47"/>
  <c r="G7" i="47"/>
  <c r="F7" i="47"/>
  <c r="F14" i="47" s="1"/>
  <c r="E7" i="47"/>
  <c r="D7" i="47"/>
  <c r="O6" i="47"/>
  <c r="P6" i="47" s="1"/>
  <c r="N5" i="47"/>
  <c r="M5" i="47"/>
  <c r="L5" i="47"/>
  <c r="L14" i="47" s="1"/>
  <c r="K5" i="47"/>
  <c r="K14" i="47" s="1"/>
  <c r="J5" i="47"/>
  <c r="O5" i="47" s="1"/>
  <c r="P5" i="47" s="1"/>
  <c r="I5" i="47"/>
  <c r="I14" i="47" s="1"/>
  <c r="H5" i="47"/>
  <c r="H14" i="47" s="1"/>
  <c r="G5" i="47"/>
  <c r="G14" i="47" s="1"/>
  <c r="F5" i="47"/>
  <c r="E5" i="47"/>
  <c r="D5" i="47"/>
  <c r="G14" i="46"/>
  <c r="H14" i="46"/>
  <c r="N13" i="46"/>
  <c r="O13" i="46" s="1"/>
  <c r="M12" i="46"/>
  <c r="L12" i="46"/>
  <c r="K12" i="46"/>
  <c r="J12" i="46"/>
  <c r="I12" i="46"/>
  <c r="I14" i="46" s="1"/>
  <c r="H12" i="46"/>
  <c r="N12" i="46" s="1"/>
  <c r="O12" i="46" s="1"/>
  <c r="G12" i="46"/>
  <c r="F12" i="46"/>
  <c r="E12" i="46"/>
  <c r="D12" i="46"/>
  <c r="N11" i="46"/>
  <c r="O11" i="46" s="1"/>
  <c r="N10" i="46"/>
  <c r="O10" i="46" s="1"/>
  <c r="M9" i="46"/>
  <c r="L9" i="46"/>
  <c r="N9" i="46" s="1"/>
  <c r="O9" i="46" s="1"/>
  <c r="K9" i="46"/>
  <c r="J9" i="46"/>
  <c r="I9" i="46"/>
  <c r="H9" i="46"/>
  <c r="G9" i="46"/>
  <c r="F9" i="46"/>
  <c r="E9" i="46"/>
  <c r="D9" i="46"/>
  <c r="N8" i="46"/>
  <c r="O8" i="46" s="1"/>
  <c r="M7" i="46"/>
  <c r="L7" i="46"/>
  <c r="K7" i="46"/>
  <c r="J7" i="46"/>
  <c r="N7" i="46" s="1"/>
  <c r="O7" i="46" s="1"/>
  <c r="I7" i="46"/>
  <c r="H7" i="46"/>
  <c r="G7" i="46"/>
  <c r="F7" i="46"/>
  <c r="E7" i="46"/>
  <c r="D7" i="46"/>
  <c r="N6" i="46"/>
  <c r="O6" i="46" s="1"/>
  <c r="M5" i="46"/>
  <c r="M14" i="46" s="1"/>
  <c r="L5" i="46"/>
  <c r="L14" i="46" s="1"/>
  <c r="K5" i="46"/>
  <c r="K14" i="46" s="1"/>
  <c r="J5" i="46"/>
  <c r="J14" i="46" s="1"/>
  <c r="I5" i="46"/>
  <c r="H5" i="46"/>
  <c r="G5" i="46"/>
  <c r="F5" i="46"/>
  <c r="F14" i="46" s="1"/>
  <c r="E5" i="46"/>
  <c r="E14" i="46" s="1"/>
  <c r="D5" i="46"/>
  <c r="D14" i="46" s="1"/>
  <c r="G14" i="45"/>
  <c r="H14" i="45"/>
  <c r="N13" i="45"/>
  <c r="O13" i="45" s="1"/>
  <c r="M12" i="45"/>
  <c r="L12" i="45"/>
  <c r="K12" i="45"/>
  <c r="J12" i="45"/>
  <c r="I12" i="45"/>
  <c r="I14" i="45" s="1"/>
  <c r="H12" i="45"/>
  <c r="N12" i="45" s="1"/>
  <c r="O12" i="45" s="1"/>
  <c r="G12" i="45"/>
  <c r="F12" i="45"/>
  <c r="E12" i="45"/>
  <c r="D12" i="45"/>
  <c r="N11" i="45"/>
  <c r="O11" i="45" s="1"/>
  <c r="N10" i="45"/>
  <c r="O10" i="45" s="1"/>
  <c r="M9" i="45"/>
  <c r="L9" i="45"/>
  <c r="K9" i="45"/>
  <c r="J9" i="45"/>
  <c r="N9" i="45" s="1"/>
  <c r="O9" i="45" s="1"/>
  <c r="I9" i="45"/>
  <c r="H9" i="45"/>
  <c r="G9" i="45"/>
  <c r="F9" i="45"/>
  <c r="E9" i="45"/>
  <c r="D9" i="45"/>
  <c r="N8" i="45"/>
  <c r="O8" i="45" s="1"/>
  <c r="M7" i="45"/>
  <c r="L7" i="45"/>
  <c r="N7" i="45" s="1"/>
  <c r="O7" i="45" s="1"/>
  <c r="K7" i="45"/>
  <c r="J7" i="45"/>
  <c r="I7" i="45"/>
  <c r="H7" i="45"/>
  <c r="G7" i="45"/>
  <c r="F7" i="45"/>
  <c r="E7" i="45"/>
  <c r="D7" i="45"/>
  <c r="N6" i="45"/>
  <c r="O6" i="45" s="1"/>
  <c r="M5" i="45"/>
  <c r="M14" i="45" s="1"/>
  <c r="L5" i="45"/>
  <c r="L14" i="45" s="1"/>
  <c r="K5" i="45"/>
  <c r="K14" i="45" s="1"/>
  <c r="J5" i="45"/>
  <c r="N5" i="45" s="1"/>
  <c r="O5" i="45" s="1"/>
  <c r="I5" i="45"/>
  <c r="H5" i="45"/>
  <c r="G5" i="45"/>
  <c r="F5" i="45"/>
  <c r="F14" i="45" s="1"/>
  <c r="E5" i="45"/>
  <c r="E14" i="45" s="1"/>
  <c r="D5" i="45"/>
  <c r="D14" i="45" s="1"/>
  <c r="G14" i="44"/>
  <c r="H14" i="44"/>
  <c r="N13" i="44"/>
  <c r="O13" i="44" s="1"/>
  <c r="M12" i="44"/>
  <c r="L12" i="44"/>
  <c r="K12" i="44"/>
  <c r="J12" i="44"/>
  <c r="I12" i="44"/>
  <c r="I14" i="44" s="1"/>
  <c r="H12" i="44"/>
  <c r="N12" i="44" s="1"/>
  <c r="O12" i="44" s="1"/>
  <c r="G12" i="44"/>
  <c r="F12" i="44"/>
  <c r="E12" i="44"/>
  <c r="D12" i="44"/>
  <c r="N11" i="44"/>
  <c r="O11" i="44" s="1"/>
  <c r="N10" i="44"/>
  <c r="O10" i="44" s="1"/>
  <c r="M9" i="44"/>
  <c r="L9" i="44"/>
  <c r="K9" i="44"/>
  <c r="J9" i="44"/>
  <c r="N9" i="44" s="1"/>
  <c r="O9" i="44" s="1"/>
  <c r="I9" i="44"/>
  <c r="H9" i="44"/>
  <c r="G9" i="44"/>
  <c r="F9" i="44"/>
  <c r="E9" i="44"/>
  <c r="D9" i="44"/>
  <c r="N8" i="44"/>
  <c r="O8" i="44" s="1"/>
  <c r="M7" i="44"/>
  <c r="L7" i="44"/>
  <c r="K7" i="44"/>
  <c r="J7" i="44"/>
  <c r="N7" i="44" s="1"/>
  <c r="O7" i="44" s="1"/>
  <c r="I7" i="44"/>
  <c r="H7" i="44"/>
  <c r="G7" i="44"/>
  <c r="F7" i="44"/>
  <c r="E7" i="44"/>
  <c r="D7" i="44"/>
  <c r="N6" i="44"/>
  <c r="O6" i="44" s="1"/>
  <c r="M5" i="44"/>
  <c r="M14" i="44" s="1"/>
  <c r="L5" i="44"/>
  <c r="L14" i="44" s="1"/>
  <c r="K5" i="44"/>
  <c r="K14" i="44" s="1"/>
  <c r="J5" i="44"/>
  <c r="N5" i="44" s="1"/>
  <c r="O5" i="44" s="1"/>
  <c r="I5" i="44"/>
  <c r="H5" i="44"/>
  <c r="G5" i="44"/>
  <c r="F5" i="44"/>
  <c r="F14" i="44" s="1"/>
  <c r="E5" i="44"/>
  <c r="E14" i="44" s="1"/>
  <c r="D5" i="44"/>
  <c r="D14" i="44" s="1"/>
  <c r="G14" i="43"/>
  <c r="H14" i="43"/>
  <c r="N13" i="43"/>
  <c r="O13" i="43" s="1"/>
  <c r="M12" i="43"/>
  <c r="L12" i="43"/>
  <c r="K12" i="43"/>
  <c r="J12" i="43"/>
  <c r="I12" i="43"/>
  <c r="I14" i="43" s="1"/>
  <c r="H12" i="43"/>
  <c r="N12" i="43" s="1"/>
  <c r="O12" i="43" s="1"/>
  <c r="G12" i="43"/>
  <c r="F12" i="43"/>
  <c r="E12" i="43"/>
  <c r="D12" i="43"/>
  <c r="N11" i="43"/>
  <c r="O11" i="43" s="1"/>
  <c r="N10" i="43"/>
  <c r="O10" i="43" s="1"/>
  <c r="M9" i="43"/>
  <c r="L9" i="43"/>
  <c r="K9" i="43"/>
  <c r="J9" i="43"/>
  <c r="N9" i="43" s="1"/>
  <c r="O9" i="43" s="1"/>
  <c r="I9" i="43"/>
  <c r="H9" i="43"/>
  <c r="G9" i="43"/>
  <c r="F9" i="43"/>
  <c r="E9" i="43"/>
  <c r="D9" i="43"/>
  <c r="N8" i="43"/>
  <c r="O8" i="43" s="1"/>
  <c r="M7" i="43"/>
  <c r="L7" i="43"/>
  <c r="K7" i="43"/>
  <c r="J7" i="43"/>
  <c r="N7" i="43" s="1"/>
  <c r="O7" i="43" s="1"/>
  <c r="I7" i="43"/>
  <c r="H7" i="43"/>
  <c r="G7" i="43"/>
  <c r="F7" i="43"/>
  <c r="E7" i="43"/>
  <c r="D7" i="43"/>
  <c r="N6" i="43"/>
  <c r="O6" i="43" s="1"/>
  <c r="M5" i="43"/>
  <c r="M14" i="43" s="1"/>
  <c r="L5" i="43"/>
  <c r="L14" i="43" s="1"/>
  <c r="K5" i="43"/>
  <c r="K14" i="43" s="1"/>
  <c r="J5" i="43"/>
  <c r="N5" i="43" s="1"/>
  <c r="O5" i="43" s="1"/>
  <c r="I5" i="43"/>
  <c r="H5" i="43"/>
  <c r="G5" i="43"/>
  <c r="F5" i="43"/>
  <c r="F14" i="43" s="1"/>
  <c r="E5" i="43"/>
  <c r="E14" i="43" s="1"/>
  <c r="D5" i="43"/>
  <c r="D14" i="43" s="1"/>
  <c r="G14" i="42"/>
  <c r="H14" i="42"/>
  <c r="N13" i="42"/>
  <c r="O13" i="42" s="1"/>
  <c r="M12" i="42"/>
  <c r="L12" i="42"/>
  <c r="K12" i="42"/>
  <c r="J12" i="42"/>
  <c r="I12" i="42"/>
  <c r="I14" i="42" s="1"/>
  <c r="H12" i="42"/>
  <c r="N12" i="42" s="1"/>
  <c r="O12" i="42" s="1"/>
  <c r="G12" i="42"/>
  <c r="F12" i="42"/>
  <c r="E12" i="42"/>
  <c r="D12" i="42"/>
  <c r="N11" i="42"/>
  <c r="O11" i="42" s="1"/>
  <c r="N10" i="42"/>
  <c r="O10" i="42"/>
  <c r="M9" i="42"/>
  <c r="L9" i="42"/>
  <c r="K9" i="42"/>
  <c r="J9" i="42"/>
  <c r="N9" i="42" s="1"/>
  <c r="O9" i="42" s="1"/>
  <c r="I9" i="42"/>
  <c r="H9" i="42"/>
  <c r="G9" i="42"/>
  <c r="F9" i="42"/>
  <c r="E9" i="42"/>
  <c r="D9" i="42"/>
  <c r="N8" i="42"/>
  <c r="O8" i="42"/>
  <c r="M7" i="42"/>
  <c r="L7" i="42"/>
  <c r="K7" i="42"/>
  <c r="J7" i="42"/>
  <c r="N7" i="42" s="1"/>
  <c r="O7" i="42" s="1"/>
  <c r="I7" i="42"/>
  <c r="H7" i="42"/>
  <c r="G7" i="42"/>
  <c r="F7" i="42"/>
  <c r="E7" i="42"/>
  <c r="D7" i="42"/>
  <c r="N6" i="42"/>
  <c r="O6" i="42"/>
  <c r="M5" i="42"/>
  <c r="M14" i="42" s="1"/>
  <c r="L5" i="42"/>
  <c r="L14" i="42" s="1"/>
  <c r="K5" i="42"/>
  <c r="K14" i="42" s="1"/>
  <c r="J5" i="42"/>
  <c r="J14" i="42" s="1"/>
  <c r="I5" i="42"/>
  <c r="H5" i="42"/>
  <c r="G5" i="42"/>
  <c r="F5" i="42"/>
  <c r="F14" i="42" s="1"/>
  <c r="E5" i="42"/>
  <c r="E14" i="42" s="1"/>
  <c r="D5" i="42"/>
  <c r="D14" i="42" s="1"/>
  <c r="G13" i="41"/>
  <c r="H13" i="41"/>
  <c r="L13" i="41"/>
  <c r="M13" i="41"/>
  <c r="N12" i="41"/>
  <c r="O12" i="41" s="1"/>
  <c r="M11" i="41"/>
  <c r="L11" i="41"/>
  <c r="K11" i="41"/>
  <c r="J11" i="41"/>
  <c r="I11" i="41"/>
  <c r="H11" i="41"/>
  <c r="N11" i="41" s="1"/>
  <c r="O11" i="41" s="1"/>
  <c r="G11" i="41"/>
  <c r="F11" i="41"/>
  <c r="E11" i="41"/>
  <c r="D11" i="41"/>
  <c r="N10" i="41"/>
  <c r="O10" i="41" s="1"/>
  <c r="M9" i="41"/>
  <c r="L9" i="41"/>
  <c r="K9" i="41"/>
  <c r="J9" i="41"/>
  <c r="I9" i="41"/>
  <c r="H9" i="41"/>
  <c r="N9" i="41" s="1"/>
  <c r="O9" i="41" s="1"/>
  <c r="G9" i="41"/>
  <c r="F9" i="41"/>
  <c r="E9" i="41"/>
  <c r="D9" i="41"/>
  <c r="N8" i="41"/>
  <c r="O8" i="41" s="1"/>
  <c r="M7" i="41"/>
  <c r="L7" i="41"/>
  <c r="K7" i="41"/>
  <c r="J7" i="41"/>
  <c r="I7" i="41"/>
  <c r="H7" i="41"/>
  <c r="N7" i="41" s="1"/>
  <c r="O7" i="41" s="1"/>
  <c r="G7" i="41"/>
  <c r="F7" i="41"/>
  <c r="E7" i="41"/>
  <c r="D7" i="41"/>
  <c r="N6" i="41"/>
  <c r="O6" i="41" s="1"/>
  <c r="M5" i="41"/>
  <c r="L5" i="41"/>
  <c r="K5" i="41"/>
  <c r="K13" i="41" s="1"/>
  <c r="J5" i="41"/>
  <c r="J13" i="41" s="1"/>
  <c r="I5" i="41"/>
  <c r="I13" i="41" s="1"/>
  <c r="H5" i="41"/>
  <c r="N5" i="41" s="1"/>
  <c r="O5" i="41" s="1"/>
  <c r="G5" i="41"/>
  <c r="F5" i="41"/>
  <c r="F13" i="41" s="1"/>
  <c r="E5" i="41"/>
  <c r="E13" i="41" s="1"/>
  <c r="D5" i="41"/>
  <c r="D13" i="41" s="1"/>
  <c r="J13" i="40"/>
  <c r="K13" i="40"/>
  <c r="L13" i="40"/>
  <c r="N12" i="40"/>
  <c r="O12" i="40" s="1"/>
  <c r="M11" i="40"/>
  <c r="L11" i="40"/>
  <c r="K11" i="40"/>
  <c r="J11" i="40"/>
  <c r="I11" i="40"/>
  <c r="H11" i="40"/>
  <c r="G11" i="40"/>
  <c r="F11" i="40"/>
  <c r="N11" i="40" s="1"/>
  <c r="O11" i="40" s="1"/>
  <c r="E11" i="40"/>
  <c r="D11" i="40"/>
  <c r="N10" i="40"/>
  <c r="O10" i="40" s="1"/>
  <c r="M9" i="40"/>
  <c r="L9" i="40"/>
  <c r="K9" i="40"/>
  <c r="J9" i="40"/>
  <c r="I9" i="40"/>
  <c r="H9" i="40"/>
  <c r="G9" i="40"/>
  <c r="F9" i="40"/>
  <c r="N9" i="40" s="1"/>
  <c r="O9" i="40" s="1"/>
  <c r="E9" i="40"/>
  <c r="D9" i="40"/>
  <c r="N8" i="40"/>
  <c r="O8" i="40" s="1"/>
  <c r="M7" i="40"/>
  <c r="L7" i="40"/>
  <c r="K7" i="40"/>
  <c r="J7" i="40"/>
  <c r="I7" i="40"/>
  <c r="H7" i="40"/>
  <c r="G7" i="40"/>
  <c r="F7" i="40"/>
  <c r="N7" i="40" s="1"/>
  <c r="O7" i="40" s="1"/>
  <c r="E7" i="40"/>
  <c r="D7" i="40"/>
  <c r="N6" i="40"/>
  <c r="O6" i="40" s="1"/>
  <c r="M5" i="40"/>
  <c r="M13" i="40" s="1"/>
  <c r="L5" i="40"/>
  <c r="K5" i="40"/>
  <c r="J5" i="40"/>
  <c r="I5" i="40"/>
  <c r="I13" i="40" s="1"/>
  <c r="H5" i="40"/>
  <c r="H13" i="40" s="1"/>
  <c r="G5" i="40"/>
  <c r="G13" i="40" s="1"/>
  <c r="F5" i="40"/>
  <c r="F13" i="40" s="1"/>
  <c r="E5" i="40"/>
  <c r="E13" i="40" s="1"/>
  <c r="D5" i="40"/>
  <c r="D13" i="40" s="1"/>
  <c r="N15" i="39"/>
  <c r="O15" i="39" s="1"/>
  <c r="M14" i="39"/>
  <c r="L14" i="39"/>
  <c r="K14" i="39"/>
  <c r="J14" i="39"/>
  <c r="I14" i="39"/>
  <c r="I16" i="39" s="1"/>
  <c r="H14" i="39"/>
  <c r="H16" i="39" s="1"/>
  <c r="G14" i="39"/>
  <c r="F14" i="39"/>
  <c r="E14" i="39"/>
  <c r="N14" i="39" s="1"/>
  <c r="O14" i="39" s="1"/>
  <c r="D14" i="39"/>
  <c r="N13" i="39"/>
  <c r="O13" i="39" s="1"/>
  <c r="M12" i="39"/>
  <c r="L12" i="39"/>
  <c r="L16" i="39" s="1"/>
  <c r="K12" i="39"/>
  <c r="J12" i="39"/>
  <c r="I12" i="39"/>
  <c r="H12" i="39"/>
  <c r="G12" i="39"/>
  <c r="F12" i="39"/>
  <c r="E12" i="39"/>
  <c r="D12" i="39"/>
  <c r="N11" i="39"/>
  <c r="O11" i="39"/>
  <c r="N10" i="39"/>
  <c r="O10" i="39" s="1"/>
  <c r="M9" i="39"/>
  <c r="L9" i="39"/>
  <c r="K9" i="39"/>
  <c r="J9" i="39"/>
  <c r="I9" i="39"/>
  <c r="H9" i="39"/>
  <c r="G9" i="39"/>
  <c r="F9" i="39"/>
  <c r="E9" i="39"/>
  <c r="D9" i="39"/>
  <c r="N9" i="39" s="1"/>
  <c r="O9" i="39" s="1"/>
  <c r="N8" i="39"/>
  <c r="O8" i="39" s="1"/>
  <c r="M7" i="39"/>
  <c r="L7" i="39"/>
  <c r="K7" i="39"/>
  <c r="J7" i="39"/>
  <c r="I7" i="39"/>
  <c r="H7" i="39"/>
  <c r="G7" i="39"/>
  <c r="F7" i="39"/>
  <c r="E7" i="39"/>
  <c r="D7" i="39"/>
  <c r="N7" i="39" s="1"/>
  <c r="O7" i="39" s="1"/>
  <c r="N6" i="39"/>
  <c r="O6" i="39" s="1"/>
  <c r="M5" i="39"/>
  <c r="M16" i="39" s="1"/>
  <c r="L5" i="39"/>
  <c r="K5" i="39"/>
  <c r="K16" i="39" s="1"/>
  <c r="J5" i="39"/>
  <c r="J16" i="39" s="1"/>
  <c r="I5" i="39"/>
  <c r="H5" i="39"/>
  <c r="G5" i="39"/>
  <c r="G16" i="39" s="1"/>
  <c r="F5" i="39"/>
  <c r="F16" i="39" s="1"/>
  <c r="E5" i="39"/>
  <c r="E16" i="39" s="1"/>
  <c r="D5" i="39"/>
  <c r="D16" i="39" s="1"/>
  <c r="N16" i="39" s="1"/>
  <c r="O16" i="39" s="1"/>
  <c r="N12" i="38"/>
  <c r="O12" i="38" s="1"/>
  <c r="M11" i="38"/>
  <c r="L11" i="38"/>
  <c r="K11" i="38"/>
  <c r="J11" i="38"/>
  <c r="I11" i="38"/>
  <c r="H11" i="38"/>
  <c r="G11" i="38"/>
  <c r="F11" i="38"/>
  <c r="E11" i="38"/>
  <c r="N11" i="38" s="1"/>
  <c r="O11" i="38" s="1"/>
  <c r="D11" i="38"/>
  <c r="N10" i="38"/>
  <c r="O10" i="38" s="1"/>
  <c r="M9" i="38"/>
  <c r="L9" i="38"/>
  <c r="K9" i="38"/>
  <c r="K13" i="38" s="1"/>
  <c r="J9" i="38"/>
  <c r="I9" i="38"/>
  <c r="H9" i="38"/>
  <c r="G9" i="38"/>
  <c r="F9" i="38"/>
  <c r="E9" i="38"/>
  <c r="D9" i="38"/>
  <c r="N9" i="38" s="1"/>
  <c r="O9" i="38" s="1"/>
  <c r="N8" i="38"/>
  <c r="O8" i="38"/>
  <c r="M7" i="38"/>
  <c r="M13" i="38" s="1"/>
  <c r="L7" i="38"/>
  <c r="K7" i="38"/>
  <c r="J7" i="38"/>
  <c r="J13" i="38" s="1"/>
  <c r="I7" i="38"/>
  <c r="H7" i="38"/>
  <c r="G7" i="38"/>
  <c r="F7" i="38"/>
  <c r="E7" i="38"/>
  <c r="D7" i="38"/>
  <c r="D13" i="38" s="1"/>
  <c r="N6" i="38"/>
  <c r="O6" i="38"/>
  <c r="M5" i="38"/>
  <c r="L5" i="38"/>
  <c r="L13" i="38" s="1"/>
  <c r="K5" i="38"/>
  <c r="J5" i="38"/>
  <c r="I5" i="38"/>
  <c r="I13" i="38"/>
  <c r="H5" i="38"/>
  <c r="H13" i="38"/>
  <c r="G5" i="38"/>
  <c r="G13" i="38"/>
  <c r="F5" i="38"/>
  <c r="F13" i="38" s="1"/>
  <c r="E5" i="38"/>
  <c r="D5" i="38"/>
  <c r="N5" i="38" s="1"/>
  <c r="O5" i="38" s="1"/>
  <c r="N15" i="37"/>
  <c r="O15" i="37" s="1"/>
  <c r="M14" i="37"/>
  <c r="L14" i="37"/>
  <c r="K14" i="37"/>
  <c r="J14" i="37"/>
  <c r="I14" i="37"/>
  <c r="H14" i="37"/>
  <c r="G14" i="37"/>
  <c r="F14" i="37"/>
  <c r="E14" i="37"/>
  <c r="D14" i="37"/>
  <c r="N14" i="37" s="1"/>
  <c r="O14" i="37" s="1"/>
  <c r="N13" i="37"/>
  <c r="O13" i="37" s="1"/>
  <c r="M12" i="37"/>
  <c r="L12" i="37"/>
  <c r="K12" i="37"/>
  <c r="J12" i="37"/>
  <c r="I12" i="37"/>
  <c r="H12" i="37"/>
  <c r="G12" i="37"/>
  <c r="F12" i="37"/>
  <c r="E12" i="37"/>
  <c r="D12" i="37"/>
  <c r="D16" i="37" s="1"/>
  <c r="N11" i="37"/>
  <c r="O11" i="37" s="1"/>
  <c r="N10" i="37"/>
  <c r="O10" i="37" s="1"/>
  <c r="M9" i="37"/>
  <c r="L9" i="37"/>
  <c r="K9" i="37"/>
  <c r="J9" i="37"/>
  <c r="I9" i="37"/>
  <c r="H9" i="37"/>
  <c r="H16" i="37" s="1"/>
  <c r="G9" i="37"/>
  <c r="N9" i="37" s="1"/>
  <c r="O9" i="37" s="1"/>
  <c r="F9" i="37"/>
  <c r="E9" i="37"/>
  <c r="D9" i="37"/>
  <c r="N8" i="37"/>
  <c r="O8" i="37" s="1"/>
  <c r="M7" i="37"/>
  <c r="L7" i="37"/>
  <c r="L16" i="37" s="1"/>
  <c r="K7" i="37"/>
  <c r="J7" i="37"/>
  <c r="J16" i="37" s="1"/>
  <c r="I7" i="37"/>
  <c r="H7" i="37"/>
  <c r="G7" i="37"/>
  <c r="F7" i="37"/>
  <c r="E7" i="37"/>
  <c r="D7" i="37"/>
  <c r="N6" i="37"/>
  <c r="O6" i="37"/>
  <c r="M5" i="37"/>
  <c r="N5" i="37" s="1"/>
  <c r="O5" i="37" s="1"/>
  <c r="L5" i="37"/>
  <c r="K5" i="37"/>
  <c r="K16" i="37" s="1"/>
  <c r="J5" i="37"/>
  <c r="I5" i="37"/>
  <c r="I16" i="37" s="1"/>
  <c r="H5" i="37"/>
  <c r="G5" i="37"/>
  <c r="G16" i="37" s="1"/>
  <c r="F5" i="37"/>
  <c r="F16" i="37" s="1"/>
  <c r="E5" i="37"/>
  <c r="E16" i="37" s="1"/>
  <c r="D5" i="37"/>
  <c r="N16" i="36"/>
  <c r="O16" i="36" s="1"/>
  <c r="M15" i="36"/>
  <c r="L15" i="36"/>
  <c r="K15" i="36"/>
  <c r="J15" i="36"/>
  <c r="I15" i="36"/>
  <c r="H15" i="36"/>
  <c r="G15" i="36"/>
  <c r="F15" i="36"/>
  <c r="E15" i="36"/>
  <c r="D15" i="36"/>
  <c r="N15" i="36" s="1"/>
  <c r="O15" i="36" s="1"/>
  <c r="N14" i="36"/>
  <c r="O14" i="36" s="1"/>
  <c r="M13" i="36"/>
  <c r="L13" i="36"/>
  <c r="K13" i="36"/>
  <c r="J13" i="36"/>
  <c r="I13" i="36"/>
  <c r="H13" i="36"/>
  <c r="G13" i="36"/>
  <c r="F13" i="36"/>
  <c r="E13" i="36"/>
  <c r="D13" i="36"/>
  <c r="N13" i="36" s="1"/>
  <c r="O13" i="36" s="1"/>
  <c r="N12" i="36"/>
  <c r="O12" i="36"/>
  <c r="N11" i="36"/>
  <c r="O11" i="36"/>
  <c r="M10" i="36"/>
  <c r="L10" i="36"/>
  <c r="K10" i="36"/>
  <c r="J10" i="36"/>
  <c r="I10" i="36"/>
  <c r="H10" i="36"/>
  <c r="G10" i="36"/>
  <c r="F10" i="36"/>
  <c r="E10" i="36"/>
  <c r="N10" i="36"/>
  <c r="O10" i="36" s="1"/>
  <c r="D10" i="36"/>
  <c r="N9" i="36"/>
  <c r="O9" i="36" s="1"/>
  <c r="M8" i="36"/>
  <c r="L8" i="36"/>
  <c r="K8" i="36"/>
  <c r="J8" i="36"/>
  <c r="I8" i="36"/>
  <c r="H8" i="36"/>
  <c r="G8" i="36"/>
  <c r="G17" i="36" s="1"/>
  <c r="F8" i="36"/>
  <c r="E8" i="36"/>
  <c r="D8" i="36"/>
  <c r="N8" i="36" s="1"/>
  <c r="O8" i="36" s="1"/>
  <c r="N7" i="36"/>
  <c r="O7" i="36"/>
  <c r="N6" i="36"/>
  <c r="O6" i="36" s="1"/>
  <c r="M5" i="36"/>
  <c r="M17" i="36" s="1"/>
  <c r="L5" i="36"/>
  <c r="L17" i="36"/>
  <c r="K5" i="36"/>
  <c r="K17" i="36"/>
  <c r="J5" i="36"/>
  <c r="J17" i="36" s="1"/>
  <c r="I5" i="36"/>
  <c r="I17" i="36"/>
  <c r="H5" i="36"/>
  <c r="H17" i="36" s="1"/>
  <c r="G5" i="36"/>
  <c r="F5" i="36"/>
  <c r="N5" i="36" s="1"/>
  <c r="O5" i="36" s="1"/>
  <c r="F17" i="36"/>
  <c r="E5" i="36"/>
  <c r="E17" i="36"/>
  <c r="D5" i="36"/>
  <c r="D17" i="36" s="1"/>
  <c r="N16" i="35"/>
  <c r="O16" i="35" s="1"/>
  <c r="M15" i="35"/>
  <c r="L15" i="35"/>
  <c r="K15" i="35"/>
  <c r="J15" i="35"/>
  <c r="I15" i="35"/>
  <c r="I17" i="35" s="1"/>
  <c r="H15" i="35"/>
  <c r="G15" i="35"/>
  <c r="F15" i="35"/>
  <c r="E15" i="35"/>
  <c r="D15" i="35"/>
  <c r="N15" i="35" s="1"/>
  <c r="O15" i="35" s="1"/>
  <c r="N14" i="35"/>
  <c r="O14" i="35"/>
  <c r="M13" i="35"/>
  <c r="L13" i="35"/>
  <c r="N13" i="35" s="1"/>
  <c r="O13" i="35" s="1"/>
  <c r="K13" i="35"/>
  <c r="J13" i="35"/>
  <c r="I13" i="35"/>
  <c r="H13" i="35"/>
  <c r="G13" i="35"/>
  <c r="F13" i="35"/>
  <c r="E13" i="35"/>
  <c r="D13" i="35"/>
  <c r="N12" i="35"/>
  <c r="O12" i="35"/>
  <c r="N11" i="35"/>
  <c r="O11" i="35" s="1"/>
  <c r="M10" i="35"/>
  <c r="L10" i="35"/>
  <c r="K10" i="35"/>
  <c r="J10" i="35"/>
  <c r="I10" i="35"/>
  <c r="H10" i="35"/>
  <c r="G10" i="35"/>
  <c r="F10" i="35"/>
  <c r="E10" i="35"/>
  <c r="D10" i="35"/>
  <c r="N10" i="35" s="1"/>
  <c r="O10" i="35" s="1"/>
  <c r="N9" i="35"/>
  <c r="O9" i="35" s="1"/>
  <c r="M8" i="35"/>
  <c r="L8" i="35"/>
  <c r="K8" i="35"/>
  <c r="J8" i="35"/>
  <c r="I8" i="35"/>
  <c r="H8" i="35"/>
  <c r="G8" i="35"/>
  <c r="N8" i="35" s="1"/>
  <c r="O8" i="35" s="1"/>
  <c r="F8" i="35"/>
  <c r="F17" i="35"/>
  <c r="E8" i="35"/>
  <c r="D8" i="35"/>
  <c r="N7" i="35"/>
  <c r="O7" i="35"/>
  <c r="N6" i="35"/>
  <c r="O6" i="35" s="1"/>
  <c r="M5" i="35"/>
  <c r="M17" i="35" s="1"/>
  <c r="L5" i="35"/>
  <c r="L17" i="35" s="1"/>
  <c r="K5" i="35"/>
  <c r="K17" i="35" s="1"/>
  <c r="J5" i="35"/>
  <c r="J17" i="35" s="1"/>
  <c r="I5" i="35"/>
  <c r="H5" i="35"/>
  <c r="H17" i="35" s="1"/>
  <c r="G5" i="35"/>
  <c r="G17" i="35" s="1"/>
  <c r="F5" i="35"/>
  <c r="E5" i="35"/>
  <c r="E17" i="35" s="1"/>
  <c r="D5" i="35"/>
  <c r="D17" i="35" s="1"/>
  <c r="N12" i="34"/>
  <c r="O12" i="34" s="1"/>
  <c r="M11" i="34"/>
  <c r="M13" i="34" s="1"/>
  <c r="L11" i="34"/>
  <c r="K11" i="34"/>
  <c r="J11" i="34"/>
  <c r="I11" i="34"/>
  <c r="H11" i="34"/>
  <c r="G11" i="34"/>
  <c r="F11" i="34"/>
  <c r="E11" i="34"/>
  <c r="D11" i="34"/>
  <c r="N11" i="34" s="1"/>
  <c r="O11" i="34" s="1"/>
  <c r="N10" i="34"/>
  <c r="O10" i="34" s="1"/>
  <c r="M9" i="34"/>
  <c r="L9" i="34"/>
  <c r="K9" i="34"/>
  <c r="J9" i="34"/>
  <c r="I9" i="34"/>
  <c r="H9" i="34"/>
  <c r="H13" i="34"/>
  <c r="G9" i="34"/>
  <c r="F9" i="34"/>
  <c r="E9" i="34"/>
  <c r="D9" i="34"/>
  <c r="N9" i="34" s="1"/>
  <c r="O9" i="34" s="1"/>
  <c r="N8" i="34"/>
  <c r="O8" i="34" s="1"/>
  <c r="M7" i="34"/>
  <c r="L7" i="34"/>
  <c r="K7" i="34"/>
  <c r="J7" i="34"/>
  <c r="J13" i="34" s="1"/>
  <c r="I7" i="34"/>
  <c r="H7" i="34"/>
  <c r="G7" i="34"/>
  <c r="N7" i="34" s="1"/>
  <c r="O7" i="34" s="1"/>
  <c r="F7" i="34"/>
  <c r="E7" i="34"/>
  <c r="D7" i="34"/>
  <c r="N6" i="34"/>
  <c r="O6" i="34" s="1"/>
  <c r="M5" i="34"/>
  <c r="L5" i="34"/>
  <c r="L13" i="34" s="1"/>
  <c r="K5" i="34"/>
  <c r="K13" i="34" s="1"/>
  <c r="J5" i="34"/>
  <c r="I5" i="34"/>
  <c r="I13" i="34" s="1"/>
  <c r="H5" i="34"/>
  <c r="G5" i="34"/>
  <c r="F5" i="34"/>
  <c r="F13" i="34" s="1"/>
  <c r="E5" i="34"/>
  <c r="E13" i="34" s="1"/>
  <c r="D5" i="34"/>
  <c r="N5" i="34" s="1"/>
  <c r="O5" i="34" s="1"/>
  <c r="E11" i="33"/>
  <c r="F11" i="33"/>
  <c r="G11" i="33"/>
  <c r="H11" i="33"/>
  <c r="I11" i="33"/>
  <c r="J11" i="33"/>
  <c r="K11" i="33"/>
  <c r="L11" i="33"/>
  <c r="M11" i="33"/>
  <c r="M13" i="33" s="1"/>
  <c r="D11" i="33"/>
  <c r="N11" i="33" s="1"/>
  <c r="O11" i="33" s="1"/>
  <c r="E9" i="33"/>
  <c r="F9" i="33"/>
  <c r="G9" i="33"/>
  <c r="H9" i="33"/>
  <c r="I9" i="33"/>
  <c r="J9" i="33"/>
  <c r="K9" i="33"/>
  <c r="L9" i="33"/>
  <c r="M9" i="33"/>
  <c r="E7" i="33"/>
  <c r="E13" i="33" s="1"/>
  <c r="F7" i="33"/>
  <c r="G7" i="33"/>
  <c r="H7" i="33"/>
  <c r="I7" i="33"/>
  <c r="J7" i="33"/>
  <c r="K7" i="33"/>
  <c r="L7" i="33"/>
  <c r="M7" i="33"/>
  <c r="E5" i="33"/>
  <c r="F5" i="33"/>
  <c r="F13" i="33"/>
  <c r="G5" i="33"/>
  <c r="G13" i="33"/>
  <c r="H5" i="33"/>
  <c r="H13" i="33"/>
  <c r="I5" i="33"/>
  <c r="I13" i="33" s="1"/>
  <c r="J5" i="33"/>
  <c r="J13" i="33" s="1"/>
  <c r="K5" i="33"/>
  <c r="K13" i="33"/>
  <c r="L5" i="33"/>
  <c r="L13" i="33"/>
  <c r="M5" i="33"/>
  <c r="D9" i="33"/>
  <c r="N9" i="33" s="1"/>
  <c r="O9" i="33" s="1"/>
  <c r="D7" i="33"/>
  <c r="N7" i="33" s="1"/>
  <c r="O7" i="33" s="1"/>
  <c r="D5" i="33"/>
  <c r="D13" i="33" s="1"/>
  <c r="N12" i="33"/>
  <c r="O12" i="33" s="1"/>
  <c r="N6" i="33"/>
  <c r="O6" i="33" s="1"/>
  <c r="N10" i="33"/>
  <c r="O10" i="33" s="1"/>
  <c r="N8" i="33"/>
  <c r="O8" i="33" s="1"/>
  <c r="N5" i="35"/>
  <c r="O5" i="35" s="1"/>
  <c r="N12" i="39"/>
  <c r="O12" i="39" s="1"/>
  <c r="E13" i="38"/>
  <c r="O14" i="48" l="1"/>
  <c r="P14" i="48" s="1"/>
  <c r="N13" i="33"/>
  <c r="O13" i="33" s="1"/>
  <c r="N13" i="38"/>
  <c r="O13" i="38" s="1"/>
  <c r="N17" i="35"/>
  <c r="O17" i="35" s="1"/>
  <c r="N14" i="46"/>
  <c r="O14" i="46" s="1"/>
  <c r="N17" i="36"/>
  <c r="O17" i="36" s="1"/>
  <c r="N13" i="41"/>
  <c r="O13" i="41" s="1"/>
  <c r="N14" i="42"/>
  <c r="O14" i="42" s="1"/>
  <c r="N14" i="45"/>
  <c r="O14" i="45" s="1"/>
  <c r="O14" i="47"/>
  <c r="P14" i="47" s="1"/>
  <c r="N13" i="40"/>
  <c r="O13" i="40" s="1"/>
  <c r="N5" i="46"/>
  <c r="O5" i="46" s="1"/>
  <c r="N5" i="39"/>
  <c r="O5" i="39" s="1"/>
  <c r="N12" i="37"/>
  <c r="O12" i="37" s="1"/>
  <c r="M16" i="37"/>
  <c r="N16" i="37" s="1"/>
  <c r="O16" i="37" s="1"/>
  <c r="J14" i="43"/>
  <c r="N14" i="43" s="1"/>
  <c r="O14" i="43" s="1"/>
  <c r="J14" i="44"/>
  <c r="N14" i="44" s="1"/>
  <c r="O14" i="44" s="1"/>
  <c r="J14" i="45"/>
  <c r="N5" i="40"/>
  <c r="O5" i="40" s="1"/>
  <c r="D13" i="34"/>
  <c r="N13" i="34" s="1"/>
  <c r="O13" i="34" s="1"/>
  <c r="N7" i="37"/>
  <c r="O7" i="37" s="1"/>
  <c r="N5" i="33"/>
  <c r="O5" i="33" s="1"/>
  <c r="G13" i="34"/>
  <c r="N7" i="38"/>
  <c r="O7" i="38" s="1"/>
  <c r="J14" i="47"/>
  <c r="N5" i="42"/>
  <c r="O5" i="42" s="1"/>
</calcChain>
</file>

<file path=xl/sharedStrings.xml><?xml version="1.0" encoding="utf-8"?>
<sst xmlns="http://schemas.openxmlformats.org/spreadsheetml/2006/main" count="487" uniqueCount="71">
  <si>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</si>
  <si>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</si>
  <si>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</si>
  <si>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</si>
  <si>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</si>
  <si>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</si>
  <si>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</si>
  <si>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</si>
  <si>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</si>
  <si>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</si>
  <si>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</si>
  <si>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</si>
  <si>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</si>
  <si>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</si>
  <si>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</si>
  <si>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</si>
  <si>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</si>
  <si>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</si>
  <si>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</si>
  <si>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Executive</t>
  </si>
  <si>
    <t>Public Safety</t>
  </si>
  <si>
    <t>Law Enforcement</t>
  </si>
  <si>
    <t>Physical Environment</t>
  </si>
  <si>
    <t>Other Physical Environment</t>
  </si>
  <si>
    <t>Inter-Fund Group Transfers Out</t>
  </si>
  <si>
    <t>Other Uses and Non-Operating</t>
  </si>
  <si>
    <t>2009 Municipal Population:</t>
  </si>
  <si>
    <t>Melbourne Village Expenditures Reported by Account Code and Fund Type</t>
  </si>
  <si>
    <t>Local Fiscal Year Ended September 30, 2010</t>
  </si>
  <si>
    <t>Transportation</t>
  </si>
  <si>
    <t>Road and Street Facilities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</si>
  <si>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</si>
  <si>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</si>
  <si>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</si>
  <si>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Financial and Administrative</t>
  </si>
  <si>
    <t>Flood Control / Stormwater Management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</si>
  <si>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</si>
  <si>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</si>
  <si>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</si>
  <si>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</si>
  <si>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</si>
  <si>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</si>
  <si>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</si>
  <si>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</si>
  <si>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Flood Control / Stormwater Control</t>
  </si>
  <si>
    <t>Road / Street Facilities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</si>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</sst>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64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65</v>
      </c>
      <c r="N4" s="32" t="s">
        <v>5</v>
      </c>
      <c r="O4" s="32" t="s">
        <v>66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SUM(D6:D6)</f>
        <v>218570</v>
      </c>
      <c r="E5" s="24">
        <f>SUM(E6:E6)</f>
        <v>0</v>
      </c>
      <c r="F5" s="24">
        <f>SUM(F6:F6)</f>
        <v>0</v>
      </c>
      <c r="G5" s="24">
        <f>SUM(G6:G6)</f>
        <v>0</v>
      </c>
      <c r="H5" s="24">
        <f>SUM(H6:H6)</f>
        <v>0</v>
      </c>
      <c r="I5" s="24">
        <f>SUM(I6:I6)</f>
        <v>0</v>
      </c>
      <c r="J5" s="24">
        <f>SUM(J6:J6)</f>
        <v>0</v>
      </c>
      <c r="K5" s="24">
        <f>SUM(K6:K6)</f>
        <v>0</v>
      </c>
      <c r="L5" s="24">
        <f>SUM(L6:L6)</f>
        <v>0</v>
      </c>
      <c r="M5" s="24">
        <f>SUM(M6:M6)</f>
        <v>0</v>
      </c>
      <c r="N5" s="24">
        <f>SUM(N6:N6)</f>
        <v>0</v>
      </c>
      <c r="O5" s="25">
        <f>SUM(D5:N5)</f>
        <v>218570</v>
      </c>
      <c r="P5" s="30">
        <f>(O5/P$16)</f>
        <v>321.4264705882353</v>
      </c>
      <c r="Q5" s="6"/>
    </row>
    <row r="6" spans="1:134">
      <c r="A6" s="12"/>
      <c r="B6" s="42">
        <v>512</v>
      </c>
      <c r="C6" s="19" t="s">
        <v>19</v>
      </c>
      <c r="D6" s="43">
        <v>218570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" si="0">SUM(D6:N6)</f>
        <v>218570</v>
      </c>
      <c r="P6" s="44">
        <f>(O6/P$16)</f>
        <v>321.4264705882353</v>
      </c>
      <c r="Q6" s="9"/>
    </row>
    <row r="7" spans="1:134" ht="15.75">
      <c r="A7" s="26" t="s">
        <v>20</v>
      </c>
      <c r="B7" s="27"/>
      <c r="C7" s="28"/>
      <c r="D7" s="29">
        <f>SUM(D8:D8)</f>
        <v>487539</v>
      </c>
      <c r="E7" s="29">
        <f>SUM(E8:E8)</f>
        <v>0</v>
      </c>
      <c r="F7" s="29">
        <f>SUM(F8:F8)</f>
        <v>0</v>
      </c>
      <c r="G7" s="29">
        <f>SUM(G8:G8)</f>
        <v>0</v>
      </c>
      <c r="H7" s="29">
        <f>SUM(H8:H8)</f>
        <v>0</v>
      </c>
      <c r="I7" s="29">
        <f>SUM(I8:I8)</f>
        <v>0</v>
      </c>
      <c r="J7" s="29">
        <f>SUM(J8:J8)</f>
        <v>0</v>
      </c>
      <c r="K7" s="29">
        <f>SUM(K8:K8)</f>
        <v>0</v>
      </c>
      <c r="L7" s="29">
        <f>SUM(L8:L8)</f>
        <v>0</v>
      </c>
      <c r="M7" s="29">
        <f>SUM(M8:M8)</f>
        <v>0</v>
      </c>
      <c r="N7" s="29">
        <f>SUM(N8:N8)</f>
        <v>0</v>
      </c>
      <c r="O7" s="40">
        <f>SUM(D7:N7)</f>
        <v>487539</v>
      </c>
      <c r="P7" s="41">
        <f>(O7/P$16)</f>
        <v>716.96911764705885</v>
      </c>
      <c r="Q7" s="10"/>
    </row>
    <row r="8" spans="1:134">
      <c r="A8" s="12"/>
      <c r="B8" s="42">
        <v>521</v>
      </c>
      <c r="C8" s="19" t="s">
        <v>21</v>
      </c>
      <c r="D8" s="43">
        <v>487539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487539</v>
      </c>
      <c r="P8" s="44">
        <f>(O8/P$16)</f>
        <v>716.96911764705885</v>
      </c>
      <c r="Q8" s="9"/>
    </row>
    <row r="9" spans="1:134" ht="15.75">
      <c r="A9" s="26" t="s">
        <v>22</v>
      </c>
      <c r="B9" s="27"/>
      <c r="C9" s="28"/>
      <c r="D9" s="29">
        <f>SUM(D10:D11)</f>
        <v>146251</v>
      </c>
      <c r="E9" s="29">
        <f>SUM(E10:E11)</f>
        <v>3530</v>
      </c>
      <c r="F9" s="29">
        <f>SUM(F10:F11)</f>
        <v>0</v>
      </c>
      <c r="G9" s="29">
        <f>SUM(G10:G11)</f>
        <v>0</v>
      </c>
      <c r="H9" s="29">
        <f>SUM(H10:H11)</f>
        <v>0</v>
      </c>
      <c r="I9" s="29">
        <f>SUM(I10:I11)</f>
        <v>0</v>
      </c>
      <c r="J9" s="29">
        <f>SUM(J10:J11)</f>
        <v>0</v>
      </c>
      <c r="K9" s="29">
        <f>SUM(K10:K11)</f>
        <v>0</v>
      </c>
      <c r="L9" s="29">
        <f>SUM(L10:L11)</f>
        <v>0</v>
      </c>
      <c r="M9" s="29">
        <f>SUM(M10:M11)</f>
        <v>0</v>
      </c>
      <c r="N9" s="29">
        <f>SUM(N10:N11)</f>
        <v>0</v>
      </c>
      <c r="O9" s="40">
        <f>SUM(D9:N9)</f>
        <v>149781</v>
      </c>
      <c r="P9" s="41">
        <f>(O9/P$16)</f>
        <v>220.26617647058825</v>
      </c>
      <c r="Q9" s="10"/>
    </row>
    <row r="10" spans="1:134">
      <c r="A10" s="12"/>
      <c r="B10" s="42">
        <v>538</v>
      </c>
      <c r="C10" s="19" t="s">
        <v>35</v>
      </c>
      <c r="D10" s="43">
        <v>0</v>
      </c>
      <c r="E10" s="43">
        <v>3530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ref="O10:O11" si="1">SUM(D10:N10)</f>
        <v>3530</v>
      </c>
      <c r="P10" s="44">
        <f>(O10/P$16)</f>
        <v>5.1911764705882355</v>
      </c>
      <c r="Q10" s="9"/>
    </row>
    <row r="11" spans="1:134">
      <c r="A11" s="12"/>
      <c r="B11" s="42">
        <v>539</v>
      </c>
      <c r="C11" s="19" t="s">
        <v>23</v>
      </c>
      <c r="D11" s="43">
        <v>146251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146251</v>
      </c>
      <c r="P11" s="44">
        <f>(O11/P$16)</f>
        <v>215.07499999999999</v>
      </c>
      <c r="Q11" s="9"/>
    </row>
    <row r="12" spans="1:134" ht="15.75">
      <c r="A12" s="26" t="s">
        <v>25</v>
      </c>
      <c r="B12" s="27"/>
      <c r="C12" s="28"/>
      <c r="D12" s="29">
        <f>SUM(D13:D13)</f>
        <v>0</v>
      </c>
      <c r="E12" s="29">
        <f>SUM(E13:E13)</f>
        <v>50000</v>
      </c>
      <c r="F12" s="29">
        <f>SUM(F13:F13)</f>
        <v>0</v>
      </c>
      <c r="G12" s="29">
        <f>SUM(G13:G13)</f>
        <v>0</v>
      </c>
      <c r="H12" s="29">
        <f>SUM(H13:H13)</f>
        <v>0</v>
      </c>
      <c r="I12" s="29">
        <f>SUM(I13:I13)</f>
        <v>0</v>
      </c>
      <c r="J12" s="29">
        <f>SUM(J13:J13)</f>
        <v>0</v>
      </c>
      <c r="K12" s="29">
        <f>SUM(K13:K13)</f>
        <v>0</v>
      </c>
      <c r="L12" s="29">
        <f>SUM(L13:L13)</f>
        <v>0</v>
      </c>
      <c r="M12" s="29">
        <f>SUM(M13:M13)</f>
        <v>0</v>
      </c>
      <c r="N12" s="29">
        <f>SUM(N13:N13)</f>
        <v>0</v>
      </c>
      <c r="O12" s="29">
        <f>SUM(D12:N12)</f>
        <v>50000</v>
      </c>
      <c r="P12" s="41">
        <f>(O12/P$16)</f>
        <v>73.529411764705884</v>
      </c>
      <c r="Q12" s="9"/>
    </row>
    <row r="13" spans="1:134" ht="15.75" thickBot="1">
      <c r="A13" s="12"/>
      <c r="B13" s="42">
        <v>581</v>
      </c>
      <c r="C13" s="19" t="s">
        <v>67</v>
      </c>
      <c r="D13" s="43">
        <v>0</v>
      </c>
      <c r="E13" s="43">
        <v>50000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50000</v>
      </c>
      <c r="P13" s="44">
        <f>(O13/P$16)</f>
        <v>73.529411764705884</v>
      </c>
      <c r="Q13" s="9"/>
    </row>
    <row r="14" spans="1:134" ht="16.5" thickBot="1">
      <c r="A14" s="13" t="s">
        <v>10</v>
      </c>
      <c r="B14" s="21"/>
      <c r="C14" s="20"/>
      <c r="D14" s="14">
        <f>SUM(D5,D7,D9,D12)</f>
        <v>852360</v>
      </c>
      <c r="E14" s="14">
        <f t="shared" ref="E14:N14" si="2">SUM(E5,E7,E9,E12)</f>
        <v>53530</v>
      </c>
      <c r="F14" s="14">
        <f t="shared" si="2"/>
        <v>0</v>
      </c>
      <c r="G14" s="14">
        <f t="shared" si="2"/>
        <v>0</v>
      </c>
      <c r="H14" s="14">
        <f t="shared" si="2"/>
        <v>0</v>
      </c>
      <c r="I14" s="14">
        <f t="shared" si="2"/>
        <v>0</v>
      </c>
      <c r="J14" s="14">
        <f t="shared" si="2"/>
        <v>0</v>
      </c>
      <c r="K14" s="14">
        <f t="shared" si="2"/>
        <v>0</v>
      </c>
      <c r="L14" s="14">
        <f t="shared" si="2"/>
        <v>0</v>
      </c>
      <c r="M14" s="14">
        <f t="shared" si="2"/>
        <v>0</v>
      </c>
      <c r="N14" s="14">
        <f t="shared" si="2"/>
        <v>0</v>
      </c>
      <c r="O14" s="14">
        <f>SUM(D14:N14)</f>
        <v>905890</v>
      </c>
      <c r="P14" s="35">
        <f>(O14/P$16)</f>
        <v>1332.1911764705883</v>
      </c>
      <c r="Q14" s="6"/>
      <c r="R14" s="2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</row>
    <row r="15" spans="1:134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8"/>
    </row>
    <row r="16" spans="1:134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90" t="s">
        <v>70</v>
      </c>
      <c r="N16" s="90"/>
      <c r="O16" s="90"/>
      <c r="P16" s="39">
        <v>680</v>
      </c>
    </row>
    <row r="17" spans="1:16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3"/>
    </row>
    <row r="18" spans="1:16" ht="15.75" customHeight="1" thickBot="1">
      <c r="A18" s="94" t="s">
        <v>32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6"/>
    </row>
  </sheetData>
  <mergeCells count="10">
    <mergeCell ref="M16:O16"/>
    <mergeCell ref="A17:P17"/>
    <mergeCell ref="A18:P1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161372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161372</v>
      </c>
      <c r="O5" s="30">
        <f t="shared" ref="O5:O16" si="2">(N5/O$18)</f>
        <v>243.7643504531722</v>
      </c>
      <c r="P5" s="6"/>
    </row>
    <row r="6" spans="1:133">
      <c r="A6" s="12"/>
      <c r="B6" s="42">
        <v>512</v>
      </c>
      <c r="C6" s="19" t="s">
        <v>19</v>
      </c>
      <c r="D6" s="43">
        <v>161372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161372</v>
      </c>
      <c r="O6" s="44">
        <f t="shared" si="2"/>
        <v>243.7643504531722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348606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348606</v>
      </c>
      <c r="O7" s="41">
        <f t="shared" si="2"/>
        <v>526.59516616314204</v>
      </c>
      <c r="P7" s="10"/>
    </row>
    <row r="8" spans="1:133">
      <c r="A8" s="12"/>
      <c r="B8" s="42">
        <v>521</v>
      </c>
      <c r="C8" s="19" t="s">
        <v>21</v>
      </c>
      <c r="D8" s="43">
        <v>348606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348606</v>
      </c>
      <c r="O8" s="44">
        <f t="shared" si="2"/>
        <v>526.59516616314204</v>
      </c>
      <c r="P8" s="9"/>
    </row>
    <row r="9" spans="1:133" ht="15.75">
      <c r="A9" s="26" t="s">
        <v>22</v>
      </c>
      <c r="B9" s="27"/>
      <c r="C9" s="28"/>
      <c r="D9" s="29">
        <f t="shared" ref="D9:M9" si="4">SUM(D10:D11)</f>
        <v>71917</v>
      </c>
      <c r="E9" s="29">
        <f t="shared" si="4"/>
        <v>3045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74962</v>
      </c>
      <c r="O9" s="41">
        <f t="shared" si="2"/>
        <v>113.2356495468278</v>
      </c>
      <c r="P9" s="10"/>
    </row>
    <row r="10" spans="1:133">
      <c r="A10" s="12"/>
      <c r="B10" s="42">
        <v>538</v>
      </c>
      <c r="C10" s="19" t="s">
        <v>35</v>
      </c>
      <c r="D10" s="43">
        <v>21962</v>
      </c>
      <c r="E10" s="43">
        <v>3045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25007</v>
      </c>
      <c r="O10" s="44">
        <f t="shared" si="2"/>
        <v>37.774924471299094</v>
      </c>
      <c r="P10" s="9"/>
    </row>
    <row r="11" spans="1:133">
      <c r="A11" s="12"/>
      <c r="B11" s="42">
        <v>539</v>
      </c>
      <c r="C11" s="19" t="s">
        <v>23</v>
      </c>
      <c r="D11" s="43">
        <v>49955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49955</v>
      </c>
      <c r="O11" s="44">
        <f t="shared" si="2"/>
        <v>75.4607250755287</v>
      </c>
      <c r="P11" s="9"/>
    </row>
    <row r="12" spans="1:133" ht="15.75">
      <c r="A12" s="26" t="s">
        <v>29</v>
      </c>
      <c r="B12" s="27"/>
      <c r="C12" s="28"/>
      <c r="D12" s="29">
        <f t="shared" ref="D12:M12" si="5">SUM(D13:D13)</f>
        <v>44012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44012</v>
      </c>
      <c r="O12" s="41">
        <f t="shared" si="2"/>
        <v>66.483383685800604</v>
      </c>
      <c r="P12" s="10"/>
    </row>
    <row r="13" spans="1:133">
      <c r="A13" s="12"/>
      <c r="B13" s="42">
        <v>541</v>
      </c>
      <c r="C13" s="19" t="s">
        <v>30</v>
      </c>
      <c r="D13" s="43">
        <v>44012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44012</v>
      </c>
      <c r="O13" s="44">
        <f t="shared" si="2"/>
        <v>66.483383685800604</v>
      </c>
      <c r="P13" s="9"/>
    </row>
    <row r="14" spans="1:133" ht="15.75">
      <c r="A14" s="26" t="s">
        <v>25</v>
      </c>
      <c r="B14" s="27"/>
      <c r="C14" s="28"/>
      <c r="D14" s="29">
        <f t="shared" ref="D14:M14" si="6">SUM(D15:D15)</f>
        <v>17500</v>
      </c>
      <c r="E14" s="29">
        <f t="shared" si="6"/>
        <v>25042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42542</v>
      </c>
      <c r="O14" s="41">
        <f t="shared" si="2"/>
        <v>64.262839879154072</v>
      </c>
      <c r="P14" s="9"/>
    </row>
    <row r="15" spans="1:133" ht="15.75" thickBot="1">
      <c r="A15" s="12"/>
      <c r="B15" s="42">
        <v>581</v>
      </c>
      <c r="C15" s="19" t="s">
        <v>24</v>
      </c>
      <c r="D15" s="43">
        <v>17500</v>
      </c>
      <c r="E15" s="43">
        <v>25042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42542</v>
      </c>
      <c r="O15" s="44">
        <f t="shared" si="2"/>
        <v>64.262839879154072</v>
      </c>
      <c r="P15" s="9"/>
    </row>
    <row r="16" spans="1:133" ht="16.5" thickBot="1">
      <c r="A16" s="13" t="s">
        <v>10</v>
      </c>
      <c r="B16" s="21"/>
      <c r="C16" s="20"/>
      <c r="D16" s="14">
        <f>SUM(D5,D7,D9,D12,D14)</f>
        <v>643407</v>
      </c>
      <c r="E16" s="14">
        <f t="shared" ref="E16:M16" si="7">SUM(E5,E7,E9,E12,E14)</f>
        <v>28087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4">
        <f t="shared" si="7"/>
        <v>0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1"/>
        <v>671494</v>
      </c>
      <c r="O16" s="35">
        <f t="shared" si="2"/>
        <v>1014.3413897280967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40</v>
      </c>
      <c r="M18" s="90"/>
      <c r="N18" s="90"/>
      <c r="O18" s="39">
        <v>662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32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144269</v>
      </c>
      <c r="E5" s="24">
        <f t="shared" si="0"/>
        <v>7137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151406</v>
      </c>
      <c r="O5" s="30">
        <f t="shared" ref="O5:O17" si="2">(N5/O$19)</f>
        <v>228.02108433734941</v>
      </c>
      <c r="P5" s="6"/>
    </row>
    <row r="6" spans="1:133">
      <c r="A6" s="12"/>
      <c r="B6" s="42">
        <v>512</v>
      </c>
      <c r="C6" s="19" t="s">
        <v>19</v>
      </c>
      <c r="D6" s="43">
        <v>144269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144269</v>
      </c>
      <c r="O6" s="44">
        <f t="shared" si="2"/>
        <v>217.27259036144579</v>
      </c>
      <c r="P6" s="9"/>
    </row>
    <row r="7" spans="1:133">
      <c r="A7" s="12"/>
      <c r="B7" s="42">
        <v>513</v>
      </c>
      <c r="C7" s="19" t="s">
        <v>34</v>
      </c>
      <c r="D7" s="43">
        <v>0</v>
      </c>
      <c r="E7" s="43">
        <v>7137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7137</v>
      </c>
      <c r="O7" s="44">
        <f t="shared" si="2"/>
        <v>10.748493975903614</v>
      </c>
      <c r="P7" s="9"/>
    </row>
    <row r="8" spans="1:133" ht="15.75">
      <c r="A8" s="26" t="s">
        <v>20</v>
      </c>
      <c r="B8" s="27"/>
      <c r="C8" s="28"/>
      <c r="D8" s="29">
        <f t="shared" ref="D8:M8" si="3">SUM(D9:D9)</f>
        <v>314704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314704</v>
      </c>
      <c r="O8" s="41">
        <f t="shared" si="2"/>
        <v>473.95180722891564</v>
      </c>
      <c r="P8" s="10"/>
    </row>
    <row r="9" spans="1:133">
      <c r="A9" s="12"/>
      <c r="B9" s="42">
        <v>521</v>
      </c>
      <c r="C9" s="19" t="s">
        <v>21</v>
      </c>
      <c r="D9" s="43">
        <v>314704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314704</v>
      </c>
      <c r="O9" s="44">
        <f t="shared" si="2"/>
        <v>473.95180722891564</v>
      </c>
      <c r="P9" s="9"/>
    </row>
    <row r="10" spans="1:133" ht="15.75">
      <c r="A10" s="26" t="s">
        <v>22</v>
      </c>
      <c r="B10" s="27"/>
      <c r="C10" s="28"/>
      <c r="D10" s="29">
        <f t="shared" ref="D10:M10" si="4">SUM(D11:D12)</f>
        <v>77375</v>
      </c>
      <c r="E10" s="29">
        <f t="shared" si="4"/>
        <v>2913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80288</v>
      </c>
      <c r="O10" s="41">
        <f t="shared" si="2"/>
        <v>120.91566265060241</v>
      </c>
      <c r="P10" s="10"/>
    </row>
    <row r="11" spans="1:133">
      <c r="A11" s="12"/>
      <c r="B11" s="42">
        <v>538</v>
      </c>
      <c r="C11" s="19" t="s">
        <v>35</v>
      </c>
      <c r="D11" s="43">
        <v>33643</v>
      </c>
      <c r="E11" s="43">
        <v>2913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36556</v>
      </c>
      <c r="O11" s="44">
        <f t="shared" si="2"/>
        <v>55.054216867469883</v>
      </c>
      <c r="P11" s="9"/>
    </row>
    <row r="12" spans="1:133">
      <c r="A12" s="12"/>
      <c r="B12" s="42">
        <v>539</v>
      </c>
      <c r="C12" s="19" t="s">
        <v>23</v>
      </c>
      <c r="D12" s="43">
        <v>43732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43732</v>
      </c>
      <c r="O12" s="44">
        <f t="shared" si="2"/>
        <v>65.861445783132524</v>
      </c>
      <c r="P12" s="9"/>
    </row>
    <row r="13" spans="1:133" ht="15.75">
      <c r="A13" s="26" t="s">
        <v>29</v>
      </c>
      <c r="B13" s="27"/>
      <c r="C13" s="28"/>
      <c r="D13" s="29">
        <f t="shared" ref="D13:M13" si="5">SUM(D14:D14)</f>
        <v>42853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42853</v>
      </c>
      <c r="O13" s="41">
        <f t="shared" si="2"/>
        <v>64.537650602409641</v>
      </c>
      <c r="P13" s="10"/>
    </row>
    <row r="14" spans="1:133">
      <c r="A14" s="12"/>
      <c r="B14" s="42">
        <v>541</v>
      </c>
      <c r="C14" s="19" t="s">
        <v>30</v>
      </c>
      <c r="D14" s="43">
        <v>42853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42853</v>
      </c>
      <c r="O14" s="44">
        <f t="shared" si="2"/>
        <v>64.537650602409641</v>
      </c>
      <c r="P14" s="9"/>
    </row>
    <row r="15" spans="1:133" ht="15.75">
      <c r="A15" s="26" t="s">
        <v>25</v>
      </c>
      <c r="B15" s="27"/>
      <c r="C15" s="28"/>
      <c r="D15" s="29">
        <f t="shared" ref="D15:M15" si="6">SUM(D16:D16)</f>
        <v>0</v>
      </c>
      <c r="E15" s="29">
        <f t="shared" si="6"/>
        <v>29900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29900</v>
      </c>
      <c r="O15" s="41">
        <f t="shared" si="2"/>
        <v>45.03012048192771</v>
      </c>
      <c r="P15" s="9"/>
    </row>
    <row r="16" spans="1:133" ht="15.75" thickBot="1">
      <c r="A16" s="12"/>
      <c r="B16" s="42">
        <v>581</v>
      </c>
      <c r="C16" s="19" t="s">
        <v>24</v>
      </c>
      <c r="D16" s="43">
        <v>0</v>
      </c>
      <c r="E16" s="43">
        <v>29900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29900</v>
      </c>
      <c r="O16" s="44">
        <f t="shared" si="2"/>
        <v>45.03012048192771</v>
      </c>
      <c r="P16" s="9"/>
    </row>
    <row r="17" spans="1:119" ht="16.5" thickBot="1">
      <c r="A17" s="13" t="s">
        <v>10</v>
      </c>
      <c r="B17" s="21"/>
      <c r="C17" s="20"/>
      <c r="D17" s="14">
        <f>SUM(D5,D8,D10,D13,D15)</f>
        <v>579201</v>
      </c>
      <c r="E17" s="14">
        <f t="shared" ref="E17:M17" si="7">SUM(E5,E8,E10,E13,E15)</f>
        <v>39950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619151</v>
      </c>
      <c r="O17" s="35">
        <f t="shared" si="2"/>
        <v>932.45632530120486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38</v>
      </c>
      <c r="M19" s="90"/>
      <c r="N19" s="90"/>
      <c r="O19" s="39">
        <v>664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32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147513</v>
      </c>
      <c r="E5" s="24">
        <f t="shared" si="0"/>
        <v>10501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158014</v>
      </c>
      <c r="O5" s="30">
        <f t="shared" ref="O5:O17" si="2">(N5/O$19)</f>
        <v>238.69184290030211</v>
      </c>
      <c r="P5" s="6"/>
    </row>
    <row r="6" spans="1:133">
      <c r="A6" s="12"/>
      <c r="B6" s="42">
        <v>512</v>
      </c>
      <c r="C6" s="19" t="s">
        <v>19</v>
      </c>
      <c r="D6" s="43">
        <v>147513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147513</v>
      </c>
      <c r="O6" s="44">
        <f t="shared" si="2"/>
        <v>222.82930513595167</v>
      </c>
      <c r="P6" s="9"/>
    </row>
    <row r="7" spans="1:133">
      <c r="A7" s="12"/>
      <c r="B7" s="42">
        <v>513</v>
      </c>
      <c r="C7" s="19" t="s">
        <v>34</v>
      </c>
      <c r="D7" s="43">
        <v>0</v>
      </c>
      <c r="E7" s="43">
        <v>10501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10501</v>
      </c>
      <c r="O7" s="44">
        <f t="shared" si="2"/>
        <v>15.862537764350453</v>
      </c>
      <c r="P7" s="9"/>
    </row>
    <row r="8" spans="1:133" ht="15.75">
      <c r="A8" s="26" t="s">
        <v>20</v>
      </c>
      <c r="B8" s="27"/>
      <c r="C8" s="28"/>
      <c r="D8" s="29">
        <f t="shared" ref="D8:M8" si="3">SUM(D9:D9)</f>
        <v>330517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330517</v>
      </c>
      <c r="O8" s="41">
        <f t="shared" si="2"/>
        <v>499.27039274924471</v>
      </c>
      <c r="P8" s="10"/>
    </row>
    <row r="9" spans="1:133">
      <c r="A9" s="12"/>
      <c r="B9" s="42">
        <v>521</v>
      </c>
      <c r="C9" s="19" t="s">
        <v>21</v>
      </c>
      <c r="D9" s="43">
        <v>330517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330517</v>
      </c>
      <c r="O9" s="44">
        <f t="shared" si="2"/>
        <v>499.27039274924471</v>
      </c>
      <c r="P9" s="9"/>
    </row>
    <row r="10" spans="1:133" ht="15.75">
      <c r="A10" s="26" t="s">
        <v>22</v>
      </c>
      <c r="B10" s="27"/>
      <c r="C10" s="28"/>
      <c r="D10" s="29">
        <f t="shared" ref="D10:M10" si="4">SUM(D11:D12)</f>
        <v>94873</v>
      </c>
      <c r="E10" s="29">
        <f t="shared" si="4"/>
        <v>2812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97685</v>
      </c>
      <c r="O10" s="41">
        <f t="shared" si="2"/>
        <v>147.56042296072508</v>
      </c>
      <c r="P10" s="10"/>
    </row>
    <row r="11" spans="1:133">
      <c r="A11" s="12"/>
      <c r="B11" s="42">
        <v>538</v>
      </c>
      <c r="C11" s="19" t="s">
        <v>35</v>
      </c>
      <c r="D11" s="43">
        <v>21714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21714</v>
      </c>
      <c r="O11" s="44">
        <f t="shared" si="2"/>
        <v>32.800604229607252</v>
      </c>
      <c r="P11" s="9"/>
    </row>
    <row r="12" spans="1:133">
      <c r="A12" s="12"/>
      <c r="B12" s="42">
        <v>539</v>
      </c>
      <c r="C12" s="19" t="s">
        <v>23</v>
      </c>
      <c r="D12" s="43">
        <v>73159</v>
      </c>
      <c r="E12" s="43">
        <v>2812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75971</v>
      </c>
      <c r="O12" s="44">
        <f t="shared" si="2"/>
        <v>114.75981873111782</v>
      </c>
      <c r="P12" s="9"/>
    </row>
    <row r="13" spans="1:133" ht="15.75">
      <c r="A13" s="26" t="s">
        <v>29</v>
      </c>
      <c r="B13" s="27"/>
      <c r="C13" s="28"/>
      <c r="D13" s="29">
        <f t="shared" ref="D13:M13" si="5">SUM(D14:D14)</f>
        <v>51053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51053</v>
      </c>
      <c r="O13" s="41">
        <f t="shared" si="2"/>
        <v>77.119335347432028</v>
      </c>
      <c r="P13" s="10"/>
    </row>
    <row r="14" spans="1:133">
      <c r="A14" s="12"/>
      <c r="B14" s="42">
        <v>541</v>
      </c>
      <c r="C14" s="19" t="s">
        <v>30</v>
      </c>
      <c r="D14" s="43">
        <v>51053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51053</v>
      </c>
      <c r="O14" s="44">
        <f t="shared" si="2"/>
        <v>77.119335347432028</v>
      </c>
      <c r="P14" s="9"/>
    </row>
    <row r="15" spans="1:133" ht="15.75">
      <c r="A15" s="26" t="s">
        <v>25</v>
      </c>
      <c r="B15" s="27"/>
      <c r="C15" s="28"/>
      <c r="D15" s="29">
        <f t="shared" ref="D15:M15" si="6">SUM(D16:D16)</f>
        <v>0</v>
      </c>
      <c r="E15" s="29">
        <f t="shared" si="6"/>
        <v>21714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21714</v>
      </c>
      <c r="O15" s="41">
        <f t="shared" si="2"/>
        <v>32.800604229607252</v>
      </c>
      <c r="P15" s="9"/>
    </row>
    <row r="16" spans="1:133" ht="15.75" thickBot="1">
      <c r="A16" s="12"/>
      <c r="B16" s="42">
        <v>581</v>
      </c>
      <c r="C16" s="19" t="s">
        <v>24</v>
      </c>
      <c r="D16" s="43">
        <v>0</v>
      </c>
      <c r="E16" s="43">
        <v>21714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21714</v>
      </c>
      <c r="O16" s="44">
        <f t="shared" si="2"/>
        <v>32.800604229607252</v>
      </c>
      <c r="P16" s="9"/>
    </row>
    <row r="17" spans="1:119" ht="16.5" thickBot="1">
      <c r="A17" s="13" t="s">
        <v>10</v>
      </c>
      <c r="B17" s="21"/>
      <c r="C17" s="20"/>
      <c r="D17" s="14">
        <f>SUM(D5,D8,D10,D13,D15)</f>
        <v>623956</v>
      </c>
      <c r="E17" s="14">
        <f t="shared" ref="E17:M17" si="7">SUM(E5,E8,E10,E13,E15)</f>
        <v>35027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658983</v>
      </c>
      <c r="O17" s="35">
        <f t="shared" si="2"/>
        <v>995.44259818731121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36</v>
      </c>
      <c r="M19" s="90"/>
      <c r="N19" s="90"/>
      <c r="O19" s="39">
        <v>662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32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28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136489</v>
      </c>
      <c r="E5" s="24">
        <f t="shared" si="0"/>
        <v>10268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146757</v>
      </c>
      <c r="O5" s="30">
        <f t="shared" ref="O5:O13" si="2">(N5/O$15)</f>
        <v>221.68731117824774</v>
      </c>
      <c r="P5" s="6"/>
    </row>
    <row r="6" spans="1:133">
      <c r="A6" s="12"/>
      <c r="B6" s="42">
        <v>512</v>
      </c>
      <c r="C6" s="19" t="s">
        <v>19</v>
      </c>
      <c r="D6" s="43">
        <v>136489</v>
      </c>
      <c r="E6" s="43">
        <v>10268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146757</v>
      </c>
      <c r="O6" s="44">
        <f t="shared" si="2"/>
        <v>221.68731117824774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340382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340382</v>
      </c>
      <c r="O7" s="41">
        <f t="shared" si="2"/>
        <v>514.1722054380665</v>
      </c>
      <c r="P7" s="10"/>
    </row>
    <row r="8" spans="1:133">
      <c r="A8" s="12"/>
      <c r="B8" s="42">
        <v>521</v>
      </c>
      <c r="C8" s="19" t="s">
        <v>21</v>
      </c>
      <c r="D8" s="43">
        <v>340382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340382</v>
      </c>
      <c r="O8" s="44">
        <f t="shared" si="2"/>
        <v>514.1722054380665</v>
      </c>
      <c r="P8" s="9"/>
    </row>
    <row r="9" spans="1:133" ht="15.75">
      <c r="A9" s="26" t="s">
        <v>22</v>
      </c>
      <c r="B9" s="27"/>
      <c r="C9" s="28"/>
      <c r="D9" s="29">
        <f t="shared" ref="D9:M9" si="4">SUM(D10:D10)</f>
        <v>73045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73045</v>
      </c>
      <c r="O9" s="41">
        <f t="shared" si="2"/>
        <v>110.33987915407855</v>
      </c>
      <c r="P9" s="10"/>
    </row>
    <row r="10" spans="1:133">
      <c r="A10" s="12"/>
      <c r="B10" s="42">
        <v>539</v>
      </c>
      <c r="C10" s="19" t="s">
        <v>23</v>
      </c>
      <c r="D10" s="43">
        <v>73045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73045</v>
      </c>
      <c r="O10" s="44">
        <f t="shared" si="2"/>
        <v>110.33987915407855</v>
      </c>
      <c r="P10" s="9"/>
    </row>
    <row r="11" spans="1:133" ht="15.75">
      <c r="A11" s="26" t="s">
        <v>29</v>
      </c>
      <c r="B11" s="27"/>
      <c r="C11" s="28"/>
      <c r="D11" s="29">
        <f t="shared" ref="D11:M11" si="5">SUM(D12:D12)</f>
        <v>50436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50436</v>
      </c>
      <c r="O11" s="41">
        <f t="shared" si="2"/>
        <v>76.187311178247739</v>
      </c>
      <c r="P11" s="10"/>
    </row>
    <row r="12" spans="1:133" ht="15.75" thickBot="1">
      <c r="A12" s="12"/>
      <c r="B12" s="42">
        <v>541</v>
      </c>
      <c r="C12" s="19" t="s">
        <v>30</v>
      </c>
      <c r="D12" s="43">
        <v>50436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50436</v>
      </c>
      <c r="O12" s="44">
        <f t="shared" si="2"/>
        <v>76.187311178247739</v>
      </c>
      <c r="P12" s="9"/>
    </row>
    <row r="13" spans="1:133" ht="16.5" thickBot="1">
      <c r="A13" s="13" t="s">
        <v>10</v>
      </c>
      <c r="B13" s="21"/>
      <c r="C13" s="20"/>
      <c r="D13" s="14">
        <f>SUM(D5,D7,D9,D11)</f>
        <v>600352</v>
      </c>
      <c r="E13" s="14">
        <f t="shared" ref="E13:M13" si="6">SUM(E5,E7,E9,E11)</f>
        <v>10268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0</v>
      </c>
      <c r="L13" s="14">
        <f t="shared" si="6"/>
        <v>0</v>
      </c>
      <c r="M13" s="14">
        <f t="shared" si="6"/>
        <v>0</v>
      </c>
      <c r="N13" s="14">
        <f t="shared" si="1"/>
        <v>610620</v>
      </c>
      <c r="O13" s="35">
        <f t="shared" si="2"/>
        <v>922.38670694864049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31</v>
      </c>
      <c r="M15" s="90"/>
      <c r="N15" s="90"/>
      <c r="O15" s="39">
        <v>662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thickBot="1">
      <c r="A17" s="94" t="s">
        <v>32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A17:O17"/>
    <mergeCell ref="L15:N15"/>
    <mergeCell ref="A16:O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143437</v>
      </c>
      <c r="E5" s="24">
        <f t="shared" si="0"/>
        <v>10319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153756</v>
      </c>
      <c r="O5" s="30">
        <f t="shared" ref="O5:O13" si="2">(N5/O$15)</f>
        <v>213.25381414701803</v>
      </c>
      <c r="P5" s="6"/>
    </row>
    <row r="6" spans="1:133">
      <c r="A6" s="12"/>
      <c r="B6" s="42">
        <v>512</v>
      </c>
      <c r="C6" s="19" t="s">
        <v>19</v>
      </c>
      <c r="D6" s="43">
        <v>143437</v>
      </c>
      <c r="E6" s="43">
        <v>10319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153756</v>
      </c>
      <c r="O6" s="44">
        <f t="shared" si="2"/>
        <v>213.25381414701803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336740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336740</v>
      </c>
      <c r="O7" s="41">
        <f t="shared" si="2"/>
        <v>467.04576976421635</v>
      </c>
      <c r="P7" s="10"/>
    </row>
    <row r="8" spans="1:133">
      <c r="A8" s="12"/>
      <c r="B8" s="42">
        <v>521</v>
      </c>
      <c r="C8" s="19" t="s">
        <v>21</v>
      </c>
      <c r="D8" s="43">
        <v>336740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336740</v>
      </c>
      <c r="O8" s="44">
        <f t="shared" si="2"/>
        <v>467.04576976421635</v>
      </c>
      <c r="P8" s="9"/>
    </row>
    <row r="9" spans="1:133" ht="15.75">
      <c r="A9" s="26" t="s">
        <v>22</v>
      </c>
      <c r="B9" s="27"/>
      <c r="C9" s="28"/>
      <c r="D9" s="29">
        <f t="shared" ref="D9:M9" si="4">SUM(D10:D10)</f>
        <v>123511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123511</v>
      </c>
      <c r="O9" s="41">
        <f t="shared" si="2"/>
        <v>171.30513176144245</v>
      </c>
      <c r="P9" s="10"/>
    </row>
    <row r="10" spans="1:133">
      <c r="A10" s="12"/>
      <c r="B10" s="42">
        <v>539</v>
      </c>
      <c r="C10" s="19" t="s">
        <v>23</v>
      </c>
      <c r="D10" s="43">
        <v>123511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123511</v>
      </c>
      <c r="O10" s="44">
        <f t="shared" si="2"/>
        <v>171.30513176144245</v>
      </c>
      <c r="P10" s="9"/>
    </row>
    <row r="11" spans="1:133" ht="15.75">
      <c r="A11" s="26" t="s">
        <v>25</v>
      </c>
      <c r="B11" s="27"/>
      <c r="C11" s="28"/>
      <c r="D11" s="29">
        <f t="shared" ref="D11:M11" si="5">SUM(D12:D12)</f>
        <v>0</v>
      </c>
      <c r="E11" s="29">
        <f t="shared" si="5"/>
        <v>33557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33557</v>
      </c>
      <c r="O11" s="41">
        <f t="shared" si="2"/>
        <v>46.542302357836341</v>
      </c>
      <c r="P11" s="9"/>
    </row>
    <row r="12" spans="1:133" ht="15.75" thickBot="1">
      <c r="A12" s="12"/>
      <c r="B12" s="42">
        <v>581</v>
      </c>
      <c r="C12" s="19" t="s">
        <v>24</v>
      </c>
      <c r="D12" s="43">
        <v>0</v>
      </c>
      <c r="E12" s="43">
        <v>33557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33557</v>
      </c>
      <c r="O12" s="44">
        <f t="shared" si="2"/>
        <v>46.542302357836341</v>
      </c>
      <c r="P12" s="9"/>
    </row>
    <row r="13" spans="1:133" ht="16.5" thickBot="1">
      <c r="A13" s="13" t="s">
        <v>10</v>
      </c>
      <c r="B13" s="21"/>
      <c r="C13" s="20"/>
      <c r="D13" s="14">
        <f>SUM(D5,D7,D9,D11)</f>
        <v>603688</v>
      </c>
      <c r="E13" s="14">
        <f t="shared" ref="E13:M13" si="6">SUM(E5,E7,E9,E11)</f>
        <v>43876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0</v>
      </c>
      <c r="L13" s="14">
        <f t="shared" si="6"/>
        <v>0</v>
      </c>
      <c r="M13" s="14">
        <f t="shared" si="6"/>
        <v>0</v>
      </c>
      <c r="N13" s="14">
        <f t="shared" si="1"/>
        <v>647564</v>
      </c>
      <c r="O13" s="35">
        <f t="shared" si="2"/>
        <v>898.14701803051321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26</v>
      </c>
      <c r="M15" s="90"/>
      <c r="N15" s="90"/>
      <c r="O15" s="39">
        <v>721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thickBot="1">
      <c r="A17" s="94" t="s">
        <v>32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A17:O17"/>
    <mergeCell ref="A16:O16"/>
    <mergeCell ref="L15:N1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149819</v>
      </c>
      <c r="E5" s="24">
        <f t="shared" si="0"/>
        <v>10437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160256</v>
      </c>
      <c r="O5" s="30">
        <f t="shared" ref="O5:O13" si="2">(N5/O$15)</f>
        <v>219.82990397805213</v>
      </c>
      <c r="P5" s="6"/>
    </row>
    <row r="6" spans="1:133">
      <c r="A6" s="12"/>
      <c r="B6" s="42">
        <v>513</v>
      </c>
      <c r="C6" s="19" t="s">
        <v>34</v>
      </c>
      <c r="D6" s="43">
        <v>149819</v>
      </c>
      <c r="E6" s="43">
        <v>10437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160256</v>
      </c>
      <c r="O6" s="44">
        <f t="shared" si="2"/>
        <v>219.82990397805213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353846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353846</v>
      </c>
      <c r="O7" s="41">
        <f t="shared" si="2"/>
        <v>485.38545953360767</v>
      </c>
      <c r="P7" s="10"/>
    </row>
    <row r="8" spans="1:133">
      <c r="A8" s="12"/>
      <c r="B8" s="42">
        <v>521</v>
      </c>
      <c r="C8" s="19" t="s">
        <v>21</v>
      </c>
      <c r="D8" s="43">
        <v>353846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353846</v>
      </c>
      <c r="O8" s="44">
        <f t="shared" si="2"/>
        <v>485.38545953360767</v>
      </c>
      <c r="P8" s="9"/>
    </row>
    <row r="9" spans="1:133" ht="15.75">
      <c r="A9" s="26" t="s">
        <v>22</v>
      </c>
      <c r="B9" s="27"/>
      <c r="C9" s="28"/>
      <c r="D9" s="29">
        <f t="shared" ref="D9:M9" si="4">SUM(D10:D10)</f>
        <v>125534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125534</v>
      </c>
      <c r="O9" s="41">
        <f t="shared" si="2"/>
        <v>172.20027434842251</v>
      </c>
      <c r="P9" s="10"/>
    </row>
    <row r="10" spans="1:133">
      <c r="A10" s="12"/>
      <c r="B10" s="42">
        <v>539</v>
      </c>
      <c r="C10" s="19" t="s">
        <v>23</v>
      </c>
      <c r="D10" s="43">
        <v>125534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125534</v>
      </c>
      <c r="O10" s="44">
        <f t="shared" si="2"/>
        <v>172.20027434842251</v>
      </c>
      <c r="P10" s="9"/>
    </row>
    <row r="11" spans="1:133" ht="15.75">
      <c r="A11" s="26" t="s">
        <v>25</v>
      </c>
      <c r="B11" s="27"/>
      <c r="C11" s="28"/>
      <c r="D11" s="29">
        <f t="shared" ref="D11:M11" si="5">SUM(D12:D12)</f>
        <v>0</v>
      </c>
      <c r="E11" s="29">
        <f t="shared" si="5"/>
        <v>26968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26968</v>
      </c>
      <c r="O11" s="41">
        <f t="shared" si="2"/>
        <v>36.993141289437588</v>
      </c>
      <c r="P11" s="9"/>
    </row>
    <row r="12" spans="1:133" ht="15.75" thickBot="1">
      <c r="A12" s="12"/>
      <c r="B12" s="42">
        <v>581</v>
      </c>
      <c r="C12" s="19" t="s">
        <v>24</v>
      </c>
      <c r="D12" s="43">
        <v>0</v>
      </c>
      <c r="E12" s="43">
        <v>26968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26968</v>
      </c>
      <c r="O12" s="44">
        <f t="shared" si="2"/>
        <v>36.993141289437588</v>
      </c>
      <c r="P12" s="9"/>
    </row>
    <row r="13" spans="1:133" ht="16.5" thickBot="1">
      <c r="A13" s="13" t="s">
        <v>10</v>
      </c>
      <c r="B13" s="21"/>
      <c r="C13" s="20"/>
      <c r="D13" s="14">
        <f>SUM(D5,D7,D9,D11)</f>
        <v>629199</v>
      </c>
      <c r="E13" s="14">
        <f t="shared" ref="E13:M13" si="6">SUM(E5,E7,E9,E11)</f>
        <v>37405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0</v>
      </c>
      <c r="L13" s="14">
        <f t="shared" si="6"/>
        <v>0</v>
      </c>
      <c r="M13" s="14">
        <f t="shared" si="6"/>
        <v>0</v>
      </c>
      <c r="N13" s="14">
        <f t="shared" si="1"/>
        <v>666604</v>
      </c>
      <c r="O13" s="35">
        <f t="shared" si="2"/>
        <v>914.40877914951989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42</v>
      </c>
      <c r="M15" s="90"/>
      <c r="N15" s="90"/>
      <c r="O15" s="39">
        <v>729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32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144725</v>
      </c>
      <c r="E5" s="24">
        <f t="shared" si="0"/>
        <v>8168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152893</v>
      </c>
      <c r="O5" s="30">
        <f t="shared" ref="O5:O13" si="2">(N5/O$15)</f>
        <v>211.1781767955801</v>
      </c>
      <c r="P5" s="6"/>
    </row>
    <row r="6" spans="1:133">
      <c r="A6" s="12"/>
      <c r="B6" s="42">
        <v>512</v>
      </c>
      <c r="C6" s="19" t="s">
        <v>19</v>
      </c>
      <c r="D6" s="43">
        <v>144725</v>
      </c>
      <c r="E6" s="43">
        <v>8168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152893</v>
      </c>
      <c r="O6" s="44">
        <f t="shared" si="2"/>
        <v>211.1781767955801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319132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319132</v>
      </c>
      <c r="O7" s="41">
        <f t="shared" si="2"/>
        <v>440.79005524861878</v>
      </c>
      <c r="P7" s="10"/>
    </row>
    <row r="8" spans="1:133">
      <c r="A8" s="12"/>
      <c r="B8" s="42">
        <v>521</v>
      </c>
      <c r="C8" s="19" t="s">
        <v>21</v>
      </c>
      <c r="D8" s="43">
        <v>319132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319132</v>
      </c>
      <c r="O8" s="44">
        <f t="shared" si="2"/>
        <v>440.79005524861878</v>
      </c>
      <c r="P8" s="9"/>
    </row>
    <row r="9" spans="1:133" ht="15.75">
      <c r="A9" s="26" t="s">
        <v>22</v>
      </c>
      <c r="B9" s="27"/>
      <c r="C9" s="28"/>
      <c r="D9" s="29">
        <f t="shared" ref="D9:M9" si="4">SUM(D10:D10)</f>
        <v>160227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160227</v>
      </c>
      <c r="O9" s="41">
        <f t="shared" si="2"/>
        <v>221.30801104972375</v>
      </c>
      <c r="P9" s="10"/>
    </row>
    <row r="10" spans="1:133">
      <c r="A10" s="12"/>
      <c r="B10" s="42">
        <v>539</v>
      </c>
      <c r="C10" s="19" t="s">
        <v>23</v>
      </c>
      <c r="D10" s="43">
        <v>160227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160227</v>
      </c>
      <c r="O10" s="44">
        <f t="shared" si="2"/>
        <v>221.30801104972375</v>
      </c>
      <c r="P10" s="9"/>
    </row>
    <row r="11" spans="1:133" ht="15.75">
      <c r="A11" s="26" t="s">
        <v>25</v>
      </c>
      <c r="B11" s="27"/>
      <c r="C11" s="28"/>
      <c r="D11" s="29">
        <f t="shared" ref="D11:M11" si="5">SUM(D12:D12)</f>
        <v>0</v>
      </c>
      <c r="E11" s="29">
        <f t="shared" si="5"/>
        <v>94286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94286</v>
      </c>
      <c r="O11" s="41">
        <f t="shared" si="2"/>
        <v>130.2292817679558</v>
      </c>
      <c r="P11" s="9"/>
    </row>
    <row r="12" spans="1:133" ht="15.75" thickBot="1">
      <c r="A12" s="12"/>
      <c r="B12" s="42">
        <v>581</v>
      </c>
      <c r="C12" s="19" t="s">
        <v>24</v>
      </c>
      <c r="D12" s="43">
        <v>0</v>
      </c>
      <c r="E12" s="43">
        <v>94286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94286</v>
      </c>
      <c r="O12" s="44">
        <f t="shared" si="2"/>
        <v>130.2292817679558</v>
      </c>
      <c r="P12" s="9"/>
    </row>
    <row r="13" spans="1:133" ht="16.5" thickBot="1">
      <c r="A13" s="13" t="s">
        <v>10</v>
      </c>
      <c r="B13" s="21"/>
      <c r="C13" s="20"/>
      <c r="D13" s="14">
        <f>SUM(D5,D7,D9,D11)</f>
        <v>624084</v>
      </c>
      <c r="E13" s="14">
        <f t="shared" ref="E13:M13" si="6">SUM(E5,E7,E9,E11)</f>
        <v>102454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0</v>
      </c>
      <c r="L13" s="14">
        <f t="shared" si="6"/>
        <v>0</v>
      </c>
      <c r="M13" s="14">
        <f t="shared" si="6"/>
        <v>0</v>
      </c>
      <c r="N13" s="14">
        <f t="shared" si="1"/>
        <v>726538</v>
      </c>
      <c r="O13" s="35">
        <f t="shared" si="2"/>
        <v>1003.5055248618785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52</v>
      </c>
      <c r="M15" s="90"/>
      <c r="N15" s="90"/>
      <c r="O15" s="39">
        <v>724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32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64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65</v>
      </c>
      <c r="N4" s="32" t="s">
        <v>5</v>
      </c>
      <c r="O4" s="32" t="s">
        <v>66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SUM(D6:D6)</f>
        <v>240049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4" si="1">SUM(D5:N5)</f>
        <v>240049</v>
      </c>
      <c r="P5" s="30">
        <f t="shared" ref="P5:P14" si="2">(O5/P$16)</f>
        <v>345.39424460431655</v>
      </c>
      <c r="Q5" s="6"/>
    </row>
    <row r="6" spans="1:134">
      <c r="A6" s="12"/>
      <c r="B6" s="42">
        <v>512</v>
      </c>
      <c r="C6" s="19" t="s">
        <v>19</v>
      </c>
      <c r="D6" s="43">
        <v>240049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240049</v>
      </c>
      <c r="P6" s="44">
        <f t="shared" si="2"/>
        <v>345.39424460431655</v>
      </c>
      <c r="Q6" s="9"/>
    </row>
    <row r="7" spans="1:134" ht="15.75">
      <c r="A7" s="26" t="s">
        <v>20</v>
      </c>
      <c r="B7" s="27"/>
      <c r="C7" s="28"/>
      <c r="D7" s="29">
        <f t="shared" ref="D7:N7" si="3">SUM(D8:D8)</f>
        <v>409678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29">
        <f t="shared" si="3"/>
        <v>0</v>
      </c>
      <c r="O7" s="40">
        <f t="shared" si="1"/>
        <v>409678</v>
      </c>
      <c r="P7" s="41">
        <f t="shared" si="2"/>
        <v>589.46474820143885</v>
      </c>
      <c r="Q7" s="10"/>
    </row>
    <row r="8" spans="1:134">
      <c r="A8" s="12"/>
      <c r="B8" s="42">
        <v>521</v>
      </c>
      <c r="C8" s="19" t="s">
        <v>21</v>
      </c>
      <c r="D8" s="43">
        <v>409678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409678</v>
      </c>
      <c r="P8" s="44">
        <f t="shared" si="2"/>
        <v>589.46474820143885</v>
      </c>
      <c r="Q8" s="9"/>
    </row>
    <row r="9" spans="1:134" ht="15.75">
      <c r="A9" s="26" t="s">
        <v>22</v>
      </c>
      <c r="B9" s="27"/>
      <c r="C9" s="28"/>
      <c r="D9" s="29">
        <f t="shared" ref="D9:N9" si="4">SUM(D10:D11)</f>
        <v>218450</v>
      </c>
      <c r="E9" s="29">
        <f t="shared" si="4"/>
        <v>3323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29">
        <f t="shared" si="4"/>
        <v>0</v>
      </c>
      <c r="O9" s="40">
        <f t="shared" si="1"/>
        <v>221773</v>
      </c>
      <c r="P9" s="41">
        <f t="shared" si="2"/>
        <v>319.0978417266187</v>
      </c>
      <c r="Q9" s="10"/>
    </row>
    <row r="10" spans="1:134">
      <c r="A10" s="12"/>
      <c r="B10" s="42">
        <v>538</v>
      </c>
      <c r="C10" s="19" t="s">
        <v>35</v>
      </c>
      <c r="D10" s="43">
        <v>70570</v>
      </c>
      <c r="E10" s="43">
        <v>3323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73893</v>
      </c>
      <c r="P10" s="44">
        <f t="shared" si="2"/>
        <v>106.32086330935252</v>
      </c>
      <c r="Q10" s="9"/>
    </row>
    <row r="11" spans="1:134">
      <c r="A11" s="12"/>
      <c r="B11" s="42">
        <v>539</v>
      </c>
      <c r="C11" s="19" t="s">
        <v>23</v>
      </c>
      <c r="D11" s="43">
        <v>147880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147880</v>
      </c>
      <c r="P11" s="44">
        <f t="shared" si="2"/>
        <v>212.77697841726618</v>
      </c>
      <c r="Q11" s="9"/>
    </row>
    <row r="12" spans="1:134" ht="15.75">
      <c r="A12" s="26" t="s">
        <v>25</v>
      </c>
      <c r="B12" s="27"/>
      <c r="C12" s="28"/>
      <c r="D12" s="29">
        <f t="shared" ref="D12:N12" si="5">SUM(D13:D13)</f>
        <v>0</v>
      </c>
      <c r="E12" s="29">
        <f t="shared" si="5"/>
        <v>70000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1"/>
        <v>70000</v>
      </c>
      <c r="P12" s="41">
        <f t="shared" si="2"/>
        <v>100.71942446043165</v>
      </c>
      <c r="Q12" s="9"/>
    </row>
    <row r="13" spans="1:134" ht="15.75" thickBot="1">
      <c r="A13" s="12"/>
      <c r="B13" s="42">
        <v>581</v>
      </c>
      <c r="C13" s="19" t="s">
        <v>67</v>
      </c>
      <c r="D13" s="43">
        <v>0</v>
      </c>
      <c r="E13" s="43">
        <v>70000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70000</v>
      </c>
      <c r="P13" s="44">
        <f t="shared" si="2"/>
        <v>100.71942446043165</v>
      </c>
      <c r="Q13" s="9"/>
    </row>
    <row r="14" spans="1:134" ht="16.5" thickBot="1">
      <c r="A14" s="13" t="s">
        <v>10</v>
      </c>
      <c r="B14" s="21"/>
      <c r="C14" s="20"/>
      <c r="D14" s="14">
        <f>SUM(D5,D7,D9,D12)</f>
        <v>868177</v>
      </c>
      <c r="E14" s="14">
        <f t="shared" ref="E14:N14" si="6">SUM(E5,E7,E9,E12)</f>
        <v>73323</v>
      </c>
      <c r="F14" s="14">
        <f t="shared" si="6"/>
        <v>0</v>
      </c>
      <c r="G14" s="14">
        <f t="shared" si="6"/>
        <v>0</v>
      </c>
      <c r="H14" s="14">
        <f t="shared" si="6"/>
        <v>0</v>
      </c>
      <c r="I14" s="14">
        <f t="shared" si="6"/>
        <v>0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6"/>
        <v>0</v>
      </c>
      <c r="O14" s="14">
        <f t="shared" si="1"/>
        <v>941500</v>
      </c>
      <c r="P14" s="35">
        <f t="shared" si="2"/>
        <v>1354.6762589928057</v>
      </c>
      <c r="Q14" s="6"/>
      <c r="R14" s="2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</row>
    <row r="15" spans="1:134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8"/>
    </row>
    <row r="16" spans="1:134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90" t="s">
        <v>68</v>
      </c>
      <c r="N16" s="90"/>
      <c r="O16" s="90"/>
      <c r="P16" s="39">
        <v>695</v>
      </c>
    </row>
    <row r="17" spans="1:16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3"/>
    </row>
    <row r="18" spans="1:16" ht="15.75" customHeight="1" thickBot="1">
      <c r="A18" s="94" t="s">
        <v>32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6"/>
    </row>
  </sheetData>
  <mergeCells count="10">
    <mergeCell ref="M16:O16"/>
    <mergeCell ref="A17:P17"/>
    <mergeCell ref="A18:P1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199257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199257</v>
      </c>
      <c r="O5" s="30">
        <f t="shared" ref="O5:O14" si="2">(N5/O$16)</f>
        <v>294.3234859675037</v>
      </c>
      <c r="P5" s="6"/>
    </row>
    <row r="6" spans="1:133">
      <c r="A6" s="12"/>
      <c r="B6" s="42">
        <v>512</v>
      </c>
      <c r="C6" s="19" t="s">
        <v>19</v>
      </c>
      <c r="D6" s="43">
        <v>199257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199257</v>
      </c>
      <c r="O6" s="44">
        <f t="shared" si="2"/>
        <v>294.3234859675037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446236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446236</v>
      </c>
      <c r="O7" s="41">
        <f t="shared" si="2"/>
        <v>659.13737075332347</v>
      </c>
      <c r="P7" s="10"/>
    </row>
    <row r="8" spans="1:133">
      <c r="A8" s="12"/>
      <c r="B8" s="42">
        <v>521</v>
      </c>
      <c r="C8" s="19" t="s">
        <v>21</v>
      </c>
      <c r="D8" s="43">
        <v>446236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446236</v>
      </c>
      <c r="O8" s="44">
        <f t="shared" si="2"/>
        <v>659.13737075332347</v>
      </c>
      <c r="P8" s="9"/>
    </row>
    <row r="9" spans="1:133" ht="15.75">
      <c r="A9" s="26" t="s">
        <v>22</v>
      </c>
      <c r="B9" s="27"/>
      <c r="C9" s="28"/>
      <c r="D9" s="29">
        <f t="shared" ref="D9:M9" si="4">SUM(D10:D11)</f>
        <v>537628</v>
      </c>
      <c r="E9" s="29">
        <f t="shared" si="4"/>
        <v>3246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540874</v>
      </c>
      <c r="O9" s="41">
        <f t="shared" si="2"/>
        <v>798.92762186115215</v>
      </c>
      <c r="P9" s="10"/>
    </row>
    <row r="10" spans="1:133">
      <c r="A10" s="12"/>
      <c r="B10" s="42">
        <v>538</v>
      </c>
      <c r="C10" s="19" t="s">
        <v>44</v>
      </c>
      <c r="D10" s="43">
        <v>303313</v>
      </c>
      <c r="E10" s="43">
        <v>3246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306559</v>
      </c>
      <c r="O10" s="44">
        <f t="shared" si="2"/>
        <v>452.81979320531758</v>
      </c>
      <c r="P10" s="9"/>
    </row>
    <row r="11" spans="1:133">
      <c r="A11" s="12"/>
      <c r="B11" s="42">
        <v>539</v>
      </c>
      <c r="C11" s="19" t="s">
        <v>23</v>
      </c>
      <c r="D11" s="43">
        <v>234315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234315</v>
      </c>
      <c r="O11" s="44">
        <f t="shared" si="2"/>
        <v>346.10782865583457</v>
      </c>
      <c r="P11" s="9"/>
    </row>
    <row r="12" spans="1:133" ht="15.75">
      <c r="A12" s="26" t="s">
        <v>46</v>
      </c>
      <c r="B12" s="27"/>
      <c r="C12" s="28"/>
      <c r="D12" s="29">
        <f t="shared" ref="D12:M12" si="5">SUM(D13:D13)</f>
        <v>0</v>
      </c>
      <c r="E12" s="29">
        <f t="shared" si="5"/>
        <v>45000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45000</v>
      </c>
      <c r="O12" s="41">
        <f t="shared" si="2"/>
        <v>66.469719350073859</v>
      </c>
      <c r="P12" s="9"/>
    </row>
    <row r="13" spans="1:133" ht="15.75" thickBot="1">
      <c r="A13" s="12"/>
      <c r="B13" s="42">
        <v>581</v>
      </c>
      <c r="C13" s="19" t="s">
        <v>47</v>
      </c>
      <c r="D13" s="43">
        <v>0</v>
      </c>
      <c r="E13" s="43">
        <v>45000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45000</v>
      </c>
      <c r="O13" s="44">
        <f t="shared" si="2"/>
        <v>66.469719350073859</v>
      </c>
      <c r="P13" s="9"/>
    </row>
    <row r="14" spans="1:133" ht="16.5" thickBot="1">
      <c r="A14" s="13" t="s">
        <v>10</v>
      </c>
      <c r="B14" s="21"/>
      <c r="C14" s="20"/>
      <c r="D14" s="14">
        <f>SUM(D5,D7,D9,D12)</f>
        <v>1183121</v>
      </c>
      <c r="E14" s="14">
        <f t="shared" ref="E14:M14" si="6">SUM(E5,E7,E9,E12)</f>
        <v>48246</v>
      </c>
      <c r="F14" s="14">
        <f t="shared" si="6"/>
        <v>0</v>
      </c>
      <c r="G14" s="14">
        <f t="shared" si="6"/>
        <v>0</v>
      </c>
      <c r="H14" s="14">
        <f t="shared" si="6"/>
        <v>0</v>
      </c>
      <c r="I14" s="14">
        <f t="shared" si="6"/>
        <v>0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1"/>
        <v>1231367</v>
      </c>
      <c r="O14" s="35">
        <f t="shared" si="2"/>
        <v>1818.8581979320531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62</v>
      </c>
      <c r="M16" s="90"/>
      <c r="N16" s="90"/>
      <c r="O16" s="39">
        <v>677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32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197520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197520</v>
      </c>
      <c r="O5" s="30">
        <f t="shared" ref="O5:O14" si="2">(N5/O$16)</f>
        <v>293.49182763744426</v>
      </c>
      <c r="P5" s="6"/>
    </row>
    <row r="6" spans="1:133">
      <c r="A6" s="12"/>
      <c r="B6" s="42">
        <v>512</v>
      </c>
      <c r="C6" s="19" t="s">
        <v>19</v>
      </c>
      <c r="D6" s="43">
        <v>197520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197520</v>
      </c>
      <c r="O6" s="44">
        <f t="shared" si="2"/>
        <v>293.49182763744426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416427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416427</v>
      </c>
      <c r="O7" s="41">
        <f t="shared" si="2"/>
        <v>618.76225854383358</v>
      </c>
      <c r="P7" s="10"/>
    </row>
    <row r="8" spans="1:133">
      <c r="A8" s="12"/>
      <c r="B8" s="42">
        <v>521</v>
      </c>
      <c r="C8" s="19" t="s">
        <v>21</v>
      </c>
      <c r="D8" s="43">
        <v>416427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416427</v>
      </c>
      <c r="O8" s="44">
        <f t="shared" si="2"/>
        <v>618.76225854383358</v>
      </c>
      <c r="P8" s="9"/>
    </row>
    <row r="9" spans="1:133" ht="15.75">
      <c r="A9" s="26" t="s">
        <v>22</v>
      </c>
      <c r="B9" s="27"/>
      <c r="C9" s="28"/>
      <c r="D9" s="29">
        <f t="shared" ref="D9:M9" si="4">SUM(D10:D11)</f>
        <v>243815</v>
      </c>
      <c r="E9" s="29">
        <f t="shared" si="4"/>
        <v>3225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247040</v>
      </c>
      <c r="O9" s="41">
        <f t="shared" si="2"/>
        <v>367.07280832095097</v>
      </c>
      <c r="P9" s="10"/>
    </row>
    <row r="10" spans="1:133">
      <c r="A10" s="12"/>
      <c r="B10" s="42">
        <v>538</v>
      </c>
      <c r="C10" s="19" t="s">
        <v>44</v>
      </c>
      <c r="D10" s="43">
        <v>81329</v>
      </c>
      <c r="E10" s="43">
        <v>3225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84554</v>
      </c>
      <c r="O10" s="44">
        <f t="shared" si="2"/>
        <v>125.63744427934621</v>
      </c>
      <c r="P10" s="9"/>
    </row>
    <row r="11" spans="1:133">
      <c r="A11" s="12"/>
      <c r="B11" s="42">
        <v>539</v>
      </c>
      <c r="C11" s="19" t="s">
        <v>23</v>
      </c>
      <c r="D11" s="43">
        <v>162486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162486</v>
      </c>
      <c r="O11" s="44">
        <f t="shared" si="2"/>
        <v>241.43536404160474</v>
      </c>
      <c r="P11" s="9"/>
    </row>
    <row r="12" spans="1:133" ht="15.75">
      <c r="A12" s="26" t="s">
        <v>46</v>
      </c>
      <c r="B12" s="27"/>
      <c r="C12" s="28"/>
      <c r="D12" s="29">
        <f t="shared" ref="D12:M12" si="5">SUM(D13:D13)</f>
        <v>0</v>
      </c>
      <c r="E12" s="29">
        <f t="shared" si="5"/>
        <v>45000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45000</v>
      </c>
      <c r="O12" s="41">
        <f t="shared" si="2"/>
        <v>66.864784546805353</v>
      </c>
      <c r="P12" s="9"/>
    </row>
    <row r="13" spans="1:133" ht="15.75" thickBot="1">
      <c r="A13" s="12"/>
      <c r="B13" s="42">
        <v>581</v>
      </c>
      <c r="C13" s="19" t="s">
        <v>47</v>
      </c>
      <c r="D13" s="43">
        <v>0</v>
      </c>
      <c r="E13" s="43">
        <v>45000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45000</v>
      </c>
      <c r="O13" s="44">
        <f t="shared" si="2"/>
        <v>66.864784546805353</v>
      </c>
      <c r="P13" s="9"/>
    </row>
    <row r="14" spans="1:133" ht="16.5" thickBot="1">
      <c r="A14" s="13" t="s">
        <v>10</v>
      </c>
      <c r="B14" s="21"/>
      <c r="C14" s="20"/>
      <c r="D14" s="14">
        <f>SUM(D5,D7,D9,D12)</f>
        <v>857762</v>
      </c>
      <c r="E14" s="14">
        <f t="shared" ref="E14:M14" si="6">SUM(E5,E7,E9,E12)</f>
        <v>48225</v>
      </c>
      <c r="F14" s="14">
        <f t="shared" si="6"/>
        <v>0</v>
      </c>
      <c r="G14" s="14">
        <f t="shared" si="6"/>
        <v>0</v>
      </c>
      <c r="H14" s="14">
        <f t="shared" si="6"/>
        <v>0</v>
      </c>
      <c r="I14" s="14">
        <f t="shared" si="6"/>
        <v>0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1"/>
        <v>905987</v>
      </c>
      <c r="O14" s="35">
        <f t="shared" si="2"/>
        <v>1346.1916790490341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60</v>
      </c>
      <c r="M16" s="90"/>
      <c r="N16" s="90"/>
      <c r="O16" s="39">
        <v>673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32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 xml:space="preserve">&amp;L&amp;14Office of Economic and Demographic Research&amp;R&amp;14Page &amp;P of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175025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175025</v>
      </c>
      <c r="O5" s="30">
        <f t="shared" ref="O5:O14" si="2">(N5/O$16)</f>
        <v>260.06686478454679</v>
      </c>
      <c r="P5" s="6"/>
    </row>
    <row r="6" spans="1:133">
      <c r="A6" s="12"/>
      <c r="B6" s="42">
        <v>512</v>
      </c>
      <c r="C6" s="19" t="s">
        <v>19</v>
      </c>
      <c r="D6" s="43">
        <v>175025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175025</v>
      </c>
      <c r="O6" s="44">
        <f t="shared" si="2"/>
        <v>260.06686478454679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373574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373574</v>
      </c>
      <c r="O7" s="41">
        <f t="shared" si="2"/>
        <v>555.08766716196135</v>
      </c>
      <c r="P7" s="10"/>
    </row>
    <row r="8" spans="1:133">
      <c r="A8" s="12"/>
      <c r="B8" s="42">
        <v>521</v>
      </c>
      <c r="C8" s="19" t="s">
        <v>21</v>
      </c>
      <c r="D8" s="43">
        <v>373574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373574</v>
      </c>
      <c r="O8" s="44">
        <f t="shared" si="2"/>
        <v>555.08766716196135</v>
      </c>
      <c r="P8" s="9"/>
    </row>
    <row r="9" spans="1:133" ht="15.75">
      <c r="A9" s="26" t="s">
        <v>22</v>
      </c>
      <c r="B9" s="27"/>
      <c r="C9" s="28"/>
      <c r="D9" s="29">
        <f t="shared" ref="D9:M9" si="4">SUM(D10:D11)</f>
        <v>206078</v>
      </c>
      <c r="E9" s="29">
        <f t="shared" si="4"/>
        <v>3155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209233</v>
      </c>
      <c r="O9" s="41">
        <f t="shared" si="2"/>
        <v>310.89598811292717</v>
      </c>
      <c r="P9" s="10"/>
    </row>
    <row r="10" spans="1:133">
      <c r="A10" s="12"/>
      <c r="B10" s="42">
        <v>538</v>
      </c>
      <c r="C10" s="19" t="s">
        <v>44</v>
      </c>
      <c r="D10" s="43">
        <v>111012</v>
      </c>
      <c r="E10" s="43">
        <v>3155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114167</v>
      </c>
      <c r="O10" s="44">
        <f t="shared" si="2"/>
        <v>169.63893016344724</v>
      </c>
      <c r="P10" s="9"/>
    </row>
    <row r="11" spans="1:133">
      <c r="A11" s="12"/>
      <c r="B11" s="42">
        <v>539</v>
      </c>
      <c r="C11" s="19" t="s">
        <v>23</v>
      </c>
      <c r="D11" s="43">
        <v>95066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95066</v>
      </c>
      <c r="O11" s="44">
        <f t="shared" si="2"/>
        <v>141.25705794947993</v>
      </c>
      <c r="P11" s="9"/>
    </row>
    <row r="12" spans="1:133" ht="15.75">
      <c r="A12" s="26" t="s">
        <v>46</v>
      </c>
      <c r="B12" s="27"/>
      <c r="C12" s="28"/>
      <c r="D12" s="29">
        <f t="shared" ref="D12:M12" si="5">SUM(D13:D13)</f>
        <v>0</v>
      </c>
      <c r="E12" s="29">
        <f t="shared" si="5"/>
        <v>120564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120564</v>
      </c>
      <c r="O12" s="41">
        <f t="shared" si="2"/>
        <v>179.14413075780089</v>
      </c>
      <c r="P12" s="9"/>
    </row>
    <row r="13" spans="1:133" ht="15.75" thickBot="1">
      <c r="A13" s="12"/>
      <c r="B13" s="42">
        <v>581</v>
      </c>
      <c r="C13" s="19" t="s">
        <v>47</v>
      </c>
      <c r="D13" s="43">
        <v>0</v>
      </c>
      <c r="E13" s="43">
        <v>120564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120564</v>
      </c>
      <c r="O13" s="44">
        <f t="shared" si="2"/>
        <v>179.14413075780089</v>
      </c>
      <c r="P13" s="9"/>
    </row>
    <row r="14" spans="1:133" ht="16.5" thickBot="1">
      <c r="A14" s="13" t="s">
        <v>10</v>
      </c>
      <c r="B14" s="21"/>
      <c r="C14" s="20"/>
      <c r="D14" s="14">
        <f>SUM(D5,D7,D9,D12)</f>
        <v>754677</v>
      </c>
      <c r="E14" s="14">
        <f t="shared" ref="E14:M14" si="6">SUM(E5,E7,E9,E12)</f>
        <v>123719</v>
      </c>
      <c r="F14" s="14">
        <f t="shared" si="6"/>
        <v>0</v>
      </c>
      <c r="G14" s="14">
        <f t="shared" si="6"/>
        <v>0</v>
      </c>
      <c r="H14" s="14">
        <f t="shared" si="6"/>
        <v>0</v>
      </c>
      <c r="I14" s="14">
        <f t="shared" si="6"/>
        <v>0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1"/>
        <v>878396</v>
      </c>
      <c r="O14" s="35">
        <f t="shared" si="2"/>
        <v>1305.1946508172362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58</v>
      </c>
      <c r="M16" s="90"/>
      <c r="N16" s="90"/>
      <c r="O16" s="39">
        <v>673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32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177496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177496</v>
      </c>
      <c r="O5" s="30">
        <f t="shared" ref="O5:O14" si="2">(N5/O$16)</f>
        <v>265.7125748502994</v>
      </c>
      <c r="P5" s="6"/>
    </row>
    <row r="6" spans="1:133">
      <c r="A6" s="12"/>
      <c r="B6" s="42">
        <v>512</v>
      </c>
      <c r="C6" s="19" t="s">
        <v>19</v>
      </c>
      <c r="D6" s="43">
        <v>177496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177496</v>
      </c>
      <c r="O6" s="44">
        <f t="shared" si="2"/>
        <v>265.7125748502994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361352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361352</v>
      </c>
      <c r="O7" s="41">
        <f t="shared" si="2"/>
        <v>540.94610778443109</v>
      </c>
      <c r="P7" s="10"/>
    </row>
    <row r="8" spans="1:133">
      <c r="A8" s="12"/>
      <c r="B8" s="42">
        <v>521</v>
      </c>
      <c r="C8" s="19" t="s">
        <v>21</v>
      </c>
      <c r="D8" s="43">
        <v>361352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361352</v>
      </c>
      <c r="O8" s="44">
        <f t="shared" si="2"/>
        <v>540.94610778443109</v>
      </c>
      <c r="P8" s="9"/>
    </row>
    <row r="9" spans="1:133" ht="15.75">
      <c r="A9" s="26" t="s">
        <v>22</v>
      </c>
      <c r="B9" s="27"/>
      <c r="C9" s="28"/>
      <c r="D9" s="29">
        <f t="shared" ref="D9:M9" si="4">SUM(D10:D11)</f>
        <v>149259</v>
      </c>
      <c r="E9" s="29">
        <f t="shared" si="4"/>
        <v>3091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152350</v>
      </c>
      <c r="O9" s="41">
        <f t="shared" si="2"/>
        <v>228.06886227544911</v>
      </c>
      <c r="P9" s="10"/>
    </row>
    <row r="10" spans="1:133">
      <c r="A10" s="12"/>
      <c r="B10" s="42">
        <v>538</v>
      </c>
      <c r="C10" s="19" t="s">
        <v>44</v>
      </c>
      <c r="D10" s="43">
        <v>55757</v>
      </c>
      <c r="E10" s="43">
        <v>3091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58848</v>
      </c>
      <c r="O10" s="44">
        <f t="shared" si="2"/>
        <v>88.095808383233532</v>
      </c>
      <c r="P10" s="9"/>
    </row>
    <row r="11" spans="1:133">
      <c r="A11" s="12"/>
      <c r="B11" s="42">
        <v>539</v>
      </c>
      <c r="C11" s="19" t="s">
        <v>23</v>
      </c>
      <c r="D11" s="43">
        <v>93502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93502</v>
      </c>
      <c r="O11" s="44">
        <f t="shared" si="2"/>
        <v>139.97305389221557</v>
      </c>
      <c r="P11" s="9"/>
    </row>
    <row r="12" spans="1:133" ht="15.75">
      <c r="A12" s="26" t="s">
        <v>46</v>
      </c>
      <c r="B12" s="27"/>
      <c r="C12" s="28"/>
      <c r="D12" s="29">
        <f t="shared" ref="D12:M12" si="5">SUM(D13:D13)</f>
        <v>0</v>
      </c>
      <c r="E12" s="29">
        <f t="shared" si="5"/>
        <v>46000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46000</v>
      </c>
      <c r="O12" s="41">
        <f t="shared" si="2"/>
        <v>68.862275449101801</v>
      </c>
      <c r="P12" s="9"/>
    </row>
    <row r="13" spans="1:133" ht="15.75" thickBot="1">
      <c r="A13" s="12"/>
      <c r="B13" s="42">
        <v>581</v>
      </c>
      <c r="C13" s="19" t="s">
        <v>47</v>
      </c>
      <c r="D13" s="43">
        <v>0</v>
      </c>
      <c r="E13" s="43">
        <v>46000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46000</v>
      </c>
      <c r="O13" s="44">
        <f t="shared" si="2"/>
        <v>68.862275449101801</v>
      </c>
      <c r="P13" s="9"/>
    </row>
    <row r="14" spans="1:133" ht="16.5" thickBot="1">
      <c r="A14" s="13" t="s">
        <v>10</v>
      </c>
      <c r="B14" s="21"/>
      <c r="C14" s="20"/>
      <c r="D14" s="14">
        <f>SUM(D5,D7,D9,D12)</f>
        <v>688107</v>
      </c>
      <c r="E14" s="14">
        <f t="shared" ref="E14:M14" si="6">SUM(E5,E7,E9,E12)</f>
        <v>49091</v>
      </c>
      <c r="F14" s="14">
        <f t="shared" si="6"/>
        <v>0</v>
      </c>
      <c r="G14" s="14">
        <f t="shared" si="6"/>
        <v>0</v>
      </c>
      <c r="H14" s="14">
        <f t="shared" si="6"/>
        <v>0</v>
      </c>
      <c r="I14" s="14">
        <f t="shared" si="6"/>
        <v>0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1"/>
        <v>737198</v>
      </c>
      <c r="O14" s="35">
        <f t="shared" si="2"/>
        <v>1103.5898203592815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56</v>
      </c>
      <c r="M16" s="90"/>
      <c r="N16" s="90"/>
      <c r="O16" s="39">
        <v>668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32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164519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164519</v>
      </c>
      <c r="O5" s="30">
        <f t="shared" ref="O5:O14" si="2">(N5/O$16)</f>
        <v>247.02552552552552</v>
      </c>
      <c r="P5" s="6"/>
    </row>
    <row r="6" spans="1:133">
      <c r="A6" s="12"/>
      <c r="B6" s="42">
        <v>512</v>
      </c>
      <c r="C6" s="19" t="s">
        <v>19</v>
      </c>
      <c r="D6" s="43">
        <v>164519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164519</v>
      </c>
      <c r="O6" s="44">
        <f t="shared" si="2"/>
        <v>247.02552552552552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379926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379926</v>
      </c>
      <c r="O7" s="41">
        <f t="shared" si="2"/>
        <v>570.45945945945948</v>
      </c>
      <c r="P7" s="10"/>
    </row>
    <row r="8" spans="1:133">
      <c r="A8" s="12"/>
      <c r="B8" s="42">
        <v>521</v>
      </c>
      <c r="C8" s="19" t="s">
        <v>21</v>
      </c>
      <c r="D8" s="43">
        <v>379926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379926</v>
      </c>
      <c r="O8" s="44">
        <f t="shared" si="2"/>
        <v>570.45945945945948</v>
      </c>
      <c r="P8" s="9"/>
    </row>
    <row r="9" spans="1:133" ht="15.75">
      <c r="A9" s="26" t="s">
        <v>22</v>
      </c>
      <c r="B9" s="27"/>
      <c r="C9" s="28"/>
      <c r="D9" s="29">
        <f t="shared" ref="D9:M9" si="4">SUM(D10:D11)</f>
        <v>139206</v>
      </c>
      <c r="E9" s="29">
        <f t="shared" si="4"/>
        <v>3079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142285</v>
      </c>
      <c r="O9" s="41">
        <f t="shared" si="2"/>
        <v>213.64114114114113</v>
      </c>
      <c r="P9" s="10"/>
    </row>
    <row r="10" spans="1:133">
      <c r="A10" s="12"/>
      <c r="B10" s="42">
        <v>538</v>
      </c>
      <c r="C10" s="19" t="s">
        <v>44</v>
      </c>
      <c r="D10" s="43">
        <v>46915</v>
      </c>
      <c r="E10" s="43">
        <v>3079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49994</v>
      </c>
      <c r="O10" s="44">
        <f t="shared" si="2"/>
        <v>75.066066066066071</v>
      </c>
      <c r="P10" s="9"/>
    </row>
    <row r="11" spans="1:133">
      <c r="A11" s="12"/>
      <c r="B11" s="42">
        <v>539</v>
      </c>
      <c r="C11" s="19" t="s">
        <v>23</v>
      </c>
      <c r="D11" s="43">
        <v>92291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92291</v>
      </c>
      <c r="O11" s="44">
        <f t="shared" si="2"/>
        <v>138.57507507507506</v>
      </c>
      <c r="P11" s="9"/>
    </row>
    <row r="12" spans="1:133" ht="15.75">
      <c r="A12" s="26" t="s">
        <v>46</v>
      </c>
      <c r="B12" s="27"/>
      <c r="C12" s="28"/>
      <c r="D12" s="29">
        <f t="shared" ref="D12:M12" si="5">SUM(D13:D13)</f>
        <v>0</v>
      </c>
      <c r="E12" s="29">
        <f t="shared" si="5"/>
        <v>49152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49152</v>
      </c>
      <c r="O12" s="41">
        <f t="shared" si="2"/>
        <v>73.801801801801801</v>
      </c>
      <c r="P12" s="9"/>
    </row>
    <row r="13" spans="1:133" ht="15.75" thickBot="1">
      <c r="A13" s="12"/>
      <c r="B13" s="42">
        <v>581</v>
      </c>
      <c r="C13" s="19" t="s">
        <v>47</v>
      </c>
      <c r="D13" s="43">
        <v>0</v>
      </c>
      <c r="E13" s="43">
        <v>49152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49152</v>
      </c>
      <c r="O13" s="44">
        <f t="shared" si="2"/>
        <v>73.801801801801801</v>
      </c>
      <c r="P13" s="9"/>
    </row>
    <row r="14" spans="1:133" ht="16.5" thickBot="1">
      <c r="A14" s="13" t="s">
        <v>10</v>
      </c>
      <c r="B14" s="21"/>
      <c r="C14" s="20"/>
      <c r="D14" s="14">
        <f>SUM(D5,D7,D9,D12)</f>
        <v>683651</v>
      </c>
      <c r="E14" s="14">
        <f t="shared" ref="E14:M14" si="6">SUM(E5,E7,E9,E12)</f>
        <v>52231</v>
      </c>
      <c r="F14" s="14">
        <f t="shared" si="6"/>
        <v>0</v>
      </c>
      <c r="G14" s="14">
        <f t="shared" si="6"/>
        <v>0</v>
      </c>
      <c r="H14" s="14">
        <f t="shared" si="6"/>
        <v>0</v>
      </c>
      <c r="I14" s="14">
        <f t="shared" si="6"/>
        <v>0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1"/>
        <v>735882</v>
      </c>
      <c r="O14" s="35">
        <f t="shared" si="2"/>
        <v>1104.9279279279278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54</v>
      </c>
      <c r="M16" s="90"/>
      <c r="N16" s="90"/>
      <c r="O16" s="39">
        <v>666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32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164703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164703</v>
      </c>
      <c r="O5" s="30">
        <f t="shared" ref="O5:O13" si="2">(N5/O$15)</f>
        <v>248.04668674698794</v>
      </c>
      <c r="P5" s="6"/>
    </row>
    <row r="6" spans="1:133">
      <c r="A6" s="12"/>
      <c r="B6" s="42">
        <v>512</v>
      </c>
      <c r="C6" s="19" t="s">
        <v>19</v>
      </c>
      <c r="D6" s="43">
        <v>164703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164703</v>
      </c>
      <c r="O6" s="44">
        <f t="shared" si="2"/>
        <v>248.04668674698794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337406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337406</v>
      </c>
      <c r="O7" s="41">
        <f t="shared" si="2"/>
        <v>508.14156626506025</v>
      </c>
      <c r="P7" s="10"/>
    </row>
    <row r="8" spans="1:133">
      <c r="A8" s="12"/>
      <c r="B8" s="42">
        <v>521</v>
      </c>
      <c r="C8" s="19" t="s">
        <v>21</v>
      </c>
      <c r="D8" s="43">
        <v>337406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337406</v>
      </c>
      <c r="O8" s="44">
        <f t="shared" si="2"/>
        <v>508.14156626506025</v>
      </c>
      <c r="P8" s="9"/>
    </row>
    <row r="9" spans="1:133" ht="15.75">
      <c r="A9" s="26" t="s">
        <v>22</v>
      </c>
      <c r="B9" s="27"/>
      <c r="C9" s="28"/>
      <c r="D9" s="29">
        <f t="shared" ref="D9:M9" si="4">SUM(D10:D10)</f>
        <v>156806</v>
      </c>
      <c r="E9" s="29">
        <f t="shared" si="4"/>
        <v>3070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159876</v>
      </c>
      <c r="O9" s="41">
        <f t="shared" si="2"/>
        <v>240.77710843373495</v>
      </c>
      <c r="P9" s="10"/>
    </row>
    <row r="10" spans="1:133">
      <c r="A10" s="12"/>
      <c r="B10" s="42">
        <v>538</v>
      </c>
      <c r="C10" s="19" t="s">
        <v>44</v>
      </c>
      <c r="D10" s="43">
        <v>156806</v>
      </c>
      <c r="E10" s="43">
        <v>3070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159876</v>
      </c>
      <c r="O10" s="44">
        <f t="shared" si="2"/>
        <v>240.77710843373495</v>
      </c>
      <c r="P10" s="9"/>
    </row>
    <row r="11" spans="1:133" ht="15.75">
      <c r="A11" s="26" t="s">
        <v>46</v>
      </c>
      <c r="B11" s="27"/>
      <c r="C11" s="28"/>
      <c r="D11" s="29">
        <f t="shared" ref="D11:M11" si="5">SUM(D12:D12)</f>
        <v>0</v>
      </c>
      <c r="E11" s="29">
        <f t="shared" si="5"/>
        <v>64932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64932</v>
      </c>
      <c r="O11" s="41">
        <f t="shared" si="2"/>
        <v>97.789156626506028</v>
      </c>
      <c r="P11" s="9"/>
    </row>
    <row r="12" spans="1:133" ht="15.75" thickBot="1">
      <c r="A12" s="12"/>
      <c r="B12" s="42">
        <v>581</v>
      </c>
      <c r="C12" s="19" t="s">
        <v>47</v>
      </c>
      <c r="D12" s="43">
        <v>0</v>
      </c>
      <c r="E12" s="43">
        <v>64932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64932</v>
      </c>
      <c r="O12" s="44">
        <f t="shared" si="2"/>
        <v>97.789156626506028</v>
      </c>
      <c r="P12" s="9"/>
    </row>
    <row r="13" spans="1:133" ht="16.5" thickBot="1">
      <c r="A13" s="13" t="s">
        <v>10</v>
      </c>
      <c r="B13" s="21"/>
      <c r="C13" s="20"/>
      <c r="D13" s="14">
        <f>SUM(D5,D7,D9,D11)</f>
        <v>658915</v>
      </c>
      <c r="E13" s="14">
        <f t="shared" ref="E13:M13" si="6">SUM(E5,E7,E9,E11)</f>
        <v>68002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0</v>
      </c>
      <c r="L13" s="14">
        <f t="shared" si="6"/>
        <v>0</v>
      </c>
      <c r="M13" s="14">
        <f t="shared" si="6"/>
        <v>0</v>
      </c>
      <c r="N13" s="14">
        <f t="shared" si="1"/>
        <v>726917</v>
      </c>
      <c r="O13" s="35">
        <f t="shared" si="2"/>
        <v>1094.7545180722891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50</v>
      </c>
      <c r="M15" s="90"/>
      <c r="N15" s="90"/>
      <c r="O15" s="39">
        <v>664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32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27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SUM(D6:D6)</f>
        <v>161497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6" si="1">SUM(D5:M5)</f>
        <v>161497</v>
      </c>
      <c r="O5" s="58">
        <f t="shared" ref="O5:O16" si="2">(N5/O$18)</f>
        <v>241.04029850746269</v>
      </c>
      <c r="P5" s="59"/>
    </row>
    <row r="6" spans="1:133">
      <c r="A6" s="61"/>
      <c r="B6" s="62">
        <v>512</v>
      </c>
      <c r="C6" s="63" t="s">
        <v>19</v>
      </c>
      <c r="D6" s="64">
        <v>161497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161497</v>
      </c>
      <c r="O6" s="65">
        <f t="shared" si="2"/>
        <v>241.04029850746269</v>
      </c>
      <c r="P6" s="66"/>
    </row>
    <row r="7" spans="1:133" ht="15.75">
      <c r="A7" s="67" t="s">
        <v>20</v>
      </c>
      <c r="B7" s="68"/>
      <c r="C7" s="69"/>
      <c r="D7" s="70">
        <f t="shared" ref="D7:M7" si="3">SUM(D8:D8)</f>
        <v>326340</v>
      </c>
      <c r="E7" s="70">
        <f t="shared" si="3"/>
        <v>0</v>
      </c>
      <c r="F7" s="70">
        <f t="shared" si="3"/>
        <v>0</v>
      </c>
      <c r="G7" s="70">
        <f t="shared" si="3"/>
        <v>0</v>
      </c>
      <c r="H7" s="70">
        <f t="shared" si="3"/>
        <v>0</v>
      </c>
      <c r="I7" s="70">
        <f t="shared" si="3"/>
        <v>0</v>
      </c>
      <c r="J7" s="70">
        <f t="shared" si="3"/>
        <v>0</v>
      </c>
      <c r="K7" s="70">
        <f t="shared" si="3"/>
        <v>0</v>
      </c>
      <c r="L7" s="70">
        <f t="shared" si="3"/>
        <v>0</v>
      </c>
      <c r="M7" s="70">
        <f t="shared" si="3"/>
        <v>0</v>
      </c>
      <c r="N7" s="71">
        <f t="shared" si="1"/>
        <v>326340</v>
      </c>
      <c r="O7" s="72">
        <f t="shared" si="2"/>
        <v>487.07462686567163</v>
      </c>
      <c r="P7" s="73"/>
    </row>
    <row r="8" spans="1:133">
      <c r="A8" s="61"/>
      <c r="B8" s="62">
        <v>521</v>
      </c>
      <c r="C8" s="63" t="s">
        <v>21</v>
      </c>
      <c r="D8" s="64">
        <v>326340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326340</v>
      </c>
      <c r="O8" s="65">
        <f t="shared" si="2"/>
        <v>487.07462686567163</v>
      </c>
      <c r="P8" s="66"/>
    </row>
    <row r="9" spans="1:133" ht="15.75">
      <c r="A9" s="67" t="s">
        <v>22</v>
      </c>
      <c r="B9" s="68"/>
      <c r="C9" s="69"/>
      <c r="D9" s="70">
        <f t="shared" ref="D9:M9" si="4">SUM(D10:D11)</f>
        <v>94293</v>
      </c>
      <c r="E9" s="70">
        <f t="shared" si="4"/>
        <v>3005</v>
      </c>
      <c r="F9" s="70">
        <f t="shared" si="4"/>
        <v>0</v>
      </c>
      <c r="G9" s="70">
        <f t="shared" si="4"/>
        <v>0</v>
      </c>
      <c r="H9" s="70">
        <f t="shared" si="4"/>
        <v>0</v>
      </c>
      <c r="I9" s="70">
        <f t="shared" si="4"/>
        <v>0</v>
      </c>
      <c r="J9" s="70">
        <f t="shared" si="4"/>
        <v>0</v>
      </c>
      <c r="K9" s="70">
        <f t="shared" si="4"/>
        <v>0</v>
      </c>
      <c r="L9" s="70">
        <f t="shared" si="4"/>
        <v>0</v>
      </c>
      <c r="M9" s="70">
        <f t="shared" si="4"/>
        <v>0</v>
      </c>
      <c r="N9" s="71">
        <f t="shared" si="1"/>
        <v>97298</v>
      </c>
      <c r="O9" s="72">
        <f t="shared" si="2"/>
        <v>145.22089552238805</v>
      </c>
      <c r="P9" s="73"/>
    </row>
    <row r="10" spans="1:133">
      <c r="A10" s="61"/>
      <c r="B10" s="62">
        <v>538</v>
      </c>
      <c r="C10" s="63" t="s">
        <v>44</v>
      </c>
      <c r="D10" s="64">
        <v>41095</v>
      </c>
      <c r="E10" s="64">
        <v>3005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44100</v>
      </c>
      <c r="O10" s="65">
        <f t="shared" si="2"/>
        <v>65.820895522388057</v>
      </c>
      <c r="P10" s="66"/>
    </row>
    <row r="11" spans="1:133">
      <c r="A11" s="61"/>
      <c r="B11" s="62">
        <v>539</v>
      </c>
      <c r="C11" s="63" t="s">
        <v>23</v>
      </c>
      <c r="D11" s="64">
        <v>53198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53198</v>
      </c>
      <c r="O11" s="65">
        <f t="shared" si="2"/>
        <v>79.400000000000006</v>
      </c>
      <c r="P11" s="66"/>
    </row>
    <row r="12" spans="1:133" ht="15.75">
      <c r="A12" s="67" t="s">
        <v>29</v>
      </c>
      <c r="B12" s="68"/>
      <c r="C12" s="69"/>
      <c r="D12" s="70">
        <f t="shared" ref="D12:M12" si="5">SUM(D13:D13)</f>
        <v>53351</v>
      </c>
      <c r="E12" s="70">
        <f t="shared" si="5"/>
        <v>0</v>
      </c>
      <c r="F12" s="70">
        <f t="shared" si="5"/>
        <v>0</v>
      </c>
      <c r="G12" s="70">
        <f t="shared" si="5"/>
        <v>0</v>
      </c>
      <c r="H12" s="70">
        <f t="shared" si="5"/>
        <v>0</v>
      </c>
      <c r="I12" s="70">
        <f t="shared" si="5"/>
        <v>0</v>
      </c>
      <c r="J12" s="70">
        <f t="shared" si="5"/>
        <v>0</v>
      </c>
      <c r="K12" s="70">
        <f t="shared" si="5"/>
        <v>0</v>
      </c>
      <c r="L12" s="70">
        <f t="shared" si="5"/>
        <v>0</v>
      </c>
      <c r="M12" s="70">
        <f t="shared" si="5"/>
        <v>0</v>
      </c>
      <c r="N12" s="70">
        <f t="shared" si="1"/>
        <v>53351</v>
      </c>
      <c r="O12" s="72">
        <f t="shared" si="2"/>
        <v>79.62835820895522</v>
      </c>
      <c r="P12" s="73"/>
    </row>
    <row r="13" spans="1:133">
      <c r="A13" s="61"/>
      <c r="B13" s="62">
        <v>541</v>
      </c>
      <c r="C13" s="63" t="s">
        <v>45</v>
      </c>
      <c r="D13" s="64">
        <v>53351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53351</v>
      </c>
      <c r="O13" s="65">
        <f t="shared" si="2"/>
        <v>79.62835820895522</v>
      </c>
      <c r="P13" s="66"/>
    </row>
    <row r="14" spans="1:133" ht="15.75">
      <c r="A14" s="67" t="s">
        <v>46</v>
      </c>
      <c r="B14" s="68"/>
      <c r="C14" s="69"/>
      <c r="D14" s="70">
        <f t="shared" ref="D14:M14" si="6">SUM(D15:D15)</f>
        <v>0</v>
      </c>
      <c r="E14" s="70">
        <f t="shared" si="6"/>
        <v>34772</v>
      </c>
      <c r="F14" s="70">
        <f t="shared" si="6"/>
        <v>0</v>
      </c>
      <c r="G14" s="70">
        <f t="shared" si="6"/>
        <v>0</v>
      </c>
      <c r="H14" s="70">
        <f t="shared" si="6"/>
        <v>0</v>
      </c>
      <c r="I14" s="70">
        <f t="shared" si="6"/>
        <v>0</v>
      </c>
      <c r="J14" s="70">
        <f t="shared" si="6"/>
        <v>0</v>
      </c>
      <c r="K14" s="70">
        <f t="shared" si="6"/>
        <v>0</v>
      </c>
      <c r="L14" s="70">
        <f t="shared" si="6"/>
        <v>0</v>
      </c>
      <c r="M14" s="70">
        <f t="shared" si="6"/>
        <v>0</v>
      </c>
      <c r="N14" s="70">
        <f t="shared" si="1"/>
        <v>34772</v>
      </c>
      <c r="O14" s="72">
        <f t="shared" si="2"/>
        <v>51.898507462686567</v>
      </c>
      <c r="P14" s="66"/>
    </row>
    <row r="15" spans="1:133" ht="15.75" thickBot="1">
      <c r="A15" s="61"/>
      <c r="B15" s="62">
        <v>581</v>
      </c>
      <c r="C15" s="63" t="s">
        <v>47</v>
      </c>
      <c r="D15" s="64">
        <v>0</v>
      </c>
      <c r="E15" s="64">
        <v>34772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34772</v>
      </c>
      <c r="O15" s="65">
        <f t="shared" si="2"/>
        <v>51.898507462686567</v>
      </c>
      <c r="P15" s="66"/>
    </row>
    <row r="16" spans="1:133" ht="16.5" thickBot="1">
      <c r="A16" s="74" t="s">
        <v>10</v>
      </c>
      <c r="B16" s="75"/>
      <c r="C16" s="76"/>
      <c r="D16" s="77">
        <f>SUM(D5,D7,D9,D12,D14)</f>
        <v>635481</v>
      </c>
      <c r="E16" s="77">
        <f t="shared" ref="E16:M16" si="7">SUM(E5,E7,E9,E12,E14)</f>
        <v>37777</v>
      </c>
      <c r="F16" s="77">
        <f t="shared" si="7"/>
        <v>0</v>
      </c>
      <c r="G16" s="77">
        <f t="shared" si="7"/>
        <v>0</v>
      </c>
      <c r="H16" s="77">
        <f t="shared" si="7"/>
        <v>0</v>
      </c>
      <c r="I16" s="77">
        <f t="shared" si="7"/>
        <v>0</v>
      </c>
      <c r="J16" s="77">
        <f t="shared" si="7"/>
        <v>0</v>
      </c>
      <c r="K16" s="77">
        <f t="shared" si="7"/>
        <v>0</v>
      </c>
      <c r="L16" s="77">
        <f t="shared" si="7"/>
        <v>0</v>
      </c>
      <c r="M16" s="77">
        <f t="shared" si="7"/>
        <v>0</v>
      </c>
      <c r="N16" s="77">
        <f t="shared" si="1"/>
        <v>673258</v>
      </c>
      <c r="O16" s="78">
        <f t="shared" si="2"/>
        <v>1004.8626865671641</v>
      </c>
      <c r="P16" s="59"/>
      <c r="Q16" s="79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</row>
    <row r="17" spans="1:15">
      <c r="A17" s="81"/>
      <c r="B17" s="82"/>
      <c r="C17" s="82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4"/>
    </row>
    <row r="18" spans="1:15">
      <c r="A18" s="85"/>
      <c r="B18" s="86"/>
      <c r="C18" s="86"/>
      <c r="D18" s="87"/>
      <c r="E18" s="87"/>
      <c r="F18" s="87"/>
      <c r="G18" s="87"/>
      <c r="H18" s="87"/>
      <c r="I18" s="87"/>
      <c r="J18" s="87"/>
      <c r="K18" s="87"/>
      <c r="L18" s="114" t="s">
        <v>48</v>
      </c>
      <c r="M18" s="114"/>
      <c r="N18" s="114"/>
      <c r="O18" s="88">
        <v>670</v>
      </c>
    </row>
    <row r="19" spans="1:15">
      <c r="A19" s="115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7"/>
    </row>
    <row r="20" spans="1:15" ht="15.75" customHeight="1" thickBot="1">
      <c r="A20" s="118" t="s">
        <v>32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20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2023-08-16T17:53:47Z</cp:lastPrinted>
  <dcterms:created xsi:type="dcterms:W3CDTF">2000-08-31T21:26:31Z</dcterms:created>
  <dcterms:modified xsi:type="dcterms:W3CDTF">2023-08-16T17:53:52Z</dcterms:modified>
</cp:coreProperties>
</file>