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'2008'!$A$1:$O$49</definedName>
    <definedName name="_xlnm.Print_Area" localSheetId="13">'2009'!$A$1:$O$49</definedName>
    <definedName name="_xlnm.Print_Area" localSheetId="12">'2010'!$A$1:$O$50</definedName>
    <definedName name="_xlnm.Print_Area" localSheetId="11">'2011'!$A$1:$O$53</definedName>
    <definedName name="_xlnm.Print_Area" localSheetId="10">'2012'!$A$1:$O$47</definedName>
    <definedName name="_xlnm.Print_Area" localSheetId="9">'2013'!$A$1:$O$50</definedName>
    <definedName name="_xlnm.Print_Area" localSheetId="8">'2014'!$A$1:$O$51</definedName>
    <definedName name="_xlnm.Print_Area" localSheetId="7">'2015'!$A$1:$O$50</definedName>
    <definedName name="_xlnm.Print_Area" localSheetId="6">'2016'!$A$1:$O$50</definedName>
    <definedName name="_xlnm.Print_Area" localSheetId="5">'2017'!$A$1:$O$48</definedName>
    <definedName name="_xlnm.Print_Area" localSheetId="4">'2018'!$A$1:$O$48</definedName>
    <definedName name="_xlnm.Print_Area" localSheetId="3">'2019'!$A$1:$O$51</definedName>
    <definedName name="_xlnm.Print_Area" localSheetId="2">'2020'!$A$1:$O$53</definedName>
    <definedName name="_xlnm.Print_Area" localSheetId="1">'2021'!$A$1:$P$52</definedName>
    <definedName name="_xlnm.Print_Area" localSheetId="0">'2022'!$A$1:$P$48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4" i="47" l="1"/>
  <c r="F44" i="47"/>
  <c r="G44" i="47"/>
  <c r="H44" i="47"/>
  <c r="I44" i="47"/>
  <c r="J44" i="47"/>
  <c r="K44" i="47"/>
  <c r="L44" i="47"/>
  <c r="M44" i="47"/>
  <c r="N44" i="47"/>
  <c r="D44" i="47"/>
  <c r="O43" i="47" l="1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7" i="47" l="1"/>
  <c r="P37" i="47" s="1"/>
  <c r="O33" i="47"/>
  <c r="P33" i="47" s="1"/>
  <c r="O29" i="47"/>
  <c r="P29" i="47" s="1"/>
  <c r="O22" i="47"/>
  <c r="P22" i="47" s="1"/>
  <c r="O14" i="47"/>
  <c r="P14" i="47" s="1"/>
  <c r="O5" i="47"/>
  <c r="P5" i="47" s="1"/>
  <c r="O47" i="46"/>
  <c r="P47" i="46" s="1"/>
  <c r="O46" i="46"/>
  <c r="P46" i="46" s="1"/>
  <c r="O45" i="46"/>
  <c r="P45" i="46" s="1"/>
  <c r="O44" i="46"/>
  <c r="P44" i="46" s="1"/>
  <c r="O43" i="46"/>
  <c r="P43" i="46"/>
  <c r="O42" i="46"/>
  <c r="P42" i="46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 s="1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 s="1"/>
  <c r="O29" i="46"/>
  <c r="P29" i="46" s="1"/>
  <c r="O28" i="46"/>
  <c r="P28" i="46"/>
  <c r="O27" i="46"/>
  <c r="P27" i="46"/>
  <c r="O26" i="46"/>
  <c r="P26" i="46" s="1"/>
  <c r="O25" i="46"/>
  <c r="P25" i="46"/>
  <c r="O24" i="46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/>
  <c r="O18" i="46"/>
  <c r="P18" i="46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O14" i="46" s="1"/>
  <c r="P14" i="46" s="1"/>
  <c r="G14" i="46"/>
  <c r="F14" i="46"/>
  <c r="E14" i="46"/>
  <c r="D14" i="46"/>
  <c r="O13" i="46"/>
  <c r="P13" i="46"/>
  <c r="O12" i="46"/>
  <c r="P12" i="46"/>
  <c r="O11" i="46"/>
  <c r="P11" i="46" s="1"/>
  <c r="O10" i="46"/>
  <c r="P10" i="46"/>
  <c r="O9" i="46"/>
  <c r="P9" i="46" s="1"/>
  <c r="O8" i="46"/>
  <c r="P8" i="46" s="1"/>
  <c r="O7" i="46"/>
  <c r="P7" i="46"/>
  <c r="O6" i="46"/>
  <c r="P6" i="46" s="1"/>
  <c r="N5" i="46"/>
  <c r="N48" i="46" s="1"/>
  <c r="M5" i="46"/>
  <c r="M48" i="46" s="1"/>
  <c r="L5" i="46"/>
  <c r="L48" i="46" s="1"/>
  <c r="K5" i="46"/>
  <c r="K48" i="46" s="1"/>
  <c r="J5" i="46"/>
  <c r="J48" i="46" s="1"/>
  <c r="I5" i="46"/>
  <c r="H5" i="46"/>
  <c r="G5" i="46"/>
  <c r="G48" i="46" s="1"/>
  <c r="F5" i="46"/>
  <c r="F48" i="46" s="1"/>
  <c r="E5" i="46"/>
  <c r="E48" i="46" s="1"/>
  <c r="D5" i="46"/>
  <c r="D48" i="46" s="1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 s="1"/>
  <c r="N43" i="45"/>
  <c r="O43" i="45" s="1"/>
  <c r="N42" i="45"/>
  <c r="O42" i="45" s="1"/>
  <c r="N41" i="45"/>
  <c r="O41" i="45" s="1"/>
  <c r="N40" i="45"/>
  <c r="O40" i="45"/>
  <c r="M39" i="45"/>
  <c r="L39" i="45"/>
  <c r="K39" i="45"/>
  <c r="K49" i="45" s="1"/>
  <c r="J39" i="45"/>
  <c r="I39" i="45"/>
  <c r="H39" i="45"/>
  <c r="G39" i="45"/>
  <c r="F39" i="45"/>
  <c r="E39" i="45"/>
  <c r="D39" i="45"/>
  <c r="N38" i="45"/>
  <c r="O38" i="45"/>
  <c r="N37" i="45"/>
  <c r="O37" i="45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G49" i="45" s="1"/>
  <c r="F31" i="45"/>
  <c r="E31" i="45"/>
  <c r="D31" i="45"/>
  <c r="N30" i="45"/>
  <c r="O30" i="45" s="1"/>
  <c r="N29" i="45"/>
  <c r="O29" i="45" s="1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46" i="44"/>
  <c r="O46" i="44"/>
  <c r="N45" i="44"/>
  <c r="O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M34" i="44"/>
  <c r="M47" i="44" s="1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 s="1"/>
  <c r="N30" i="44"/>
  <c r="O30" i="44" s="1"/>
  <c r="N29" i="44"/>
  <c r="O29" i="44" s="1"/>
  <c r="M28" i="44"/>
  <c r="L28" i="44"/>
  <c r="K28" i="44"/>
  <c r="J28" i="44"/>
  <c r="I28" i="44"/>
  <c r="I47" i="44" s="1"/>
  <c r="H28" i="44"/>
  <c r="G28" i="44"/>
  <c r="F28" i="44"/>
  <c r="E28" i="44"/>
  <c r="D28" i="44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3" i="43"/>
  <c r="O43" i="43" s="1"/>
  <c r="N42" i="43"/>
  <c r="O42" i="43" s="1"/>
  <c r="M41" i="43"/>
  <c r="L41" i="43"/>
  <c r="K41" i="43"/>
  <c r="J41" i="43"/>
  <c r="I41" i="43"/>
  <c r="N41" i="43" s="1"/>
  <c r="O41" i="43" s="1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M33" i="43"/>
  <c r="L33" i="43"/>
  <c r="K33" i="43"/>
  <c r="J33" i="43"/>
  <c r="I33" i="43"/>
  <c r="H33" i="43"/>
  <c r="G33" i="43"/>
  <c r="F33" i="43"/>
  <c r="E33" i="43"/>
  <c r="N33" i="43" s="1"/>
  <c r="O33" i="43" s="1"/>
  <c r="D33" i="43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N5" i="43" s="1"/>
  <c r="H5" i="43"/>
  <c r="G5" i="43"/>
  <c r="F5" i="43"/>
  <c r="E5" i="43"/>
  <c r="D5" i="43"/>
  <c r="N43" i="42"/>
  <c r="O43" i="42" s="1"/>
  <c r="N42" i="42"/>
  <c r="O42" i="42" s="1"/>
  <c r="M41" i="42"/>
  <c r="L41" i="42"/>
  <c r="K41" i="42"/>
  <c r="N41" i="42" s="1"/>
  <c r="O41" i="42" s="1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N35" i="42" s="1"/>
  <c r="F35" i="42"/>
  <c r="E35" i="42"/>
  <c r="D35" i="42"/>
  <c r="N34" i="42"/>
  <c r="O34" i="42" s="1"/>
  <c r="N33" i="42"/>
  <c r="O33" i="42" s="1"/>
  <c r="N32" i="42"/>
  <c r="O32" i="42" s="1"/>
  <c r="M31" i="42"/>
  <c r="L31" i="42"/>
  <c r="K31" i="42"/>
  <c r="N31" i="42" s="1"/>
  <c r="O31" i="42" s="1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N21" i="42" s="1"/>
  <c r="O21" i="42" s="1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5" i="41"/>
  <c r="O45" i="41" s="1"/>
  <c r="N44" i="41"/>
  <c r="O44" i="41" s="1"/>
  <c r="M43" i="41"/>
  <c r="N43" i="41" s="1"/>
  <c r="O43" i="41" s="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N29" i="41" s="1"/>
  <c r="O29" i="41" s="1"/>
  <c r="D29" i="4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 s="1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N34" i="40" s="1"/>
  <c r="O34" i="40" s="1"/>
  <c r="D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N30" i="40" s="1"/>
  <c r="O30" i="40" s="1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E47" i="39" s="1"/>
  <c r="D34" i="39"/>
  <c r="N33" i="39"/>
  <c r="O33" i="39" s="1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M22" i="39"/>
  <c r="M47" i="39" s="1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L47" i="39"/>
  <c r="K16" i="39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H47" i="39" s="1"/>
  <c r="G5" i="39"/>
  <c r="F5" i="39"/>
  <c r="E5" i="39"/>
  <c r="D5" i="39"/>
  <c r="D47" i="39" s="1"/>
  <c r="N44" i="38"/>
  <c r="O44" i="38" s="1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N41" i="38"/>
  <c r="O41" i="38" s="1"/>
  <c r="E41" i="38"/>
  <c r="D41" i="38"/>
  <c r="N40" i="38"/>
  <c r="O40" i="38" s="1"/>
  <c r="N39" i="38"/>
  <c r="O39" i="38" s="1"/>
  <c r="N38" i="38"/>
  <c r="O38" i="38" s="1"/>
  <c r="N37" i="38"/>
  <c r="O37" i="38" s="1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N34" i="38"/>
  <c r="O34" i="38" s="1"/>
  <c r="N33" i="38"/>
  <c r="O33" i="38" s="1"/>
  <c r="M32" i="38"/>
  <c r="L32" i="38"/>
  <c r="K32" i="38"/>
  <c r="J32" i="38"/>
  <c r="I32" i="38"/>
  <c r="H32" i="38"/>
  <c r="G32" i="38"/>
  <c r="G45" i="38" s="1"/>
  <c r="F32" i="38"/>
  <c r="E32" i="38"/>
  <c r="D32" i="38"/>
  <c r="N32" i="38" s="1"/>
  <c r="O32" i="38" s="1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 s="1"/>
  <c r="N25" i="38"/>
  <c r="O25" i="38" s="1"/>
  <c r="N24" i="38"/>
  <c r="O24" i="38" s="1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N19" i="38"/>
  <c r="O19" i="38" s="1"/>
  <c r="N18" i="38"/>
  <c r="O18" i="38" s="1"/>
  <c r="N17" i="38"/>
  <c r="O17" i="38" s="1"/>
  <c r="N16" i="38"/>
  <c r="O16" i="38" s="1"/>
  <c r="M15" i="38"/>
  <c r="L15" i="38"/>
  <c r="N15" i="38" s="1"/>
  <c r="O15" i="38" s="1"/>
  <c r="K15" i="38"/>
  <c r="J15" i="38"/>
  <c r="I15" i="38"/>
  <c r="H15" i="38"/>
  <c r="G15" i="38"/>
  <c r="F15" i="38"/>
  <c r="E15" i="38"/>
  <c r="D15" i="38"/>
  <c r="N14" i="38"/>
  <c r="O14" i="38" s="1"/>
  <c r="N13" i="38"/>
  <c r="O13" i="38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L5" i="38"/>
  <c r="K5" i="38"/>
  <c r="J5" i="38"/>
  <c r="J45" i="38"/>
  <c r="I5" i="38"/>
  <c r="H5" i="38"/>
  <c r="H45" i="38" s="1"/>
  <c r="G5" i="38"/>
  <c r="F5" i="38"/>
  <c r="F45" i="38"/>
  <c r="E5" i="38"/>
  <c r="D5" i="38"/>
  <c r="N45" i="37"/>
  <c r="O45" i="37" s="1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N39" i="37"/>
  <c r="O39" i="37"/>
  <c r="N38" i="37"/>
  <c r="O38" i="37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/>
  <c r="N33" i="37"/>
  <c r="O33" i="37" s="1"/>
  <c r="M32" i="37"/>
  <c r="N32" i="37" s="1"/>
  <c r="O32" i="37" s="1"/>
  <c r="L32" i="37"/>
  <c r="K32" i="37"/>
  <c r="J32" i="37"/>
  <c r="I32" i="37"/>
  <c r="H32" i="37"/>
  <c r="G32" i="37"/>
  <c r="F32" i="37"/>
  <c r="E32" i="37"/>
  <c r="D32" i="37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N28" i="37" s="1"/>
  <c r="O28" i="37" s="1"/>
  <c r="D28" i="37"/>
  <c r="N27" i="37"/>
  <c r="O27" i="37" s="1"/>
  <c r="N26" i="37"/>
  <c r="O26" i="37" s="1"/>
  <c r="N25" i="37"/>
  <c r="O25" i="37"/>
  <c r="N24" i="37"/>
  <c r="O24" i="37"/>
  <c r="N23" i="37"/>
  <c r="O23" i="37" s="1"/>
  <c r="M22" i="37"/>
  <c r="N22" i="37" s="1"/>
  <c r="O22" i="37" s="1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 s="1"/>
  <c r="N19" i="37"/>
  <c r="O19" i="37" s="1"/>
  <c r="N18" i="37"/>
  <c r="O18" i="37" s="1"/>
  <c r="N17" i="37"/>
  <c r="O17" i="37"/>
  <c r="M16" i="37"/>
  <c r="L16" i="37"/>
  <c r="K16" i="37"/>
  <c r="J16" i="37"/>
  <c r="I16" i="37"/>
  <c r="H16" i="37"/>
  <c r="G16" i="37"/>
  <c r="F16" i="37"/>
  <c r="E16" i="37"/>
  <c r="D16" i="37"/>
  <c r="N15" i="37"/>
  <c r="O15" i="37"/>
  <c r="N14" i="37"/>
  <c r="O14" i="37" s="1"/>
  <c r="N13" i="37"/>
  <c r="O13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L46" i="37" s="1"/>
  <c r="K5" i="37"/>
  <c r="J5" i="37"/>
  <c r="I5" i="37"/>
  <c r="H5" i="37"/>
  <c r="G5" i="37"/>
  <c r="F5" i="37"/>
  <c r="E5" i="37"/>
  <c r="D5" i="37"/>
  <c r="N42" i="36"/>
  <c r="O42" i="36" s="1"/>
  <c r="M41" i="36"/>
  <c r="L41" i="36"/>
  <c r="K41" i="36"/>
  <c r="J41" i="36"/>
  <c r="I41" i="36"/>
  <c r="H41" i="36"/>
  <c r="G41" i="36"/>
  <c r="O41" i="36"/>
  <c r="F41" i="36"/>
  <c r="E41" i="36"/>
  <c r="D41" i="36"/>
  <c r="N41" i="36" s="1"/>
  <c r="N40" i="36"/>
  <c r="O40" i="36" s="1"/>
  <c r="N39" i="36"/>
  <c r="O39" i="36" s="1"/>
  <c r="N38" i="36"/>
  <c r="O38" i="36" s="1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N22" i="36" s="1"/>
  <c r="O22" i="36" s="1"/>
  <c r="G22" i="36"/>
  <c r="F22" i="36"/>
  <c r="E22" i="36"/>
  <c r="D22" i="36"/>
  <c r="N21" i="36"/>
  <c r="O21" i="36" s="1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N16" i="36" s="1"/>
  <c r="O16" i="36" s="1"/>
  <c r="E16" i="36"/>
  <c r="D16" i="36"/>
  <c r="N15" i="36"/>
  <c r="O15" i="36" s="1"/>
  <c r="N14" i="36"/>
  <c r="O14" i="36" s="1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43" i="36" s="1"/>
  <c r="L5" i="36"/>
  <c r="L43" i="36" s="1"/>
  <c r="K5" i="36"/>
  <c r="K43" i="36" s="1"/>
  <c r="J5" i="36"/>
  <c r="I5" i="36"/>
  <c r="H5" i="36"/>
  <c r="H43" i="36" s="1"/>
  <c r="G5" i="36"/>
  <c r="F5" i="36"/>
  <c r="E5" i="36"/>
  <c r="D5" i="36"/>
  <c r="N5" i="36" s="1"/>
  <c r="O5" i="36" s="1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N44" i="35"/>
  <c r="O44" i="35" s="1"/>
  <c r="N43" i="35"/>
  <c r="O43" i="35" s="1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N40" i="35"/>
  <c r="O40" i="35" s="1"/>
  <c r="E40" i="35"/>
  <c r="D40" i="35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7" i="35" s="1"/>
  <c r="O37" i="35" s="1"/>
  <c r="N36" i="35"/>
  <c r="O36" i="35" s="1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 s="1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I5" i="35"/>
  <c r="H5" i="35"/>
  <c r="G5" i="35"/>
  <c r="N5" i="35"/>
  <c r="O5" i="35" s="1"/>
  <c r="F5" i="35"/>
  <c r="E5" i="35"/>
  <c r="E49" i="35" s="1"/>
  <c r="D5" i="35"/>
  <c r="N45" i="34"/>
  <c r="O45" i="34" s="1"/>
  <c r="M44" i="34"/>
  <c r="L44" i="34"/>
  <c r="K44" i="34"/>
  <c r="J44" i="34"/>
  <c r="I44" i="34"/>
  <c r="N44" i="34" s="1"/>
  <c r="O44" i="34" s="1"/>
  <c r="H44" i="34"/>
  <c r="G44" i="34"/>
  <c r="F44" i="34"/>
  <c r="E44" i="34"/>
  <c r="D44" i="34"/>
  <c r="N43" i="34"/>
  <c r="O43" i="34" s="1"/>
  <c r="N42" i="34"/>
  <c r="O42" i="34" s="1"/>
  <c r="N41" i="34"/>
  <c r="O41" i="34" s="1"/>
  <c r="N40" i="34"/>
  <c r="O40" i="34" s="1"/>
  <c r="N39" i="34"/>
  <c r="O39" i="34" s="1"/>
  <c r="N38" i="34"/>
  <c r="O38" i="34" s="1"/>
  <c r="M37" i="34"/>
  <c r="L37" i="34"/>
  <c r="K37" i="34"/>
  <c r="J37" i="34"/>
  <c r="I37" i="34"/>
  <c r="N37" i="34" s="1"/>
  <c r="O37" i="34" s="1"/>
  <c r="H37" i="34"/>
  <c r="G37" i="34"/>
  <c r="F37" i="34"/>
  <c r="E37" i="34"/>
  <c r="D37" i="34"/>
  <c r="N36" i="34"/>
  <c r="O36" i="34" s="1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 s="1"/>
  <c r="N31" i="34"/>
  <c r="O31" i="34" s="1"/>
  <c r="N30" i="34"/>
  <c r="O30" i="34" s="1"/>
  <c r="N29" i="34"/>
  <c r="O29" i="34" s="1"/>
  <c r="M28" i="34"/>
  <c r="L28" i="34"/>
  <c r="K28" i="34"/>
  <c r="K46" i="34" s="1"/>
  <c r="J28" i="34"/>
  <c r="I28" i="34"/>
  <c r="H28" i="34"/>
  <c r="G28" i="34"/>
  <c r="F28" i="34"/>
  <c r="E28" i="34"/>
  <c r="D28" i="34"/>
  <c r="N27" i="34"/>
  <c r="O27" i="34" s="1"/>
  <c r="N26" i="34"/>
  <c r="O26" i="34" s="1"/>
  <c r="N25" i="34"/>
  <c r="O25" i="34" s="1"/>
  <c r="N24" i="34"/>
  <c r="O24" i="34" s="1"/>
  <c r="N23" i="34"/>
  <c r="O23" i="34" s="1"/>
  <c r="M22" i="34"/>
  <c r="L22" i="34"/>
  <c r="K22" i="34"/>
  <c r="J22" i="34"/>
  <c r="I22" i="34"/>
  <c r="N22" i="34" s="1"/>
  <c r="O22" i="34" s="1"/>
  <c r="H22" i="34"/>
  <c r="G22" i="34"/>
  <c r="F22" i="34"/>
  <c r="E22" i="34"/>
  <c r="D22" i="34"/>
  <c r="N21" i="34"/>
  <c r="O21" i="34" s="1"/>
  <c r="N20" i="34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N16" i="34" s="1"/>
  <c r="O16" i="34" s="1"/>
  <c r="F16" i="34"/>
  <c r="E16" i="34"/>
  <c r="D16" i="34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46" i="34" s="1"/>
  <c r="L5" i="34"/>
  <c r="L46" i="34"/>
  <c r="K5" i="34"/>
  <c r="J5" i="34"/>
  <c r="J46" i="34" s="1"/>
  <c r="I5" i="34"/>
  <c r="I46" i="34" s="1"/>
  <c r="H5" i="34"/>
  <c r="G5" i="34"/>
  <c r="F5" i="34"/>
  <c r="E5" i="34"/>
  <c r="E46" i="34" s="1"/>
  <c r="D5" i="34"/>
  <c r="N5" i="34" s="1"/>
  <c r="O5" i="34" s="1"/>
  <c r="N6" i="33"/>
  <c r="O6" i="33" s="1"/>
  <c r="N7" i="33"/>
  <c r="O7" i="33" s="1"/>
  <c r="N8" i="33"/>
  <c r="N43" i="33"/>
  <c r="O43" i="33"/>
  <c r="N44" i="33"/>
  <c r="O44" i="33"/>
  <c r="N29" i="33"/>
  <c r="O29" i="33"/>
  <c r="N30" i="33"/>
  <c r="O30" i="33"/>
  <c r="N31" i="33"/>
  <c r="O31" i="33" s="1"/>
  <c r="N22" i="33"/>
  <c r="O22" i="33" s="1"/>
  <c r="N23" i="33"/>
  <c r="O23" i="33"/>
  <c r="N24" i="33"/>
  <c r="O24" i="33"/>
  <c r="N25" i="33"/>
  <c r="O25" i="33"/>
  <c r="N26" i="33"/>
  <c r="O26" i="33"/>
  <c r="N27" i="33"/>
  <c r="O27" i="33" s="1"/>
  <c r="N9" i="33"/>
  <c r="O9" i="33" s="1"/>
  <c r="E28" i="33"/>
  <c r="F28" i="33"/>
  <c r="G28" i="33"/>
  <c r="H28" i="33"/>
  <c r="I28" i="33"/>
  <c r="J28" i="33"/>
  <c r="N28" i="33" s="1"/>
  <c r="O28" i="33" s="1"/>
  <c r="K28" i="33"/>
  <c r="L28" i="33"/>
  <c r="M28" i="33"/>
  <c r="D28" i="33"/>
  <c r="E21" i="33"/>
  <c r="F21" i="33"/>
  <c r="G21" i="33"/>
  <c r="H21" i="33"/>
  <c r="I21" i="33"/>
  <c r="J21" i="33"/>
  <c r="K21" i="33"/>
  <c r="L21" i="33"/>
  <c r="M21" i="33"/>
  <c r="D21" i="33"/>
  <c r="E15" i="33"/>
  <c r="F15" i="33"/>
  <c r="G15" i="33"/>
  <c r="H15" i="33"/>
  <c r="I15" i="33"/>
  <c r="J15" i="33"/>
  <c r="K15" i="33"/>
  <c r="L15" i="33"/>
  <c r="L45" i="33" s="1"/>
  <c r="M15" i="33"/>
  <c r="D15" i="33"/>
  <c r="E5" i="33"/>
  <c r="F5" i="33"/>
  <c r="F45" i="33" s="1"/>
  <c r="G5" i="33"/>
  <c r="G45" i="33" s="1"/>
  <c r="H5" i="33"/>
  <c r="H45" i="33" s="1"/>
  <c r="I5" i="33"/>
  <c r="J5" i="33"/>
  <c r="K5" i="33"/>
  <c r="L5" i="33"/>
  <c r="M5" i="33"/>
  <c r="D5" i="33"/>
  <c r="E41" i="33"/>
  <c r="F41" i="33"/>
  <c r="G41" i="33"/>
  <c r="H41" i="33"/>
  <c r="I41" i="33"/>
  <c r="J41" i="33"/>
  <c r="K41" i="33"/>
  <c r="L41" i="33"/>
  <c r="M41" i="33"/>
  <c r="D41" i="33"/>
  <c r="N42" i="33"/>
  <c r="O42" i="33"/>
  <c r="N37" i="33"/>
  <c r="O37" i="33" s="1"/>
  <c r="N38" i="33"/>
  <c r="O38" i="33" s="1"/>
  <c r="N39" i="33"/>
  <c r="N40" i="33"/>
  <c r="O40" i="33"/>
  <c r="N36" i="33"/>
  <c r="O36" i="33" s="1"/>
  <c r="E35" i="33"/>
  <c r="F35" i="33"/>
  <c r="G35" i="33"/>
  <c r="H35" i="33"/>
  <c r="I35" i="33"/>
  <c r="I45" i="33"/>
  <c r="J35" i="33"/>
  <c r="K35" i="33"/>
  <c r="L35" i="33"/>
  <c r="M35" i="33"/>
  <c r="D35" i="33"/>
  <c r="E32" i="33"/>
  <c r="F32" i="33"/>
  <c r="N32" i="33" s="1"/>
  <c r="O32" i="33" s="1"/>
  <c r="G32" i="33"/>
  <c r="H32" i="33"/>
  <c r="I32" i="33"/>
  <c r="J32" i="33"/>
  <c r="K32" i="33"/>
  <c r="K45" i="33" s="1"/>
  <c r="L32" i="33"/>
  <c r="M32" i="33"/>
  <c r="D32" i="33"/>
  <c r="N33" i="33"/>
  <c r="O33" i="33"/>
  <c r="N34" i="33"/>
  <c r="O34" i="33"/>
  <c r="O39" i="33"/>
  <c r="N17" i="33"/>
  <c r="O17" i="33"/>
  <c r="N18" i="33"/>
  <c r="O18" i="33"/>
  <c r="N19" i="33"/>
  <c r="O19" i="33"/>
  <c r="N20" i="33"/>
  <c r="O20" i="33" s="1"/>
  <c r="O8" i="33"/>
  <c r="N10" i="33"/>
  <c r="O10" i="33"/>
  <c r="N11" i="33"/>
  <c r="O11" i="33" s="1"/>
  <c r="N12" i="33"/>
  <c r="O12" i="33" s="1"/>
  <c r="N13" i="33"/>
  <c r="O13" i="33" s="1"/>
  <c r="N14" i="33"/>
  <c r="O14" i="33" s="1"/>
  <c r="N16" i="33"/>
  <c r="O16" i="33"/>
  <c r="F49" i="35"/>
  <c r="F46" i="34"/>
  <c r="I43" i="36"/>
  <c r="N35" i="36"/>
  <c r="O35" i="36" s="1"/>
  <c r="G43" i="36"/>
  <c r="M46" i="37"/>
  <c r="K46" i="37"/>
  <c r="D46" i="37"/>
  <c r="D43" i="36"/>
  <c r="H49" i="35"/>
  <c r="L49" i="35"/>
  <c r="D49" i="35"/>
  <c r="D46" i="34"/>
  <c r="H46" i="34"/>
  <c r="K45" i="38"/>
  <c r="I45" i="38"/>
  <c r="N5" i="38"/>
  <c r="O5" i="38" s="1"/>
  <c r="G47" i="39"/>
  <c r="F47" i="39"/>
  <c r="K47" i="39"/>
  <c r="N16" i="39"/>
  <c r="O16" i="39" s="1"/>
  <c r="I47" i="39"/>
  <c r="N15" i="33"/>
  <c r="O15" i="33" s="1"/>
  <c r="M49" i="35"/>
  <c r="J49" i="35"/>
  <c r="G46" i="37"/>
  <c r="F46" i="37"/>
  <c r="H46" i="37"/>
  <c r="M46" i="40"/>
  <c r="L46" i="40"/>
  <c r="F46" i="40"/>
  <c r="J46" i="40"/>
  <c r="H46" i="40"/>
  <c r="N37" i="40"/>
  <c r="O37" i="40" s="1"/>
  <c r="D46" i="40"/>
  <c r="J46" i="41"/>
  <c r="L46" i="41"/>
  <c r="F46" i="41"/>
  <c r="H46" i="41"/>
  <c r="G46" i="41"/>
  <c r="N22" i="41"/>
  <c r="O22" i="41"/>
  <c r="D46" i="41"/>
  <c r="M44" i="42"/>
  <c r="J44" i="42"/>
  <c r="L44" i="42"/>
  <c r="N27" i="42"/>
  <c r="O27" i="42" s="1"/>
  <c r="E44" i="42"/>
  <c r="F44" i="42"/>
  <c r="H44" i="42"/>
  <c r="I44" i="42"/>
  <c r="O35" i="42"/>
  <c r="D44" i="42"/>
  <c r="L44" i="43"/>
  <c r="M44" i="43"/>
  <c r="F44" i="43"/>
  <c r="J44" i="43"/>
  <c r="N16" i="43"/>
  <c r="O16" i="43" s="1"/>
  <c r="K44" i="43"/>
  <c r="H44" i="43"/>
  <c r="I44" i="43"/>
  <c r="N29" i="43"/>
  <c r="O29" i="43" s="1"/>
  <c r="E44" i="43"/>
  <c r="N35" i="43"/>
  <c r="O35" i="43"/>
  <c r="D44" i="43"/>
  <c r="O5" i="43"/>
  <c r="L47" i="44"/>
  <c r="J47" i="44"/>
  <c r="K47" i="44"/>
  <c r="N15" i="44"/>
  <c r="O15" i="44" s="1"/>
  <c r="N21" i="44"/>
  <c r="O21" i="44" s="1"/>
  <c r="N43" i="44"/>
  <c r="O43" i="44"/>
  <c r="G47" i="44"/>
  <c r="N5" i="44"/>
  <c r="O5" i="44" s="1"/>
  <c r="N37" i="44"/>
  <c r="O37" i="44" s="1"/>
  <c r="E47" i="44"/>
  <c r="H47" i="44"/>
  <c r="F47" i="44"/>
  <c r="D47" i="44"/>
  <c r="N47" i="44" s="1"/>
  <c r="O47" i="44" s="1"/>
  <c r="L49" i="45"/>
  <c r="M49" i="45"/>
  <c r="J49" i="45"/>
  <c r="N47" i="45"/>
  <c r="O47" i="45"/>
  <c r="N31" i="45"/>
  <c r="O31" i="45" s="1"/>
  <c r="F49" i="45"/>
  <c r="H49" i="45"/>
  <c r="I49" i="45"/>
  <c r="N15" i="45"/>
  <c r="O15" i="45" s="1"/>
  <c r="N5" i="45"/>
  <c r="O5" i="45"/>
  <c r="N21" i="45"/>
  <c r="O21" i="45" s="1"/>
  <c r="N39" i="45"/>
  <c r="O39" i="45" s="1"/>
  <c r="E49" i="45"/>
  <c r="N35" i="45"/>
  <c r="O35" i="45" s="1"/>
  <c r="D49" i="45"/>
  <c r="N49" i="45" s="1"/>
  <c r="O49" i="45" s="1"/>
  <c r="O36" i="46"/>
  <c r="P36" i="46" s="1"/>
  <c r="O40" i="46"/>
  <c r="P40" i="46" s="1"/>
  <c r="O32" i="46"/>
  <c r="P32" i="46" s="1"/>
  <c r="O22" i="46"/>
  <c r="P22" i="46"/>
  <c r="O5" i="46"/>
  <c r="P5" i="46"/>
  <c r="O44" i="47" l="1"/>
  <c r="P44" i="47" s="1"/>
  <c r="E45" i="38"/>
  <c r="N35" i="38"/>
  <c r="O35" i="38" s="1"/>
  <c r="N28" i="44"/>
  <c r="O28" i="44" s="1"/>
  <c r="J43" i="36"/>
  <c r="N37" i="41"/>
  <c r="O37" i="41" s="1"/>
  <c r="I46" i="41"/>
  <c r="E43" i="36"/>
  <c r="N32" i="36"/>
  <c r="O32" i="36" s="1"/>
  <c r="N49" i="35"/>
  <c r="O49" i="35" s="1"/>
  <c r="J45" i="33"/>
  <c r="N21" i="33"/>
  <c r="O21" i="33" s="1"/>
  <c r="N16" i="37"/>
  <c r="O16" i="37" s="1"/>
  <c r="N34" i="39"/>
  <c r="O34" i="39" s="1"/>
  <c r="N28" i="36"/>
  <c r="O28" i="36" s="1"/>
  <c r="N5" i="40"/>
  <c r="O5" i="40" s="1"/>
  <c r="K46" i="40"/>
  <c r="N5" i="33"/>
  <c r="O5" i="33" s="1"/>
  <c r="M45" i="33"/>
  <c r="N22" i="35"/>
  <c r="O22" i="35" s="1"/>
  <c r="N47" i="39"/>
  <c r="O47" i="39" s="1"/>
  <c r="N37" i="39"/>
  <c r="O37" i="39" s="1"/>
  <c r="N16" i="40"/>
  <c r="O16" i="40" s="1"/>
  <c r="E46" i="40"/>
  <c r="N5" i="41"/>
  <c r="O5" i="41" s="1"/>
  <c r="E46" i="41"/>
  <c r="N46" i="41" s="1"/>
  <c r="O46" i="41" s="1"/>
  <c r="N33" i="41"/>
  <c r="O33" i="41" s="1"/>
  <c r="M46" i="41"/>
  <c r="N42" i="37"/>
  <c r="O42" i="37" s="1"/>
  <c r="J46" i="37"/>
  <c r="D45" i="33"/>
  <c r="N41" i="33"/>
  <c r="O41" i="33" s="1"/>
  <c r="N5" i="37"/>
  <c r="O5" i="37" s="1"/>
  <c r="E46" i="37"/>
  <c r="G46" i="40"/>
  <c r="N43" i="40"/>
  <c r="O43" i="40" s="1"/>
  <c r="N16" i="41"/>
  <c r="O16" i="41" s="1"/>
  <c r="K46" i="41"/>
  <c r="N5" i="42"/>
  <c r="O5" i="42" s="1"/>
  <c r="K44" i="42"/>
  <c r="N16" i="35"/>
  <c r="O16" i="35" s="1"/>
  <c r="I49" i="35"/>
  <c r="M45" i="38"/>
  <c r="N28" i="38"/>
  <c r="O28" i="38" s="1"/>
  <c r="G44" i="43"/>
  <c r="N44" i="43" s="1"/>
  <c r="O44" i="43" s="1"/>
  <c r="N22" i="43"/>
  <c r="O22" i="43" s="1"/>
  <c r="H48" i="46"/>
  <c r="O48" i="46" s="1"/>
  <c r="P48" i="46" s="1"/>
  <c r="N35" i="33"/>
  <c r="O35" i="33" s="1"/>
  <c r="E45" i="33"/>
  <c r="I46" i="37"/>
  <c r="N44" i="39"/>
  <c r="O44" i="39" s="1"/>
  <c r="I48" i="46"/>
  <c r="N34" i="44"/>
  <c r="O34" i="44" s="1"/>
  <c r="G46" i="34"/>
  <c r="N46" i="34" s="1"/>
  <c r="O46" i="34" s="1"/>
  <c r="N28" i="34"/>
  <c r="O28" i="34" s="1"/>
  <c r="N46" i="35"/>
  <c r="O46" i="35" s="1"/>
  <c r="G49" i="35"/>
  <c r="F43" i="36"/>
  <c r="D45" i="38"/>
  <c r="N15" i="42"/>
  <c r="O15" i="42" s="1"/>
  <c r="G44" i="42"/>
  <c r="N44" i="42" s="1"/>
  <c r="O44" i="42" s="1"/>
  <c r="L45" i="38"/>
  <c r="J47" i="39"/>
  <c r="N5" i="39"/>
  <c r="O5" i="39" s="1"/>
  <c r="I46" i="40"/>
  <c r="N22" i="40"/>
  <c r="O22" i="40" s="1"/>
  <c r="K49" i="35"/>
  <c r="N22" i="39"/>
  <c r="O22" i="39" s="1"/>
  <c r="N45" i="38" l="1"/>
  <c r="O45" i="38" s="1"/>
  <c r="N46" i="40"/>
  <c r="O46" i="40" s="1"/>
  <c r="N46" i="37"/>
  <c r="O46" i="37" s="1"/>
  <c r="N45" i="33"/>
  <c r="O45" i="33" s="1"/>
  <c r="N43" i="36"/>
  <c r="O43" i="36" s="1"/>
</calcChain>
</file>

<file path=xl/sharedStrings.xml><?xml version="1.0" encoding="utf-8"?>
<sst xmlns="http://schemas.openxmlformats.org/spreadsheetml/2006/main" count="931" uniqueCount="146">
  <si>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</si>
  <si>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</si>
  <si>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</si>
  <si>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</si>
  <si>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</si>
  <si>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</si>
  <si>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</si>
  <si>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</si>
  <si>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</si>
  <si>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</si>
  <si>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</si>
  <si>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</si>
  <si>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</si>
  <si>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</si>
  <si>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</si>
  <si>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</si>
  <si>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</si>
  <si>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</si>
  <si>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</si>
  <si>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</si>
  <si>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</si>
  <si>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</si>
  <si>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</si>
  <si>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State Grant - Public Safety</t>
  </si>
  <si>
    <t>State Grant - Physical Environment - Stormwater Management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</si>
  <si>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</si>
  <si>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</si>
  <si>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</si>
  <si>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</si>
  <si>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</si>
  <si>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</si>
  <si>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</si>
  <si>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</si>
  <si>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</si>
  <si>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</si>
  <si>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</si>
  <si>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</si>
  <si>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Other Public Safety Charges and Fees</t>
  </si>
  <si>
    <t>Physical Environment - Water / Sewer Combination Utility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</si>
  <si>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</si>
  <si>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</si>
  <si>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</si>
  <si>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</si>
  <si>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</si>
  <si>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</si>
  <si>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</si>
  <si>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</si>
  <si>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</si>
  <si>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</si>
  <si>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</si>
  <si>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</si>
  <si>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</si>
  <si>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</si>
  <si>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</si>
  <si>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</si>
  <si>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</si>
  <si>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</si>
  <si>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</si>
  <si>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</si>
  <si>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Medley Revenues Reported by Account Code and Fund Type</t>
  </si>
  <si>
    <t>Local Fiscal Year Ended September 30, 2010</t>
  </si>
  <si>
    <t>Local Option Taxes</t>
  </si>
  <si>
    <t>Federal Grant - Public Safety</t>
  </si>
  <si>
    <t>Physical Environment - Other Physical Environment Charges</t>
  </si>
  <si>
    <t>Federal Fines and Forfeits</t>
  </si>
  <si>
    <t>State Fines and Forfeits</t>
  </si>
  <si>
    <t>Disposition of Fixed Assets</t>
  </si>
  <si>
    <t>2010 Municipal Census Population:</t>
  </si>
  <si>
    <t>Local Fiscal Year Ended September 30, 2011</t>
  </si>
  <si>
    <t>Fire Insurance Premium Tax for Firefighters' Pension</t>
  </si>
  <si>
    <t>Federal Grant - Physical Environment - Other Physical Environment</t>
  </si>
  <si>
    <t>State Grant - Physical Environment - Sewer / Wastewater</t>
  </si>
  <si>
    <t>Grants from Other Local Units - General Government</t>
  </si>
  <si>
    <t>Grants from Other Local Units - Physical Environment</t>
  </si>
  <si>
    <t>Grants from Other Local Units - Transportation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</si>
  <si>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</si>
  <si>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</si>
  <si>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</si>
  <si>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</si>
  <si>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</si>
  <si>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</si>
  <si>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</si>
  <si>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</si>
  <si>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</si>
  <si>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</si>
  <si>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</si>
  <si>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Sales - Disposition of Fixed Assets</t>
  </si>
  <si>
    <t>Proceeds of General Capital Asset Dispositions - Sales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</si>
  <si>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</si>
  <si>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</si>
  <si>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</si>
  <si>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</si>
  <si>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Water Supply System</t>
  </si>
  <si>
    <t>State Grant - Other</t>
  </si>
  <si>
    <t>Grants from Other Local Units - Other</t>
  </si>
  <si>
    <t>2008 Municipal Population:</t>
  </si>
  <si>
    <t>Local Fiscal Year Ended September 30, 2014</t>
  </si>
  <si>
    <t>Federal Grant - Other Federal Grants</t>
  </si>
  <si>
    <t>Physical Environment - Sewer / Wastewater Utility</t>
  </si>
  <si>
    <t>Proprietary Non-Operating - Capital Contributions from Private Source</t>
  </si>
  <si>
    <t>2014 Municipal Population:</t>
  </si>
  <si>
    <t>Local Fiscal Year Ended September 30, 2015</t>
  </si>
  <si>
    <t>Federal Grant - Physical Environment - Sewer / Wastewater</t>
  </si>
  <si>
    <t>2015 Municipal Population:</t>
  </si>
  <si>
    <t>Local Fiscal Year Ended September 30, 2016</t>
  </si>
  <si>
    <t>Grants from Other Local Units - Public Safety</t>
  </si>
  <si>
    <t>Court-Ordered Judgments and Fines - Other Court-Ordered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</si>
  <si>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</si>
  <si>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</si>
  <si>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</si>
  <si>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</si>
  <si>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</si>
  <si>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</si>
  <si>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Economic Environment</t>
  </si>
  <si>
    <t>State Shared Revenues - General Government - Local Government Half-Cent Sales Tax</t>
  </si>
  <si>
    <t>State Shared Revenues - Other</t>
  </si>
  <si>
    <t>General Government - Administrative Service Fees</t>
  </si>
  <si>
    <t>General Government - Other General Government Charges and Fees</t>
  </si>
  <si>
    <t>Physical Environment - Conservation and Resource Management</t>
  </si>
  <si>
    <t>2019 Municipal Population:</t>
  </si>
  <si>
    <t>Local Fiscal Year Ended September 30, 2020</t>
  </si>
  <si>
    <t>Other Financial Assistance - Federal Source</t>
  </si>
  <si>
    <t>State Grant - Transportation - Other Transportation</t>
  </si>
  <si>
    <t>Grants from Other Local Units - Culture / Recreation</t>
  </si>
  <si>
    <t>Contributions and Donations from Private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</si>
  <si>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</si>
  <si>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</si>
  <si>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</si>
  <si>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</si>
  <si>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</si>
  <si>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</si>
  <si>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</si>
  <si>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</si>
  <si>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</si>
  <si>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</si>
  <si>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Special Assessments - Capital Improvement</t>
  </si>
  <si>
    <t>Vessel Registration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</si>
  <si>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</si>
  <si>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</si>
  <si>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</si>
  <si>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</si>
  <si>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Fines - Local Ordinance Violations</t>
  </si>
  <si>
    <t>2021 Municipal Population:</t>
  </si>
  <si>
    <t>Local Fiscal Year Ended September 30, 2022</t>
  </si>
  <si>
    <t>Insurance Premium Tax for Firefighters' Pension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</si>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</sst>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>SUM(D6:D13)</f>
        <v>13234114.27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225066.38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13459180.65</v>
      </c>
      <c r="P5" s="33">
        <f>(O5/P$46)</f>
        <v>12745.43622159091</v>
      </c>
      <c r="Q5" s="6"/>
    </row>
    <row r="6" spans="1:134">
      <c r="A6" s="12"/>
      <c r="B6" s="25">
        <v>311</v>
      </c>
      <c r="C6" s="20" t="s">
        <v>2</v>
      </c>
      <c r="D6" s="46">
        <v>10419822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10419822</v>
      </c>
      <c r="P6" s="47">
        <f>(O6/P$46)</f>
        <v>9867.255681818182</v>
      </c>
      <c r="Q6" s="9"/>
    </row>
    <row r="7" spans="1:134">
      <c r="A7" s="12"/>
      <c r="B7" s="25">
        <v>312.41000000000003</v>
      </c>
      <c r="C7" s="20" t="s">
        <v>131</v>
      </c>
      <c r="D7" s="46">
        <v>99962.02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99962.02</v>
      </c>
      <c r="P7" s="47">
        <f>(O7/P$46)</f>
        <v>94.661003787878798</v>
      </c>
      <c r="Q7" s="9"/>
    </row>
    <row r="8" spans="1:134">
      <c r="A8" s="12"/>
      <c r="B8" s="25">
        <v>312.43</v>
      </c>
      <c r="C8" s="20" t="s">
        <v>132</v>
      </c>
      <c r="D8" s="46">
        <v>80420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80420</v>
      </c>
      <c r="P8" s="47">
        <f>(O8/P$46)</f>
        <v>76.155303030303031</v>
      </c>
      <c r="Q8" s="9"/>
    </row>
    <row r="9" spans="1:134">
      <c r="A9" s="12"/>
      <c r="B9" s="25">
        <v>312.51</v>
      </c>
      <c r="C9" s="20" t="s">
        <v>144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225066.38</v>
      </c>
      <c r="L9" s="46">
        <v>0</v>
      </c>
      <c r="M9" s="46">
        <v>0</v>
      </c>
      <c r="N9" s="46">
        <v>0</v>
      </c>
      <c r="O9" s="46">
        <f t="shared" si="0"/>
        <v>225066.38</v>
      </c>
      <c r="P9" s="47">
        <f>(O9/P$46)</f>
        <v>213.13104166666668</v>
      </c>
      <c r="Q9" s="9"/>
    </row>
    <row r="10" spans="1:134">
      <c r="A10" s="12"/>
      <c r="B10" s="25">
        <v>314.10000000000002</v>
      </c>
      <c r="C10" s="20" t="s">
        <v>13</v>
      </c>
      <c r="D10" s="46">
        <v>1708259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1708259</v>
      </c>
      <c r="P10" s="47">
        <f>(O10/P$46)</f>
        <v>1617.6695075757575</v>
      </c>
      <c r="Q10" s="9"/>
    </row>
    <row r="11" spans="1:134">
      <c r="A11" s="12"/>
      <c r="B11" s="25">
        <v>314.39999999999998</v>
      </c>
      <c r="C11" s="20" t="s">
        <v>14</v>
      </c>
      <c r="D11" s="46">
        <v>171212.88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171212.88</v>
      </c>
      <c r="P11" s="47">
        <f>(O11/P$46)</f>
        <v>162.13340909090908</v>
      </c>
      <c r="Q11" s="9"/>
    </row>
    <row r="12" spans="1:134">
      <c r="A12" s="12"/>
      <c r="B12" s="25">
        <v>315.10000000000002</v>
      </c>
      <c r="C12" s="20" t="s">
        <v>133</v>
      </c>
      <c r="D12" s="46">
        <v>521394.09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521394.09</v>
      </c>
      <c r="P12" s="47">
        <f>(O12/P$46)</f>
        <v>493.74440340909092</v>
      </c>
      <c r="Q12" s="9"/>
    </row>
    <row r="13" spans="1:134">
      <c r="A13" s="12"/>
      <c r="B13" s="25">
        <v>316</v>
      </c>
      <c r="C13" s="20" t="s">
        <v>82</v>
      </c>
      <c r="D13" s="46">
        <v>233044.28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233044.28</v>
      </c>
      <c r="P13" s="47">
        <f>(O13/P$46)</f>
        <v>220.68587121212121</v>
      </c>
      <c r="Q13" s="9"/>
    </row>
    <row r="14" spans="1:134" ht="15.75">
      <c r="A14" s="29" t="s">
        <v>17</v>
      </c>
      <c r="B14" s="30"/>
      <c r="C14" s="31"/>
      <c r="D14" s="32">
        <f>SUM(D15:D21)</f>
        <v>8116563.7599999998</v>
      </c>
      <c r="E14" s="32">
        <f>SUM(E15:E21)</f>
        <v>0</v>
      </c>
      <c r="F14" s="32">
        <f>SUM(F15:F21)</f>
        <v>0</v>
      </c>
      <c r="G14" s="32">
        <f>SUM(G15:G21)</f>
        <v>0</v>
      </c>
      <c r="H14" s="32">
        <f>SUM(H15:H21)</f>
        <v>0</v>
      </c>
      <c r="I14" s="32">
        <f>SUM(I15:I21)</f>
        <v>1178915</v>
      </c>
      <c r="J14" s="32">
        <f>SUM(J15:J21)</f>
        <v>0</v>
      </c>
      <c r="K14" s="32">
        <f>SUM(K15:K21)</f>
        <v>0</v>
      </c>
      <c r="L14" s="32">
        <f>SUM(L15:L21)</f>
        <v>0</v>
      </c>
      <c r="M14" s="32">
        <f>SUM(M15:M21)</f>
        <v>0</v>
      </c>
      <c r="N14" s="32">
        <f>SUM(N15:N21)</f>
        <v>0</v>
      </c>
      <c r="O14" s="44">
        <f>SUM(D14:N14)</f>
        <v>9295478.7599999998</v>
      </c>
      <c r="P14" s="45">
        <f>(O14/P$46)</f>
        <v>8802.536704545455</v>
      </c>
      <c r="Q14" s="10"/>
    </row>
    <row r="15" spans="1:134">
      <c r="A15" s="12"/>
      <c r="B15" s="25">
        <v>322</v>
      </c>
      <c r="C15" s="20" t="s">
        <v>134</v>
      </c>
      <c r="D15" s="46">
        <v>3521114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3521114</v>
      </c>
      <c r="P15" s="47">
        <f>(O15/P$46)</f>
        <v>3334.3882575757575</v>
      </c>
      <c r="Q15" s="9"/>
    </row>
    <row r="16" spans="1:134">
      <c r="A16" s="12"/>
      <c r="B16" s="25">
        <v>323.10000000000002</v>
      </c>
      <c r="C16" s="20" t="s">
        <v>18</v>
      </c>
      <c r="D16" s="46">
        <v>1773631.34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1">SUM(D16:N16)</f>
        <v>1773631.34</v>
      </c>
      <c r="P16" s="47">
        <f>(O16/P$46)</f>
        <v>1679.5751325757576</v>
      </c>
      <c r="Q16" s="9"/>
    </row>
    <row r="17" spans="1:17">
      <c r="A17" s="12"/>
      <c r="B17" s="25">
        <v>323.39999999999998</v>
      </c>
      <c r="C17" s="20" t="s">
        <v>19</v>
      </c>
      <c r="D17" s="46">
        <v>73316.070000000007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73316.070000000007</v>
      </c>
      <c r="P17" s="47">
        <f>(O17/P$46)</f>
        <v>69.428096590909092</v>
      </c>
      <c r="Q17" s="9"/>
    </row>
    <row r="18" spans="1:17">
      <c r="A18" s="12"/>
      <c r="B18" s="25">
        <v>323.7</v>
      </c>
      <c r="C18" s="20" t="s">
        <v>20</v>
      </c>
      <c r="D18" s="46">
        <v>2077235.34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2077235.34</v>
      </c>
      <c r="P18" s="47">
        <f>(O18/P$46)</f>
        <v>1967.0789204545456</v>
      </c>
      <c r="Q18" s="9"/>
    </row>
    <row r="19" spans="1:17">
      <c r="A19" s="12"/>
      <c r="B19" s="25">
        <v>325.10000000000002</v>
      </c>
      <c r="C19" s="20" t="s">
        <v>135</v>
      </c>
      <c r="D19" s="46">
        <v>351558</v>
      </c>
      <c r="E19" s="46">
        <v>0</v>
      </c>
      <c r="F19" s="46">
        <v>0</v>
      </c>
      <c r="G19" s="46">
        <v>0</v>
      </c>
      <c r="H19" s="46">
        <v>0</v>
      </c>
      <c r="I19" s="46">
        <v>1178915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1530473</v>
      </c>
      <c r="P19" s="47">
        <f>(O19/P$46)</f>
        <v>1449.311553030303</v>
      </c>
      <c r="Q19" s="9"/>
    </row>
    <row r="20" spans="1:17">
      <c r="A20" s="12"/>
      <c r="B20" s="25">
        <v>329.4</v>
      </c>
      <c r="C20" s="20" t="s">
        <v>136</v>
      </c>
      <c r="D20" s="46">
        <v>37226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37226</v>
      </c>
      <c r="P20" s="47">
        <f>(O20/P$46)</f>
        <v>35.251893939393938</v>
      </c>
      <c r="Q20" s="9"/>
    </row>
    <row r="21" spans="1:17">
      <c r="A21" s="12"/>
      <c r="B21" s="25">
        <v>329.5</v>
      </c>
      <c r="C21" s="20" t="s">
        <v>137</v>
      </c>
      <c r="D21" s="46">
        <v>282483.01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282483.01</v>
      </c>
      <c r="P21" s="47">
        <f>(O21/P$46)</f>
        <v>267.50285037878791</v>
      </c>
      <c r="Q21" s="9"/>
    </row>
    <row r="22" spans="1:17" ht="15.75">
      <c r="A22" s="29" t="s">
        <v>138</v>
      </c>
      <c r="B22" s="30"/>
      <c r="C22" s="31"/>
      <c r="D22" s="32">
        <f>SUM(D23:D28)</f>
        <v>845192.90999999992</v>
      </c>
      <c r="E22" s="32">
        <f>SUM(E23:E28)</f>
        <v>0</v>
      </c>
      <c r="F22" s="32">
        <f>SUM(F23:F28)</f>
        <v>0</v>
      </c>
      <c r="G22" s="32">
        <f>SUM(G23:G28)</f>
        <v>0</v>
      </c>
      <c r="H22" s="32">
        <f>SUM(H23:H28)</f>
        <v>0</v>
      </c>
      <c r="I22" s="32">
        <f>SUM(I23:I28)</f>
        <v>500000</v>
      </c>
      <c r="J22" s="32">
        <f>SUM(J23:J28)</f>
        <v>0</v>
      </c>
      <c r="K22" s="32">
        <f>SUM(K23:K28)</f>
        <v>0</v>
      </c>
      <c r="L22" s="32">
        <f>SUM(L23:L28)</f>
        <v>0</v>
      </c>
      <c r="M22" s="32">
        <f>SUM(M23:M28)</f>
        <v>0</v>
      </c>
      <c r="N22" s="32">
        <f>SUM(N23:N28)</f>
        <v>0</v>
      </c>
      <c r="O22" s="44">
        <f>SUM(D22:N22)</f>
        <v>1345192.91</v>
      </c>
      <c r="P22" s="45">
        <f>(O22/P$46)</f>
        <v>1273.8569223484847</v>
      </c>
      <c r="Q22" s="10"/>
    </row>
    <row r="23" spans="1:17">
      <c r="A23" s="12"/>
      <c r="B23" s="25">
        <v>334.2</v>
      </c>
      <c r="C23" s="20" t="s">
        <v>23</v>
      </c>
      <c r="D23" s="46">
        <v>29591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2">SUM(D23:N23)</f>
        <v>29591</v>
      </c>
      <c r="P23" s="47">
        <f>(O23/P$46)</f>
        <v>28.021780303030305</v>
      </c>
      <c r="Q23" s="9"/>
    </row>
    <row r="24" spans="1:17">
      <c r="A24" s="12"/>
      <c r="B24" s="25">
        <v>334.39</v>
      </c>
      <c r="C24" s="20" t="s">
        <v>25</v>
      </c>
      <c r="D24" s="46">
        <v>767267.29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767267.29</v>
      </c>
      <c r="P24" s="47">
        <f>(O24/P$46)</f>
        <v>726.57887310606066</v>
      </c>
      <c r="Q24" s="9"/>
    </row>
    <row r="25" spans="1:17">
      <c r="A25" s="12"/>
      <c r="B25" s="25">
        <v>334.9</v>
      </c>
      <c r="C25" s="20" t="s">
        <v>93</v>
      </c>
      <c r="D25" s="46">
        <v>2100.7800000000002</v>
      </c>
      <c r="E25" s="46">
        <v>0</v>
      </c>
      <c r="F25" s="46">
        <v>0</v>
      </c>
      <c r="G25" s="46">
        <v>0</v>
      </c>
      <c r="H25" s="46">
        <v>0</v>
      </c>
      <c r="I25" s="46">
        <v>500000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502100.78</v>
      </c>
      <c r="P25" s="47">
        <f>(O25/P$46)</f>
        <v>475.47422348484849</v>
      </c>
      <c r="Q25" s="9"/>
    </row>
    <row r="26" spans="1:17">
      <c r="A26" s="12"/>
      <c r="B26" s="25">
        <v>335.125</v>
      </c>
      <c r="C26" s="20" t="s">
        <v>139</v>
      </c>
      <c r="D26" s="46">
        <v>27851.21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27851.21</v>
      </c>
      <c r="P26" s="47">
        <f>(O26/P$46)</f>
        <v>26.374251893939395</v>
      </c>
      <c r="Q26" s="9"/>
    </row>
    <row r="27" spans="1:17">
      <c r="A27" s="12"/>
      <c r="B27" s="25">
        <v>335.14</v>
      </c>
      <c r="C27" s="20" t="s">
        <v>84</v>
      </c>
      <c r="D27" s="46">
        <v>4998.1899999999996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4998.1899999999996</v>
      </c>
      <c r="P27" s="47">
        <f>(O27/P$46)</f>
        <v>4.733134469696969</v>
      </c>
      <c r="Q27" s="9"/>
    </row>
    <row r="28" spans="1:17">
      <c r="A28" s="12"/>
      <c r="B28" s="25">
        <v>335.15</v>
      </c>
      <c r="C28" s="20" t="s">
        <v>85</v>
      </c>
      <c r="D28" s="46">
        <v>13384.44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13384.44</v>
      </c>
      <c r="P28" s="47">
        <f>(O28/P$46)</f>
        <v>12.674659090909092</v>
      </c>
      <c r="Q28" s="9"/>
    </row>
    <row r="29" spans="1:17" ht="15.75">
      <c r="A29" s="29" t="s">
        <v>33</v>
      </c>
      <c r="B29" s="30"/>
      <c r="C29" s="31"/>
      <c r="D29" s="32">
        <f>SUM(D30:D32)</f>
        <v>386288.23</v>
      </c>
      <c r="E29" s="32">
        <f>SUM(E30:E32)</f>
        <v>0</v>
      </c>
      <c r="F29" s="32">
        <f>SUM(F30:F32)</f>
        <v>0</v>
      </c>
      <c r="G29" s="32">
        <f>SUM(G30:G32)</f>
        <v>0</v>
      </c>
      <c r="H29" s="32">
        <f>SUM(H30:H32)</f>
        <v>0</v>
      </c>
      <c r="I29" s="32">
        <f>SUM(I30:I32)</f>
        <v>9681386</v>
      </c>
      <c r="J29" s="32">
        <f>SUM(J30:J32)</f>
        <v>0</v>
      </c>
      <c r="K29" s="32">
        <f>SUM(K30:K32)</f>
        <v>0</v>
      </c>
      <c r="L29" s="32">
        <f>SUM(L30:L32)</f>
        <v>0</v>
      </c>
      <c r="M29" s="32">
        <f>SUM(M30:M32)</f>
        <v>0</v>
      </c>
      <c r="N29" s="32">
        <f>SUM(N30:N32)</f>
        <v>0</v>
      </c>
      <c r="O29" s="32">
        <f>SUM(D29:N29)</f>
        <v>10067674.23</v>
      </c>
      <c r="P29" s="45">
        <f>(O29/P$46)</f>
        <v>9533.7824147727279</v>
      </c>
      <c r="Q29" s="10"/>
    </row>
    <row r="30" spans="1:17">
      <c r="A30" s="12"/>
      <c r="B30" s="25">
        <v>342.9</v>
      </c>
      <c r="C30" s="20" t="s">
        <v>37</v>
      </c>
      <c r="D30" s="46">
        <v>386288.23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2" si="3">SUM(D30:N30)</f>
        <v>386288.23</v>
      </c>
      <c r="P30" s="47">
        <f>(O30/P$46)</f>
        <v>365.80324810606061</v>
      </c>
      <c r="Q30" s="9"/>
    </row>
    <row r="31" spans="1:17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6741133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6741133</v>
      </c>
      <c r="P31" s="47">
        <f>(O31/P$46)</f>
        <v>6383.648674242424</v>
      </c>
      <c r="Q31" s="9"/>
    </row>
    <row r="32" spans="1:17">
      <c r="A32" s="12"/>
      <c r="B32" s="25">
        <v>343.9</v>
      </c>
      <c r="C32" s="20" t="s">
        <v>63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2940253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2940253</v>
      </c>
      <c r="P32" s="47">
        <f>(O32/P$46)</f>
        <v>2784.3304924242425</v>
      </c>
      <c r="Q32" s="9"/>
    </row>
    <row r="33" spans="1:120" ht="15.75">
      <c r="A33" s="29" t="s">
        <v>34</v>
      </c>
      <c r="B33" s="30"/>
      <c r="C33" s="31"/>
      <c r="D33" s="32">
        <f>SUM(D34:D36)</f>
        <v>1919625.7200000002</v>
      </c>
      <c r="E33" s="32">
        <f>SUM(E34:E36)</f>
        <v>2227</v>
      </c>
      <c r="F33" s="32">
        <f>SUM(F34:F36)</f>
        <v>0</v>
      </c>
      <c r="G33" s="32">
        <f>SUM(G34:G36)</f>
        <v>0</v>
      </c>
      <c r="H33" s="32">
        <f>SUM(H34:H36)</f>
        <v>0</v>
      </c>
      <c r="I33" s="32">
        <f>SUM(I34:I36)</f>
        <v>0</v>
      </c>
      <c r="J33" s="32">
        <f>SUM(J34:J36)</f>
        <v>0</v>
      </c>
      <c r="K33" s="32">
        <f>SUM(K34:K36)</f>
        <v>0</v>
      </c>
      <c r="L33" s="32">
        <f>SUM(L34:L36)</f>
        <v>0</v>
      </c>
      <c r="M33" s="32">
        <f>SUM(M34:M36)</f>
        <v>0</v>
      </c>
      <c r="N33" s="32">
        <f>SUM(N34:N36)</f>
        <v>0</v>
      </c>
      <c r="O33" s="32">
        <f>SUM(D33:N33)</f>
        <v>1921852.7200000002</v>
      </c>
      <c r="P33" s="45">
        <f>(O33/P$46)</f>
        <v>1819.9362878787881</v>
      </c>
      <c r="Q33" s="10"/>
    </row>
    <row r="34" spans="1:120">
      <c r="A34" s="13"/>
      <c r="B34" s="39">
        <v>351.5</v>
      </c>
      <c r="C34" s="21" t="s">
        <v>41</v>
      </c>
      <c r="D34" s="46">
        <v>1765605.08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6" si="4">SUM(D34:N34)</f>
        <v>1765605.08</v>
      </c>
      <c r="P34" s="47">
        <f>(O34/P$46)</f>
        <v>1671.9745075757576</v>
      </c>
      <c r="Q34" s="9"/>
    </row>
    <row r="35" spans="1:120">
      <c r="A35" s="13"/>
      <c r="B35" s="39">
        <v>354</v>
      </c>
      <c r="C35" s="21" t="s">
        <v>141</v>
      </c>
      <c r="D35" s="46">
        <v>154020.64000000001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154020.64000000001</v>
      </c>
      <c r="P35" s="47">
        <f>(O35/P$46)</f>
        <v>145.85287878787881</v>
      </c>
      <c r="Q35" s="9"/>
    </row>
    <row r="36" spans="1:120">
      <c r="A36" s="13"/>
      <c r="B36" s="39">
        <v>359</v>
      </c>
      <c r="C36" s="21" t="s">
        <v>42</v>
      </c>
      <c r="D36" s="46">
        <v>0</v>
      </c>
      <c r="E36" s="46">
        <v>2227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2227</v>
      </c>
      <c r="P36" s="47">
        <f>(O36/P$46)</f>
        <v>2.1089015151515151</v>
      </c>
      <c r="Q36" s="9"/>
    </row>
    <row r="37" spans="1:120" ht="15.75">
      <c r="A37" s="29" t="s">
        <v>3</v>
      </c>
      <c r="B37" s="30"/>
      <c r="C37" s="31"/>
      <c r="D37" s="32">
        <f>SUM(D38:D43)</f>
        <v>614669.19999999995</v>
      </c>
      <c r="E37" s="32">
        <f>SUM(E38:E43)</f>
        <v>36662.759999999995</v>
      </c>
      <c r="F37" s="32">
        <f>SUM(F38:F43)</f>
        <v>0</v>
      </c>
      <c r="G37" s="32">
        <f>SUM(G38:G43)</f>
        <v>0</v>
      </c>
      <c r="H37" s="32">
        <f>SUM(H38:H43)</f>
        <v>0</v>
      </c>
      <c r="I37" s="32">
        <f>SUM(I38:I43)</f>
        <v>124187.26999999999</v>
      </c>
      <c r="J37" s="32">
        <f>SUM(J38:J43)</f>
        <v>0</v>
      </c>
      <c r="K37" s="32">
        <f>SUM(K38:K43)</f>
        <v>-8521902</v>
      </c>
      <c r="L37" s="32">
        <f>SUM(L38:L43)</f>
        <v>0</v>
      </c>
      <c r="M37" s="32">
        <f>SUM(M38:M43)</f>
        <v>0</v>
      </c>
      <c r="N37" s="32">
        <f>SUM(N38:N43)</f>
        <v>0</v>
      </c>
      <c r="O37" s="32">
        <f>SUM(D37:N37)</f>
        <v>-7746382.7699999996</v>
      </c>
      <c r="P37" s="45">
        <f>(O37/P$46)</f>
        <v>-7335.5897443181811</v>
      </c>
      <c r="Q37" s="10"/>
    </row>
    <row r="38" spans="1:120">
      <c r="A38" s="12"/>
      <c r="B38" s="25">
        <v>361.1</v>
      </c>
      <c r="C38" s="20" t="s">
        <v>43</v>
      </c>
      <c r="D38" s="46">
        <v>65679.19</v>
      </c>
      <c r="E38" s="46">
        <v>965.95</v>
      </c>
      <c r="F38" s="46">
        <v>0</v>
      </c>
      <c r="G38" s="46">
        <v>0</v>
      </c>
      <c r="H38" s="46">
        <v>0</v>
      </c>
      <c r="I38" s="46">
        <v>69498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136143.14000000001</v>
      </c>
      <c r="P38" s="47">
        <f>(O38/P$46)</f>
        <v>128.92342803030306</v>
      </c>
      <c r="Q38" s="9"/>
    </row>
    <row r="39" spans="1:120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-10935757</v>
      </c>
      <c r="L39" s="46">
        <v>0</v>
      </c>
      <c r="M39" s="46">
        <v>0</v>
      </c>
      <c r="N39" s="46">
        <v>0</v>
      </c>
      <c r="O39" s="46">
        <f t="shared" ref="O39:O43" si="5">SUM(D39:N39)</f>
        <v>-10935757</v>
      </c>
      <c r="P39" s="47">
        <f>(O39/P$46)</f>
        <v>-10355.830492424242</v>
      </c>
      <c r="Q39" s="9"/>
    </row>
    <row r="40" spans="1:120">
      <c r="A40" s="12"/>
      <c r="B40" s="25">
        <v>362</v>
      </c>
      <c r="C40" s="20" t="s">
        <v>45</v>
      </c>
      <c r="D40" s="46">
        <v>458752.52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458752.52</v>
      </c>
      <c r="P40" s="47">
        <f>(O40/P$46)</f>
        <v>434.42473484848489</v>
      </c>
      <c r="Q40" s="9"/>
    </row>
    <row r="41" spans="1:120">
      <c r="A41" s="12"/>
      <c r="B41" s="25">
        <v>366</v>
      </c>
      <c r="C41" s="20" t="s">
        <v>124</v>
      </c>
      <c r="D41" s="46">
        <v>0</v>
      </c>
      <c r="E41" s="46">
        <v>35696.81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35696.81</v>
      </c>
      <c r="P41" s="47">
        <f>(O41/P$46)</f>
        <v>33.803797348484849</v>
      </c>
      <c r="Q41" s="9"/>
    </row>
    <row r="42" spans="1:120">
      <c r="A42" s="12"/>
      <c r="B42" s="25">
        <v>368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2413855</v>
      </c>
      <c r="L42" s="46">
        <v>0</v>
      </c>
      <c r="M42" s="46">
        <v>0</v>
      </c>
      <c r="N42" s="46">
        <v>0</v>
      </c>
      <c r="O42" s="46">
        <f t="shared" si="5"/>
        <v>2413855</v>
      </c>
      <c r="P42" s="47">
        <f>(O42/P$46)</f>
        <v>2285.847537878788</v>
      </c>
      <c r="Q42" s="9"/>
    </row>
    <row r="43" spans="1:120" ht="15.75" thickBot="1">
      <c r="A43" s="12"/>
      <c r="B43" s="25">
        <v>369.9</v>
      </c>
      <c r="C43" s="20" t="s">
        <v>47</v>
      </c>
      <c r="D43" s="46">
        <v>90237.49</v>
      </c>
      <c r="E43" s="46">
        <v>0</v>
      </c>
      <c r="F43" s="46">
        <v>0</v>
      </c>
      <c r="G43" s="46">
        <v>0</v>
      </c>
      <c r="H43" s="46">
        <v>0</v>
      </c>
      <c r="I43" s="46">
        <v>54689.27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5"/>
        <v>144926.76</v>
      </c>
      <c r="P43" s="47">
        <f>(O43/P$46)</f>
        <v>137.24125000000001</v>
      </c>
      <c r="Q43" s="9"/>
    </row>
    <row r="44" spans="1:120" ht="16.5" thickBot="1">
      <c r="A44" s="14" t="s">
        <v>39</v>
      </c>
      <c r="B44" s="23"/>
      <c r="C44" s="22"/>
      <c r="D44" s="15">
        <f>SUM(D5,D14,D22,D29,D33,D37)</f>
        <v>25116454.09</v>
      </c>
      <c r="E44" s="15">
        <f t="shared" ref="E44:N44" si="6">SUM(E5,E14,E22,E29,E33,E37)</f>
        <v>38889.759999999995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11484488.27</v>
      </c>
      <c r="J44" s="15">
        <f t="shared" si="6"/>
        <v>0</v>
      </c>
      <c r="K44" s="15">
        <f t="shared" si="6"/>
        <v>-8296835.6200000001</v>
      </c>
      <c r="L44" s="15">
        <f t="shared" si="6"/>
        <v>0</v>
      </c>
      <c r="M44" s="15">
        <f t="shared" si="6"/>
        <v>0</v>
      </c>
      <c r="N44" s="15">
        <f t="shared" si="6"/>
        <v>0</v>
      </c>
      <c r="O44" s="15">
        <f>SUM(D44:N44)</f>
        <v>28342996.500000004</v>
      </c>
      <c r="P44" s="38">
        <f>(O44/P$46)</f>
        <v>26839.958806818184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8" t="s">
        <v>145</v>
      </c>
      <c r="N46" s="48"/>
      <c r="O46" s="48"/>
      <c r="P46" s="43">
        <v>1056</v>
      </c>
    </row>
    <row r="47" spans="1:120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20" ht="15.75" customHeight="1" thickBot="1">
      <c r="A48" s="52" t="s">
        <v>76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10379972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73866</v>
      </c>
      <c r="L5" s="27">
        <f t="shared" si="0"/>
        <v>0</v>
      </c>
      <c r="M5" s="27">
        <f t="shared" si="0"/>
        <v>0</v>
      </c>
      <c r="N5" s="28">
        <f>SUM(D5:M5)</f>
        <v>10453838</v>
      </c>
      <c r="O5" s="33">
        <f t="shared" ref="O5:O46" si="1">(N5/O$48)</f>
        <v>12085.361849710982</v>
      </c>
      <c r="P5" s="6"/>
    </row>
    <row r="6" spans="1:133">
      <c r="A6" s="12"/>
      <c r="B6" s="25">
        <v>311</v>
      </c>
      <c r="C6" s="20" t="s">
        <v>2</v>
      </c>
      <c r="D6" s="46">
        <v>8158193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8158193</v>
      </c>
      <c r="O6" s="47">
        <f t="shared" si="1"/>
        <v>9431.4369942196536</v>
      </c>
      <c r="P6" s="9"/>
    </row>
    <row r="7" spans="1:133">
      <c r="A7" s="12"/>
      <c r="B7" s="25">
        <v>312.10000000000002</v>
      </c>
      <c r="C7" s="20" t="s">
        <v>61</v>
      </c>
      <c r="D7" s="46">
        <v>57273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57273</v>
      </c>
      <c r="O7" s="47">
        <f t="shared" si="1"/>
        <v>66.211560693641616</v>
      </c>
      <c r="P7" s="9"/>
    </row>
    <row r="8" spans="1:133">
      <c r="A8" s="12"/>
      <c r="B8" s="25">
        <v>312.41000000000003</v>
      </c>
      <c r="C8" s="20" t="s">
        <v>11</v>
      </c>
      <c r="D8" s="46">
        <v>56708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56708</v>
      </c>
      <c r="O8" s="47">
        <f t="shared" si="1"/>
        <v>65.558381502890171</v>
      </c>
      <c r="P8" s="9"/>
    </row>
    <row r="9" spans="1:133">
      <c r="A9" s="12"/>
      <c r="B9" s="25">
        <v>312.42</v>
      </c>
      <c r="C9" s="20" t="s">
        <v>10</v>
      </c>
      <c r="D9" s="46">
        <v>21812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21812</v>
      </c>
      <c r="O9" s="47">
        <f t="shared" si="1"/>
        <v>25.216184971098265</v>
      </c>
      <c r="P9" s="9"/>
    </row>
    <row r="10" spans="1:133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73866</v>
      </c>
      <c r="L10" s="46">
        <v>0</v>
      </c>
      <c r="M10" s="46">
        <v>0</v>
      </c>
      <c r="N10" s="46">
        <f>SUM(D10:M10)</f>
        <v>73866</v>
      </c>
      <c r="O10" s="47">
        <f t="shared" si="1"/>
        <v>85.394219653179192</v>
      </c>
      <c r="P10" s="9"/>
    </row>
    <row r="11" spans="1:133">
      <c r="A11" s="12"/>
      <c r="B11" s="25">
        <v>312.60000000000002</v>
      </c>
      <c r="C11" s="20" t="s">
        <v>12</v>
      </c>
      <c r="D11" s="46">
        <v>29636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29636</v>
      </c>
      <c r="O11" s="47">
        <f t="shared" si="1"/>
        <v>34.261271676300581</v>
      </c>
      <c r="P11" s="9"/>
    </row>
    <row r="12" spans="1:133">
      <c r="A12" s="12"/>
      <c r="B12" s="25">
        <v>314.10000000000002</v>
      </c>
      <c r="C12" s="20" t="s">
        <v>13</v>
      </c>
      <c r="D12" s="46">
        <v>1089621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1089621</v>
      </c>
      <c r="O12" s="47">
        <f t="shared" si="1"/>
        <v>1259.6774566473989</v>
      </c>
      <c r="P12" s="9"/>
    </row>
    <row r="13" spans="1:133">
      <c r="A13" s="12"/>
      <c r="B13" s="25">
        <v>314.39999999999998</v>
      </c>
      <c r="C13" s="20" t="s">
        <v>14</v>
      </c>
      <c r="D13" s="46">
        <v>61391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61391</v>
      </c>
      <c r="O13" s="47">
        <f t="shared" si="1"/>
        <v>70.972254335260118</v>
      </c>
      <c r="P13" s="9"/>
    </row>
    <row r="14" spans="1:133">
      <c r="A14" s="12"/>
      <c r="B14" s="25">
        <v>315</v>
      </c>
      <c r="C14" s="20" t="s">
        <v>81</v>
      </c>
      <c r="D14" s="46">
        <v>726449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726449</v>
      </c>
      <c r="O14" s="47">
        <f t="shared" si="1"/>
        <v>839.82543352601158</v>
      </c>
      <c r="P14" s="9"/>
    </row>
    <row r="15" spans="1:133">
      <c r="A15" s="12"/>
      <c r="B15" s="25">
        <v>316</v>
      </c>
      <c r="C15" s="20" t="s">
        <v>82</v>
      </c>
      <c r="D15" s="46">
        <v>178889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178889</v>
      </c>
      <c r="O15" s="47">
        <f t="shared" si="1"/>
        <v>206.80809248554914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2655123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6" si="4">SUM(D16:M16)</f>
        <v>2655123</v>
      </c>
      <c r="O16" s="45">
        <f t="shared" si="1"/>
        <v>3069.5063583815031</v>
      </c>
      <c r="P16" s="10"/>
    </row>
    <row r="17" spans="1:16">
      <c r="A17" s="12"/>
      <c r="B17" s="25">
        <v>322</v>
      </c>
      <c r="C17" s="20" t="s">
        <v>0</v>
      </c>
      <c r="D17" s="46">
        <v>560001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560001</v>
      </c>
      <c r="O17" s="47">
        <f t="shared" si="1"/>
        <v>647.4</v>
      </c>
      <c r="P17" s="9"/>
    </row>
    <row r="18" spans="1:16">
      <c r="A18" s="12"/>
      <c r="B18" s="25">
        <v>323.10000000000002</v>
      </c>
      <c r="C18" s="20" t="s">
        <v>18</v>
      </c>
      <c r="D18" s="46">
        <v>840745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840745</v>
      </c>
      <c r="O18" s="47">
        <f t="shared" si="1"/>
        <v>971.95953757225436</v>
      </c>
      <c r="P18" s="9"/>
    </row>
    <row r="19" spans="1:16">
      <c r="A19" s="12"/>
      <c r="B19" s="25">
        <v>323.39999999999998</v>
      </c>
      <c r="C19" s="20" t="s">
        <v>19</v>
      </c>
      <c r="D19" s="46">
        <v>43514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43514</v>
      </c>
      <c r="O19" s="47">
        <f t="shared" si="1"/>
        <v>50.305202312138725</v>
      </c>
      <c r="P19" s="9"/>
    </row>
    <row r="20" spans="1:16">
      <c r="A20" s="12"/>
      <c r="B20" s="25">
        <v>323.7</v>
      </c>
      <c r="C20" s="20" t="s">
        <v>20</v>
      </c>
      <c r="D20" s="46">
        <v>1117039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1117039</v>
      </c>
      <c r="O20" s="47">
        <f t="shared" si="1"/>
        <v>1291.3745664739884</v>
      </c>
      <c r="P20" s="9"/>
    </row>
    <row r="21" spans="1:16">
      <c r="A21" s="12"/>
      <c r="B21" s="25">
        <v>329</v>
      </c>
      <c r="C21" s="20" t="s">
        <v>21</v>
      </c>
      <c r="D21" s="46">
        <v>93824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93824</v>
      </c>
      <c r="O21" s="47">
        <f t="shared" si="1"/>
        <v>108.46705202312138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SUM(D23:D27)</f>
        <v>32544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140961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173505</v>
      </c>
      <c r="O22" s="45">
        <f t="shared" si="1"/>
        <v>200.58381502890174</v>
      </c>
      <c r="P22" s="10"/>
    </row>
    <row r="23" spans="1:16">
      <c r="A23" s="12"/>
      <c r="B23" s="25">
        <v>331.2</v>
      </c>
      <c r="C23" s="20" t="s">
        <v>62</v>
      </c>
      <c r="D23" s="46">
        <v>3520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3520</v>
      </c>
      <c r="O23" s="47">
        <f t="shared" si="1"/>
        <v>4.0693641618497107</v>
      </c>
      <c r="P23" s="9"/>
    </row>
    <row r="24" spans="1:16">
      <c r="A24" s="12"/>
      <c r="B24" s="25">
        <v>334.35</v>
      </c>
      <c r="C24" s="20" t="s">
        <v>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140961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140961</v>
      </c>
      <c r="O24" s="47">
        <f t="shared" si="1"/>
        <v>162.96069364161849</v>
      </c>
      <c r="P24" s="9"/>
    </row>
    <row r="25" spans="1:16">
      <c r="A25" s="12"/>
      <c r="B25" s="25">
        <v>335.12</v>
      </c>
      <c r="C25" s="20" t="s">
        <v>83</v>
      </c>
      <c r="D25" s="46">
        <v>17836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17836</v>
      </c>
      <c r="O25" s="47">
        <f t="shared" si="1"/>
        <v>20.619653179190752</v>
      </c>
      <c r="P25" s="9"/>
    </row>
    <row r="26" spans="1:16">
      <c r="A26" s="12"/>
      <c r="B26" s="25">
        <v>335.14</v>
      </c>
      <c r="C26" s="20" t="s">
        <v>84</v>
      </c>
      <c r="D26" s="46">
        <v>6659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6659</v>
      </c>
      <c r="O26" s="47">
        <f t="shared" si="1"/>
        <v>7.6982658959537575</v>
      </c>
      <c r="P26" s="9"/>
    </row>
    <row r="27" spans="1:16">
      <c r="A27" s="12"/>
      <c r="B27" s="25">
        <v>335.15</v>
      </c>
      <c r="C27" s="20" t="s">
        <v>85</v>
      </c>
      <c r="D27" s="46">
        <v>4529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4529</v>
      </c>
      <c r="O27" s="47">
        <f t="shared" si="1"/>
        <v>5.235838150289017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SUM(D29:D31)</f>
        <v>174779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7061452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7236231</v>
      </c>
      <c r="O28" s="45">
        <f t="shared" si="1"/>
        <v>8365.5849710982657</v>
      </c>
      <c r="P28" s="10"/>
    </row>
    <row r="29" spans="1:16">
      <c r="A29" s="12"/>
      <c r="B29" s="25">
        <v>342.9</v>
      </c>
      <c r="C29" s="20" t="s">
        <v>37</v>
      </c>
      <c r="D29" s="46">
        <v>174779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174779</v>
      </c>
      <c r="O29" s="47">
        <f t="shared" si="1"/>
        <v>202.05664739884392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5145967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5145967</v>
      </c>
      <c r="O30" s="47">
        <f t="shared" si="1"/>
        <v>5949.0947976878615</v>
      </c>
      <c r="P30" s="9"/>
    </row>
    <row r="31" spans="1:16">
      <c r="A31" s="12"/>
      <c r="B31" s="25">
        <v>343.9</v>
      </c>
      <c r="C31" s="20" t="s">
        <v>63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1915485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1915485</v>
      </c>
      <c r="O31" s="47">
        <f t="shared" si="1"/>
        <v>2214.4335260115608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SUM(D33:D34)</f>
        <v>1089564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1089564</v>
      </c>
      <c r="O32" s="45">
        <f t="shared" si="1"/>
        <v>1259.6115606936416</v>
      </c>
      <c r="P32" s="10"/>
    </row>
    <row r="33" spans="1:119">
      <c r="A33" s="13"/>
      <c r="B33" s="39">
        <v>351.5</v>
      </c>
      <c r="C33" s="21" t="s">
        <v>41</v>
      </c>
      <c r="D33" s="46">
        <v>561868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561868</v>
      </c>
      <c r="O33" s="47">
        <f t="shared" si="1"/>
        <v>649.55838150289014</v>
      </c>
      <c r="P33" s="9"/>
    </row>
    <row r="34" spans="1:119">
      <c r="A34" s="13"/>
      <c r="B34" s="39">
        <v>355</v>
      </c>
      <c r="C34" s="21" t="s">
        <v>64</v>
      </c>
      <c r="D34" s="46">
        <v>527696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527696</v>
      </c>
      <c r="O34" s="47">
        <f t="shared" si="1"/>
        <v>610.05317919075139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SUM(D36:D41)</f>
        <v>143902</v>
      </c>
      <c r="E35" s="32">
        <f t="shared" si="8"/>
        <v>37058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548313</v>
      </c>
      <c r="J35" s="32">
        <f t="shared" si="8"/>
        <v>0</v>
      </c>
      <c r="K35" s="32">
        <f t="shared" si="8"/>
        <v>6530244</v>
      </c>
      <c r="L35" s="32">
        <f t="shared" si="8"/>
        <v>0</v>
      </c>
      <c r="M35" s="32">
        <f t="shared" si="8"/>
        <v>0</v>
      </c>
      <c r="N35" s="32">
        <f t="shared" si="4"/>
        <v>7259517</v>
      </c>
      <c r="O35" s="45">
        <f t="shared" si="1"/>
        <v>8392.5052023121389</v>
      </c>
      <c r="P35" s="10"/>
    </row>
    <row r="36" spans="1:119">
      <c r="A36" s="12"/>
      <c r="B36" s="25">
        <v>361.1</v>
      </c>
      <c r="C36" s="20" t="s">
        <v>43</v>
      </c>
      <c r="D36" s="46">
        <v>89015</v>
      </c>
      <c r="E36" s="46">
        <v>73</v>
      </c>
      <c r="F36" s="46">
        <v>0</v>
      </c>
      <c r="G36" s="46">
        <v>0</v>
      </c>
      <c r="H36" s="46">
        <v>0</v>
      </c>
      <c r="I36" s="46">
        <v>69210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158298</v>
      </c>
      <c r="O36" s="47">
        <f t="shared" si="1"/>
        <v>183.0034682080925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4077463</v>
      </c>
      <c r="L37" s="46">
        <v>0</v>
      </c>
      <c r="M37" s="46">
        <v>0</v>
      </c>
      <c r="N37" s="46">
        <f t="shared" si="4"/>
        <v>4077463</v>
      </c>
      <c r="O37" s="47">
        <f t="shared" si="1"/>
        <v>4713.8300578034687</v>
      </c>
      <c r="P37" s="9"/>
    </row>
    <row r="38" spans="1:119">
      <c r="A38" s="12"/>
      <c r="B38" s="25">
        <v>362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421297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421297</v>
      </c>
      <c r="O38" s="47">
        <f t="shared" si="1"/>
        <v>487.04855491329482</v>
      </c>
      <c r="P38" s="9"/>
    </row>
    <row r="39" spans="1:119">
      <c r="A39" s="12"/>
      <c r="B39" s="25">
        <v>364</v>
      </c>
      <c r="C39" s="20" t="s">
        <v>86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48224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48224</v>
      </c>
      <c r="O39" s="47">
        <f t="shared" si="1"/>
        <v>55.750289017341039</v>
      </c>
      <c r="P39" s="9"/>
    </row>
    <row r="40" spans="1:119">
      <c r="A40" s="12"/>
      <c r="B40" s="25">
        <v>368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2452781</v>
      </c>
      <c r="L40" s="46">
        <v>0</v>
      </c>
      <c r="M40" s="46">
        <v>0</v>
      </c>
      <c r="N40" s="46">
        <f t="shared" si="4"/>
        <v>2452781</v>
      </c>
      <c r="O40" s="47">
        <f t="shared" si="1"/>
        <v>2835.5849710982657</v>
      </c>
      <c r="P40" s="9"/>
    </row>
    <row r="41" spans="1:119">
      <c r="A41" s="12"/>
      <c r="B41" s="25">
        <v>369.9</v>
      </c>
      <c r="C41" s="20" t="s">
        <v>47</v>
      </c>
      <c r="D41" s="46">
        <v>54887</v>
      </c>
      <c r="E41" s="46">
        <v>36985</v>
      </c>
      <c r="F41" s="46">
        <v>0</v>
      </c>
      <c r="G41" s="46">
        <v>0</v>
      </c>
      <c r="H41" s="46">
        <v>0</v>
      </c>
      <c r="I41" s="46">
        <v>9582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101454</v>
      </c>
      <c r="O41" s="47">
        <f t="shared" si="1"/>
        <v>117.28786127167631</v>
      </c>
      <c r="P41" s="9"/>
    </row>
    <row r="42" spans="1:119" ht="15.75">
      <c r="A42" s="29" t="s">
        <v>35</v>
      </c>
      <c r="B42" s="30"/>
      <c r="C42" s="31"/>
      <c r="D42" s="32">
        <f t="shared" ref="D42:M42" si="9">SUM(D43:D45)</f>
        <v>2800000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188575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2988575</v>
      </c>
      <c r="O42" s="45">
        <f t="shared" si="1"/>
        <v>3455</v>
      </c>
      <c r="P42" s="9"/>
    </row>
    <row r="43" spans="1:119">
      <c r="A43" s="12"/>
      <c r="B43" s="25">
        <v>381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188575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188575</v>
      </c>
      <c r="O43" s="47">
        <f t="shared" si="1"/>
        <v>218.00578034682081</v>
      </c>
      <c r="P43" s="9"/>
    </row>
    <row r="44" spans="1:119">
      <c r="A44" s="12"/>
      <c r="B44" s="25">
        <v>384</v>
      </c>
      <c r="C44" s="20" t="s">
        <v>49</v>
      </c>
      <c r="D44" s="46">
        <v>200000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200000</v>
      </c>
      <c r="O44" s="47">
        <f t="shared" si="1"/>
        <v>231.21387283236993</v>
      </c>
      <c r="P44" s="9"/>
    </row>
    <row r="45" spans="1:119" ht="15.75" thickBot="1">
      <c r="A45" s="12"/>
      <c r="B45" s="25">
        <v>388.1</v>
      </c>
      <c r="C45" s="20" t="s">
        <v>87</v>
      </c>
      <c r="D45" s="46">
        <v>2600000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2600000</v>
      </c>
      <c r="O45" s="47">
        <f t="shared" si="1"/>
        <v>3005.7803468208094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0">SUM(D5,D16,D22,D28,D32,D35,D42)</f>
        <v>17275884</v>
      </c>
      <c r="E46" s="15">
        <f t="shared" si="10"/>
        <v>37058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7939301</v>
      </c>
      <c r="J46" s="15">
        <f t="shared" si="10"/>
        <v>0</v>
      </c>
      <c r="K46" s="15">
        <f t="shared" si="10"/>
        <v>6604110</v>
      </c>
      <c r="L46" s="15">
        <f t="shared" si="10"/>
        <v>0</v>
      </c>
      <c r="M46" s="15">
        <f t="shared" si="10"/>
        <v>0</v>
      </c>
      <c r="N46" s="15">
        <f t="shared" si="4"/>
        <v>31856353</v>
      </c>
      <c r="O46" s="38">
        <f t="shared" si="1"/>
        <v>36828.153757225431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88</v>
      </c>
      <c r="M48" s="48"/>
      <c r="N48" s="48"/>
      <c r="O48" s="43">
        <v>865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11385341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72718</v>
      </c>
      <c r="L5" s="27">
        <f t="shared" si="0"/>
        <v>0</v>
      </c>
      <c r="M5" s="27">
        <f t="shared" si="0"/>
        <v>0</v>
      </c>
      <c r="N5" s="28">
        <f>SUM(D5:M5)</f>
        <v>11458059</v>
      </c>
      <c r="O5" s="33">
        <f t="shared" ref="O5:O43" si="1">(N5/O$45)</f>
        <v>13354.38111888112</v>
      </c>
      <c r="P5" s="6"/>
    </row>
    <row r="6" spans="1:133">
      <c r="A6" s="12"/>
      <c r="B6" s="25">
        <v>311</v>
      </c>
      <c r="C6" s="20" t="s">
        <v>2</v>
      </c>
      <c r="D6" s="46">
        <v>9270269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9270269</v>
      </c>
      <c r="O6" s="47">
        <f t="shared" si="1"/>
        <v>10804.509324009325</v>
      </c>
      <c r="P6" s="9"/>
    </row>
    <row r="7" spans="1:133">
      <c r="A7" s="12"/>
      <c r="B7" s="25">
        <v>312.10000000000002</v>
      </c>
      <c r="C7" s="20" t="s">
        <v>61</v>
      </c>
      <c r="D7" s="46">
        <v>54368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54368</v>
      </c>
      <c r="O7" s="47">
        <f t="shared" si="1"/>
        <v>63.365967365967364</v>
      </c>
      <c r="P7" s="9"/>
    </row>
    <row r="8" spans="1:133">
      <c r="A8" s="12"/>
      <c r="B8" s="25">
        <v>312.41000000000003</v>
      </c>
      <c r="C8" s="20" t="s">
        <v>11</v>
      </c>
      <c r="D8" s="46">
        <v>57264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57264</v>
      </c>
      <c r="O8" s="47">
        <f t="shared" si="1"/>
        <v>66.741258741258747</v>
      </c>
      <c r="P8" s="9"/>
    </row>
    <row r="9" spans="1:133">
      <c r="A9" s="12"/>
      <c r="B9" s="25">
        <v>312.42</v>
      </c>
      <c r="C9" s="20" t="s">
        <v>10</v>
      </c>
      <c r="D9" s="46">
        <v>22266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22266</v>
      </c>
      <c r="O9" s="47">
        <f t="shared" si="1"/>
        <v>25.95104895104895</v>
      </c>
      <c r="P9" s="9"/>
    </row>
    <row r="10" spans="1:133">
      <c r="A10" s="12"/>
      <c r="B10" s="25">
        <v>312.52</v>
      </c>
      <c r="C10" s="20" t="s">
        <v>58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72718</v>
      </c>
      <c r="L10" s="46">
        <v>0</v>
      </c>
      <c r="M10" s="46">
        <v>0</v>
      </c>
      <c r="N10" s="46">
        <f>SUM(D10:M10)</f>
        <v>72718</v>
      </c>
      <c r="O10" s="47">
        <f t="shared" si="1"/>
        <v>84.752913752913756</v>
      </c>
      <c r="P10" s="9"/>
    </row>
    <row r="11" spans="1:133">
      <c r="A11" s="12"/>
      <c r="B11" s="25">
        <v>312.60000000000002</v>
      </c>
      <c r="C11" s="20" t="s">
        <v>12</v>
      </c>
      <c r="D11" s="46">
        <v>29684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29684</v>
      </c>
      <c r="O11" s="47">
        <f t="shared" si="1"/>
        <v>34.596736596736598</v>
      </c>
      <c r="P11" s="9"/>
    </row>
    <row r="12" spans="1:133">
      <c r="A12" s="12"/>
      <c r="B12" s="25">
        <v>314.10000000000002</v>
      </c>
      <c r="C12" s="20" t="s">
        <v>13</v>
      </c>
      <c r="D12" s="46">
        <v>1001455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1001455</v>
      </c>
      <c r="O12" s="47">
        <f t="shared" si="1"/>
        <v>1167.1969696969697</v>
      </c>
      <c r="P12" s="9"/>
    </row>
    <row r="13" spans="1:133">
      <c r="A13" s="12"/>
      <c r="B13" s="25">
        <v>314.39999999999998</v>
      </c>
      <c r="C13" s="20" t="s">
        <v>14</v>
      </c>
      <c r="D13" s="46">
        <v>69055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69055</v>
      </c>
      <c r="O13" s="47">
        <f t="shared" si="1"/>
        <v>80.483682983682982</v>
      </c>
      <c r="P13" s="9"/>
    </row>
    <row r="14" spans="1:133">
      <c r="A14" s="12"/>
      <c r="B14" s="25">
        <v>315</v>
      </c>
      <c r="C14" s="20" t="s">
        <v>15</v>
      </c>
      <c r="D14" s="46">
        <v>697034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697034</v>
      </c>
      <c r="O14" s="47">
        <f t="shared" si="1"/>
        <v>812.39393939393938</v>
      </c>
      <c r="P14" s="9"/>
    </row>
    <row r="15" spans="1:133">
      <c r="A15" s="12"/>
      <c r="B15" s="25">
        <v>316</v>
      </c>
      <c r="C15" s="20" t="s">
        <v>16</v>
      </c>
      <c r="D15" s="46">
        <v>183946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183946</v>
      </c>
      <c r="O15" s="47">
        <f t="shared" si="1"/>
        <v>214.3892773892774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2398403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3" si="4">SUM(D16:M16)</f>
        <v>2398403</v>
      </c>
      <c r="O16" s="45">
        <f t="shared" si="1"/>
        <v>2795.3414918414919</v>
      </c>
      <c r="P16" s="10"/>
    </row>
    <row r="17" spans="1:16">
      <c r="A17" s="12"/>
      <c r="B17" s="25">
        <v>322</v>
      </c>
      <c r="C17" s="20" t="s">
        <v>0</v>
      </c>
      <c r="D17" s="46">
        <v>701603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701603</v>
      </c>
      <c r="O17" s="47">
        <f t="shared" si="1"/>
        <v>817.7191142191142</v>
      </c>
      <c r="P17" s="9"/>
    </row>
    <row r="18" spans="1:16">
      <c r="A18" s="12"/>
      <c r="B18" s="25">
        <v>323.10000000000002</v>
      </c>
      <c r="C18" s="20" t="s">
        <v>18</v>
      </c>
      <c r="D18" s="46">
        <v>836114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836114</v>
      </c>
      <c r="O18" s="47">
        <f t="shared" si="1"/>
        <v>974.49184149184146</v>
      </c>
      <c r="P18" s="9"/>
    </row>
    <row r="19" spans="1:16">
      <c r="A19" s="12"/>
      <c r="B19" s="25">
        <v>323.39999999999998</v>
      </c>
      <c r="C19" s="20" t="s">
        <v>19</v>
      </c>
      <c r="D19" s="46">
        <v>36956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36956</v>
      </c>
      <c r="O19" s="47">
        <f t="shared" si="1"/>
        <v>43.072261072261071</v>
      </c>
      <c r="P19" s="9"/>
    </row>
    <row r="20" spans="1:16">
      <c r="A20" s="12"/>
      <c r="B20" s="25">
        <v>323.7</v>
      </c>
      <c r="C20" s="20" t="s">
        <v>20</v>
      </c>
      <c r="D20" s="46">
        <v>725455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725455</v>
      </c>
      <c r="O20" s="47">
        <f t="shared" si="1"/>
        <v>845.51864801864804</v>
      </c>
      <c r="P20" s="9"/>
    </row>
    <row r="21" spans="1:16">
      <c r="A21" s="12"/>
      <c r="B21" s="25">
        <v>329</v>
      </c>
      <c r="C21" s="20" t="s">
        <v>21</v>
      </c>
      <c r="D21" s="46">
        <v>98275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98275</v>
      </c>
      <c r="O21" s="47">
        <f t="shared" si="1"/>
        <v>114.53962703962704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SUM(D23:D27)</f>
        <v>36797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140961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177758</v>
      </c>
      <c r="O22" s="45">
        <f t="shared" si="1"/>
        <v>207.17715617715618</v>
      </c>
      <c r="P22" s="10"/>
    </row>
    <row r="23" spans="1:16">
      <c r="A23" s="12"/>
      <c r="B23" s="25">
        <v>331.2</v>
      </c>
      <c r="C23" s="20" t="s">
        <v>62</v>
      </c>
      <c r="D23" s="46">
        <v>7964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7964</v>
      </c>
      <c r="O23" s="47">
        <f t="shared" si="1"/>
        <v>9.2820512820512828</v>
      </c>
      <c r="P23" s="9"/>
    </row>
    <row r="24" spans="1:16">
      <c r="A24" s="12"/>
      <c r="B24" s="25">
        <v>334.35</v>
      </c>
      <c r="C24" s="20" t="s">
        <v>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140961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140961</v>
      </c>
      <c r="O24" s="47">
        <f t="shared" si="1"/>
        <v>164.29020979020979</v>
      </c>
      <c r="P24" s="9"/>
    </row>
    <row r="25" spans="1:16">
      <c r="A25" s="12"/>
      <c r="B25" s="25">
        <v>335.12</v>
      </c>
      <c r="C25" s="20" t="s">
        <v>26</v>
      </c>
      <c r="D25" s="46">
        <v>18003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18003</v>
      </c>
      <c r="O25" s="47">
        <f t="shared" si="1"/>
        <v>20.982517482517483</v>
      </c>
      <c r="P25" s="9"/>
    </row>
    <row r="26" spans="1:16">
      <c r="A26" s="12"/>
      <c r="B26" s="25">
        <v>335.14</v>
      </c>
      <c r="C26" s="20" t="s">
        <v>27</v>
      </c>
      <c r="D26" s="46">
        <v>5984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5984</v>
      </c>
      <c r="O26" s="47">
        <f t="shared" si="1"/>
        <v>6.9743589743589745</v>
      </c>
      <c r="P26" s="9"/>
    </row>
    <row r="27" spans="1:16">
      <c r="A27" s="12"/>
      <c r="B27" s="25">
        <v>335.15</v>
      </c>
      <c r="C27" s="20" t="s">
        <v>28</v>
      </c>
      <c r="D27" s="46">
        <v>4846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4846</v>
      </c>
      <c r="O27" s="47">
        <f t="shared" si="1"/>
        <v>5.6480186480186481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SUM(D29:D31)</f>
        <v>91383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7221573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7312956</v>
      </c>
      <c r="O28" s="45">
        <f t="shared" si="1"/>
        <v>8523.2587412587418</v>
      </c>
      <c r="P28" s="10"/>
    </row>
    <row r="29" spans="1:16">
      <c r="A29" s="12"/>
      <c r="B29" s="25">
        <v>342.9</v>
      </c>
      <c r="C29" s="20" t="s">
        <v>37</v>
      </c>
      <c r="D29" s="46">
        <v>91383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91383</v>
      </c>
      <c r="O29" s="47">
        <f t="shared" si="1"/>
        <v>106.50699300699301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5249537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5249537</v>
      </c>
      <c r="O30" s="47">
        <f t="shared" si="1"/>
        <v>6118.3414918414919</v>
      </c>
      <c r="P30" s="9"/>
    </row>
    <row r="31" spans="1:16">
      <c r="A31" s="12"/>
      <c r="B31" s="25">
        <v>343.9</v>
      </c>
      <c r="C31" s="20" t="s">
        <v>63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1972036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1972036</v>
      </c>
      <c r="O31" s="47">
        <f t="shared" si="1"/>
        <v>2298.4102564102564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SUM(D33:D34)</f>
        <v>3895796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3895796</v>
      </c>
      <c r="O32" s="45">
        <f t="shared" si="1"/>
        <v>4540.5547785547787</v>
      </c>
      <c r="P32" s="10"/>
    </row>
    <row r="33" spans="1:119">
      <c r="A33" s="13"/>
      <c r="B33" s="39">
        <v>351.5</v>
      </c>
      <c r="C33" s="21" t="s">
        <v>41</v>
      </c>
      <c r="D33" s="46">
        <v>270571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270571</v>
      </c>
      <c r="O33" s="47">
        <f t="shared" si="1"/>
        <v>315.35081585081588</v>
      </c>
      <c r="P33" s="9"/>
    </row>
    <row r="34" spans="1:119">
      <c r="A34" s="13"/>
      <c r="B34" s="39">
        <v>355</v>
      </c>
      <c r="C34" s="21" t="s">
        <v>64</v>
      </c>
      <c r="D34" s="46">
        <v>3625225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3625225</v>
      </c>
      <c r="O34" s="47">
        <f t="shared" si="1"/>
        <v>4225.203962703963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SUM(D36:D40)</f>
        <v>111104</v>
      </c>
      <c r="E35" s="32">
        <f t="shared" si="8"/>
        <v>21718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495769</v>
      </c>
      <c r="J35" s="32">
        <f t="shared" si="8"/>
        <v>0</v>
      </c>
      <c r="K35" s="32">
        <f t="shared" si="8"/>
        <v>6342832</v>
      </c>
      <c r="L35" s="32">
        <f t="shared" si="8"/>
        <v>0</v>
      </c>
      <c r="M35" s="32">
        <f t="shared" si="8"/>
        <v>0</v>
      </c>
      <c r="N35" s="32">
        <f t="shared" si="4"/>
        <v>6971423</v>
      </c>
      <c r="O35" s="45">
        <f t="shared" si="1"/>
        <v>8125.2016317016314</v>
      </c>
      <c r="P35" s="10"/>
    </row>
    <row r="36" spans="1:119">
      <c r="A36" s="12"/>
      <c r="B36" s="25">
        <v>361.1</v>
      </c>
      <c r="C36" s="20" t="s">
        <v>43</v>
      </c>
      <c r="D36" s="46">
        <v>92152</v>
      </c>
      <c r="E36" s="46">
        <v>277</v>
      </c>
      <c r="F36" s="46">
        <v>0</v>
      </c>
      <c r="G36" s="46">
        <v>0</v>
      </c>
      <c r="H36" s="46">
        <v>0</v>
      </c>
      <c r="I36" s="46">
        <v>59585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152014</v>
      </c>
      <c r="O36" s="47">
        <f t="shared" si="1"/>
        <v>177.17249417249417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3879551</v>
      </c>
      <c r="L37" s="46">
        <v>0</v>
      </c>
      <c r="M37" s="46">
        <v>0</v>
      </c>
      <c r="N37" s="46">
        <f t="shared" si="4"/>
        <v>3879551</v>
      </c>
      <c r="O37" s="47">
        <f t="shared" si="1"/>
        <v>4521.621212121212</v>
      </c>
      <c r="P37" s="9"/>
    </row>
    <row r="38" spans="1:119">
      <c r="A38" s="12"/>
      <c r="B38" s="25">
        <v>362</v>
      </c>
      <c r="C38" s="20" t="s">
        <v>45</v>
      </c>
      <c r="D38" s="46">
        <v>800</v>
      </c>
      <c r="E38" s="46">
        <v>0</v>
      </c>
      <c r="F38" s="46">
        <v>0</v>
      </c>
      <c r="G38" s="46">
        <v>0</v>
      </c>
      <c r="H38" s="46">
        <v>0</v>
      </c>
      <c r="I38" s="46">
        <v>392359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393159</v>
      </c>
      <c r="O38" s="47">
        <f t="shared" si="1"/>
        <v>458.22727272727275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2463281</v>
      </c>
      <c r="L39" s="46">
        <v>0</v>
      </c>
      <c r="M39" s="46">
        <v>0</v>
      </c>
      <c r="N39" s="46">
        <f t="shared" si="4"/>
        <v>2463281</v>
      </c>
      <c r="O39" s="47">
        <f t="shared" si="1"/>
        <v>2870.9568764568767</v>
      </c>
      <c r="P39" s="9"/>
    </row>
    <row r="40" spans="1:119">
      <c r="A40" s="12"/>
      <c r="B40" s="25">
        <v>369.9</v>
      </c>
      <c r="C40" s="20" t="s">
        <v>47</v>
      </c>
      <c r="D40" s="46">
        <v>18152</v>
      </c>
      <c r="E40" s="46">
        <v>21441</v>
      </c>
      <c r="F40" s="46">
        <v>0</v>
      </c>
      <c r="G40" s="46">
        <v>0</v>
      </c>
      <c r="H40" s="46">
        <v>0</v>
      </c>
      <c r="I40" s="46">
        <v>43825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83418</v>
      </c>
      <c r="O40" s="47">
        <f t="shared" si="1"/>
        <v>97.223776223776227</v>
      </c>
      <c r="P40" s="9"/>
    </row>
    <row r="41" spans="1:119" ht="15.75">
      <c r="A41" s="29" t="s">
        <v>35</v>
      </c>
      <c r="B41" s="30"/>
      <c r="C41" s="31"/>
      <c r="D41" s="32">
        <f t="shared" ref="D41:M41" si="9">SUM(D42:D42)</f>
        <v>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179000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179000</v>
      </c>
      <c r="O41" s="45">
        <f t="shared" si="1"/>
        <v>208.62470862470863</v>
      </c>
      <c r="P41" s="9"/>
    </row>
    <row r="42" spans="1:119" ht="15.75" thickBot="1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179000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179000</v>
      </c>
      <c r="O42" s="47">
        <f t="shared" si="1"/>
        <v>208.62470862470863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0">SUM(D5,D16,D22,D28,D32,D35,D41)</f>
        <v>17918824</v>
      </c>
      <c r="E43" s="15">
        <f t="shared" si="10"/>
        <v>21718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8037303</v>
      </c>
      <c r="J43" s="15">
        <f t="shared" si="10"/>
        <v>0</v>
      </c>
      <c r="K43" s="15">
        <f t="shared" si="10"/>
        <v>6415550</v>
      </c>
      <c r="L43" s="15">
        <f t="shared" si="10"/>
        <v>0</v>
      </c>
      <c r="M43" s="15">
        <f t="shared" si="10"/>
        <v>0</v>
      </c>
      <c r="N43" s="15">
        <f t="shared" si="4"/>
        <v>32393395</v>
      </c>
      <c r="O43" s="38">
        <f t="shared" si="1"/>
        <v>37754.53962703963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78</v>
      </c>
      <c r="M45" s="48"/>
      <c r="N45" s="48"/>
      <c r="O45" s="43">
        <v>858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76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12055439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56267</v>
      </c>
      <c r="L5" s="27">
        <f t="shared" si="0"/>
        <v>0</v>
      </c>
      <c r="M5" s="27">
        <f t="shared" si="0"/>
        <v>0</v>
      </c>
      <c r="N5" s="28">
        <f>SUM(D5:M5)</f>
        <v>12111706</v>
      </c>
      <c r="O5" s="33">
        <f t="shared" ref="O5:O49" si="1">(N5/O$51)</f>
        <v>14522.429256594723</v>
      </c>
      <c r="P5" s="6"/>
    </row>
    <row r="6" spans="1:133">
      <c r="A6" s="12"/>
      <c r="B6" s="25">
        <v>311</v>
      </c>
      <c r="C6" s="20" t="s">
        <v>2</v>
      </c>
      <c r="D6" s="46">
        <v>9961355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9961355</v>
      </c>
      <c r="O6" s="47">
        <f t="shared" si="1"/>
        <v>11944.070743405277</v>
      </c>
      <c r="P6" s="9"/>
    </row>
    <row r="7" spans="1:133">
      <c r="A7" s="12"/>
      <c r="B7" s="25">
        <v>312.10000000000002</v>
      </c>
      <c r="C7" s="20" t="s">
        <v>61</v>
      </c>
      <c r="D7" s="46">
        <v>67543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67543</v>
      </c>
      <c r="O7" s="47">
        <f t="shared" si="1"/>
        <v>80.986810551558747</v>
      </c>
      <c r="P7" s="9"/>
    </row>
    <row r="8" spans="1:133">
      <c r="A8" s="12"/>
      <c r="B8" s="25">
        <v>312.41000000000003</v>
      </c>
      <c r="C8" s="20" t="s">
        <v>11</v>
      </c>
      <c r="D8" s="46">
        <v>61501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61501</v>
      </c>
      <c r="O8" s="47">
        <f t="shared" si="1"/>
        <v>73.742206235011992</v>
      </c>
      <c r="P8" s="9"/>
    </row>
    <row r="9" spans="1:133">
      <c r="A9" s="12"/>
      <c r="B9" s="25">
        <v>312.42</v>
      </c>
      <c r="C9" s="20" t="s">
        <v>10</v>
      </c>
      <c r="D9" s="46">
        <v>23963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23963</v>
      </c>
      <c r="O9" s="47">
        <f t="shared" si="1"/>
        <v>28.732613908872903</v>
      </c>
      <c r="P9" s="9"/>
    </row>
    <row r="10" spans="1:133">
      <c r="A10" s="12"/>
      <c r="B10" s="25">
        <v>312.51</v>
      </c>
      <c r="C10" s="20" t="s">
        <v>69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56267</v>
      </c>
      <c r="L10" s="46">
        <v>0</v>
      </c>
      <c r="M10" s="46">
        <v>0</v>
      </c>
      <c r="N10" s="46">
        <f>SUM(D10:M10)</f>
        <v>56267</v>
      </c>
      <c r="O10" s="47">
        <f t="shared" si="1"/>
        <v>67.466426858513188</v>
      </c>
      <c r="P10" s="9"/>
    </row>
    <row r="11" spans="1:133">
      <c r="A11" s="12"/>
      <c r="B11" s="25">
        <v>312.60000000000002</v>
      </c>
      <c r="C11" s="20" t="s">
        <v>12</v>
      </c>
      <c r="D11" s="46">
        <v>32551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32551</v>
      </c>
      <c r="O11" s="47">
        <f t="shared" si="1"/>
        <v>39.029976019184652</v>
      </c>
      <c r="P11" s="9"/>
    </row>
    <row r="12" spans="1:133">
      <c r="A12" s="12"/>
      <c r="B12" s="25">
        <v>314.10000000000002</v>
      </c>
      <c r="C12" s="20" t="s">
        <v>13</v>
      </c>
      <c r="D12" s="46">
        <v>999631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999631</v>
      </c>
      <c r="O12" s="47">
        <f t="shared" si="1"/>
        <v>1198.5983213429256</v>
      </c>
      <c r="P12" s="9"/>
    </row>
    <row r="13" spans="1:133">
      <c r="A13" s="12"/>
      <c r="B13" s="25">
        <v>314.39999999999998</v>
      </c>
      <c r="C13" s="20" t="s">
        <v>14</v>
      </c>
      <c r="D13" s="46">
        <v>51978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51978</v>
      </c>
      <c r="O13" s="47">
        <f t="shared" si="1"/>
        <v>62.323741007194243</v>
      </c>
      <c r="P13" s="9"/>
    </row>
    <row r="14" spans="1:133">
      <c r="A14" s="12"/>
      <c r="B14" s="25">
        <v>315</v>
      </c>
      <c r="C14" s="20" t="s">
        <v>15</v>
      </c>
      <c r="D14" s="46">
        <v>676296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676296</v>
      </c>
      <c r="O14" s="47">
        <f t="shared" si="1"/>
        <v>810.9064748201439</v>
      </c>
      <c r="P14" s="9"/>
    </row>
    <row r="15" spans="1:133">
      <c r="A15" s="12"/>
      <c r="B15" s="25">
        <v>316</v>
      </c>
      <c r="C15" s="20" t="s">
        <v>16</v>
      </c>
      <c r="D15" s="46">
        <v>180621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180621</v>
      </c>
      <c r="O15" s="47">
        <f t="shared" si="1"/>
        <v>216.57194244604315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2216938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9" si="4">SUM(D16:M16)</f>
        <v>2216938</v>
      </c>
      <c r="O16" s="45">
        <f t="shared" si="1"/>
        <v>2658.1990407673861</v>
      </c>
      <c r="P16" s="10"/>
    </row>
    <row r="17" spans="1:16">
      <c r="A17" s="12"/>
      <c r="B17" s="25">
        <v>322</v>
      </c>
      <c r="C17" s="20" t="s">
        <v>0</v>
      </c>
      <c r="D17" s="46">
        <v>496249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496249</v>
      </c>
      <c r="O17" s="47">
        <f t="shared" si="1"/>
        <v>595.02278177458038</v>
      </c>
      <c r="P17" s="9"/>
    </row>
    <row r="18" spans="1:16">
      <c r="A18" s="12"/>
      <c r="B18" s="25">
        <v>323.10000000000002</v>
      </c>
      <c r="C18" s="20" t="s">
        <v>18</v>
      </c>
      <c r="D18" s="46">
        <v>863375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863375</v>
      </c>
      <c r="O18" s="47">
        <f t="shared" si="1"/>
        <v>1035.2218225419665</v>
      </c>
      <c r="P18" s="9"/>
    </row>
    <row r="19" spans="1:16">
      <c r="A19" s="12"/>
      <c r="B19" s="25">
        <v>323.39999999999998</v>
      </c>
      <c r="C19" s="20" t="s">
        <v>19</v>
      </c>
      <c r="D19" s="46">
        <v>37362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37362</v>
      </c>
      <c r="O19" s="47">
        <f t="shared" si="1"/>
        <v>44.798561151079134</v>
      </c>
      <c r="P19" s="9"/>
    </row>
    <row r="20" spans="1:16">
      <c r="A20" s="12"/>
      <c r="B20" s="25">
        <v>323.7</v>
      </c>
      <c r="C20" s="20" t="s">
        <v>20</v>
      </c>
      <c r="D20" s="46">
        <v>730879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730879</v>
      </c>
      <c r="O20" s="47">
        <f t="shared" si="1"/>
        <v>876.35371702637894</v>
      </c>
      <c r="P20" s="9"/>
    </row>
    <row r="21" spans="1:16">
      <c r="A21" s="12"/>
      <c r="B21" s="25">
        <v>329</v>
      </c>
      <c r="C21" s="20" t="s">
        <v>21</v>
      </c>
      <c r="D21" s="46">
        <v>89073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89073</v>
      </c>
      <c r="O21" s="47">
        <f t="shared" si="1"/>
        <v>106.80215827338129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SUM(D23:D32)</f>
        <v>800884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563139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1364023</v>
      </c>
      <c r="O22" s="45">
        <f t="shared" si="1"/>
        <v>1635.5191846522782</v>
      </c>
      <c r="P22" s="10"/>
    </row>
    <row r="23" spans="1:16">
      <c r="A23" s="12"/>
      <c r="B23" s="25">
        <v>331.2</v>
      </c>
      <c r="C23" s="20" t="s">
        <v>62</v>
      </c>
      <c r="D23" s="46">
        <v>6489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6489</v>
      </c>
      <c r="O23" s="47">
        <f t="shared" si="1"/>
        <v>7.7805755395683454</v>
      </c>
      <c r="P23" s="9"/>
    </row>
    <row r="24" spans="1:16">
      <c r="A24" s="12"/>
      <c r="B24" s="25">
        <v>331.39</v>
      </c>
      <c r="C24" s="20" t="s">
        <v>70</v>
      </c>
      <c r="D24" s="46">
        <v>571939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571939</v>
      </c>
      <c r="O24" s="47">
        <f t="shared" si="1"/>
        <v>685.77817745803361</v>
      </c>
      <c r="P24" s="9"/>
    </row>
    <row r="25" spans="1:16">
      <c r="A25" s="12"/>
      <c r="B25" s="25">
        <v>334.35</v>
      </c>
      <c r="C25" s="20" t="s">
        <v>71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150644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150644</v>
      </c>
      <c r="O25" s="47">
        <f t="shared" si="1"/>
        <v>180.62829736211032</v>
      </c>
      <c r="P25" s="9"/>
    </row>
    <row r="26" spans="1:16">
      <c r="A26" s="12"/>
      <c r="B26" s="25">
        <v>334.36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83983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83983</v>
      </c>
      <c r="O26" s="47">
        <f t="shared" si="1"/>
        <v>100.69904076738609</v>
      </c>
      <c r="P26" s="9"/>
    </row>
    <row r="27" spans="1:16">
      <c r="A27" s="12"/>
      <c r="B27" s="25">
        <v>335.12</v>
      </c>
      <c r="C27" s="20" t="s">
        <v>26</v>
      </c>
      <c r="D27" s="46">
        <v>17489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17489</v>
      </c>
      <c r="O27" s="47">
        <f t="shared" si="1"/>
        <v>20.970023980815348</v>
      </c>
      <c r="P27" s="9"/>
    </row>
    <row r="28" spans="1:16">
      <c r="A28" s="12"/>
      <c r="B28" s="25">
        <v>335.14</v>
      </c>
      <c r="C28" s="20" t="s">
        <v>27</v>
      </c>
      <c r="D28" s="46">
        <v>4455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4455</v>
      </c>
      <c r="O28" s="47">
        <f t="shared" si="1"/>
        <v>5.3417266187050361</v>
      </c>
      <c r="P28" s="9"/>
    </row>
    <row r="29" spans="1:16">
      <c r="A29" s="12"/>
      <c r="B29" s="25">
        <v>335.15</v>
      </c>
      <c r="C29" s="20" t="s">
        <v>28</v>
      </c>
      <c r="D29" s="46">
        <v>3838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3838</v>
      </c>
      <c r="O29" s="47">
        <f t="shared" si="1"/>
        <v>4.6019184652278176</v>
      </c>
      <c r="P29" s="9"/>
    </row>
    <row r="30" spans="1:16">
      <c r="A30" s="12"/>
      <c r="B30" s="25">
        <v>337.1</v>
      </c>
      <c r="C30" s="20" t="s">
        <v>72</v>
      </c>
      <c r="D30" s="46">
        <v>170273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170273</v>
      </c>
      <c r="O30" s="47">
        <f t="shared" si="1"/>
        <v>204.16426858513191</v>
      </c>
      <c r="P30" s="9"/>
    </row>
    <row r="31" spans="1:16">
      <c r="A31" s="12"/>
      <c r="B31" s="25">
        <v>337.3</v>
      </c>
      <c r="C31" s="20" t="s">
        <v>73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328512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328512</v>
      </c>
      <c r="O31" s="47">
        <f t="shared" si="1"/>
        <v>393.89928057553959</v>
      </c>
      <c r="P31" s="9"/>
    </row>
    <row r="32" spans="1:16">
      <c r="A32" s="12"/>
      <c r="B32" s="25">
        <v>337.4</v>
      </c>
      <c r="C32" s="20" t="s">
        <v>74</v>
      </c>
      <c r="D32" s="46">
        <v>26401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26401</v>
      </c>
      <c r="O32" s="47">
        <f t="shared" si="1"/>
        <v>31.655875299760194</v>
      </c>
      <c r="P32" s="9"/>
    </row>
    <row r="33" spans="1:16" ht="15.75">
      <c r="A33" s="29" t="s">
        <v>33</v>
      </c>
      <c r="B33" s="30"/>
      <c r="C33" s="31"/>
      <c r="D33" s="32">
        <f t="shared" ref="D33:M33" si="6">SUM(D34:D36)</f>
        <v>108002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6642324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6750326</v>
      </c>
      <c r="O33" s="45">
        <f t="shared" si="1"/>
        <v>8093.9160671462832</v>
      </c>
      <c r="P33" s="10"/>
    </row>
    <row r="34" spans="1:16">
      <c r="A34" s="12"/>
      <c r="B34" s="25">
        <v>342.9</v>
      </c>
      <c r="C34" s="20" t="s">
        <v>37</v>
      </c>
      <c r="D34" s="46">
        <v>108002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108002</v>
      </c>
      <c r="O34" s="47">
        <f t="shared" si="1"/>
        <v>129.49880095923263</v>
      </c>
      <c r="P34" s="9"/>
    </row>
    <row r="35" spans="1:16">
      <c r="A35" s="12"/>
      <c r="B35" s="25">
        <v>343.6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4634507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4634507</v>
      </c>
      <c r="O35" s="47">
        <f t="shared" si="1"/>
        <v>5556.9628297362115</v>
      </c>
      <c r="P35" s="9"/>
    </row>
    <row r="36" spans="1:16">
      <c r="A36" s="12"/>
      <c r="B36" s="25">
        <v>343.9</v>
      </c>
      <c r="C36" s="20" t="s">
        <v>63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2007817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2007817</v>
      </c>
      <c r="O36" s="47">
        <f t="shared" si="1"/>
        <v>2407.4544364508392</v>
      </c>
      <c r="P36" s="9"/>
    </row>
    <row r="37" spans="1:16" ht="15.75">
      <c r="A37" s="29" t="s">
        <v>34</v>
      </c>
      <c r="B37" s="30"/>
      <c r="C37" s="31"/>
      <c r="D37" s="32">
        <f t="shared" ref="D37:M37" si="7">SUM(D38:D39)</f>
        <v>92369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92369</v>
      </c>
      <c r="O37" s="45">
        <f t="shared" si="1"/>
        <v>110.75419664268586</v>
      </c>
      <c r="P37" s="10"/>
    </row>
    <row r="38" spans="1:16">
      <c r="A38" s="13"/>
      <c r="B38" s="39">
        <v>351.5</v>
      </c>
      <c r="C38" s="21" t="s">
        <v>41</v>
      </c>
      <c r="D38" s="46">
        <v>74520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74520</v>
      </c>
      <c r="O38" s="47">
        <f t="shared" si="1"/>
        <v>89.352517985611513</v>
      </c>
      <c r="P38" s="9"/>
    </row>
    <row r="39" spans="1:16">
      <c r="A39" s="13"/>
      <c r="B39" s="39">
        <v>356</v>
      </c>
      <c r="C39" s="21" t="s">
        <v>65</v>
      </c>
      <c r="D39" s="46">
        <v>17849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17849</v>
      </c>
      <c r="O39" s="47">
        <f t="shared" si="1"/>
        <v>21.401678657074342</v>
      </c>
      <c r="P39" s="9"/>
    </row>
    <row r="40" spans="1:16" ht="15.75">
      <c r="A40" s="29" t="s">
        <v>3</v>
      </c>
      <c r="B40" s="30"/>
      <c r="C40" s="31"/>
      <c r="D40" s="32">
        <f t="shared" ref="D40:M40" si="8">SUM(D41:D45)</f>
        <v>190679</v>
      </c>
      <c r="E40" s="32">
        <f t="shared" si="8"/>
        <v>33514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504810</v>
      </c>
      <c r="J40" s="32">
        <f t="shared" si="8"/>
        <v>0</v>
      </c>
      <c r="K40" s="32">
        <f t="shared" si="8"/>
        <v>2882252</v>
      </c>
      <c r="L40" s="32">
        <f t="shared" si="8"/>
        <v>0</v>
      </c>
      <c r="M40" s="32">
        <f t="shared" si="8"/>
        <v>0</v>
      </c>
      <c r="N40" s="32">
        <f t="shared" si="4"/>
        <v>3611255</v>
      </c>
      <c r="O40" s="45">
        <f t="shared" si="1"/>
        <v>4330.0419664268584</v>
      </c>
      <c r="P40" s="10"/>
    </row>
    <row r="41" spans="1:16">
      <c r="A41" s="12"/>
      <c r="B41" s="25">
        <v>361.1</v>
      </c>
      <c r="C41" s="20" t="s">
        <v>43</v>
      </c>
      <c r="D41" s="46">
        <v>115424</v>
      </c>
      <c r="E41" s="46">
        <v>296</v>
      </c>
      <c r="F41" s="46">
        <v>0</v>
      </c>
      <c r="G41" s="46">
        <v>0</v>
      </c>
      <c r="H41" s="46">
        <v>0</v>
      </c>
      <c r="I41" s="46">
        <v>76547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192267</v>
      </c>
      <c r="O41" s="47">
        <f t="shared" si="1"/>
        <v>230.53597122302159</v>
      </c>
      <c r="P41" s="9"/>
    </row>
    <row r="42" spans="1:16">
      <c r="A42" s="12"/>
      <c r="B42" s="25">
        <v>361.3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-512885</v>
      </c>
      <c r="L42" s="46">
        <v>0</v>
      </c>
      <c r="M42" s="46">
        <v>0</v>
      </c>
      <c r="N42" s="46">
        <f t="shared" si="4"/>
        <v>-512885</v>
      </c>
      <c r="O42" s="47">
        <f t="shared" si="1"/>
        <v>-614.97002398081531</v>
      </c>
      <c r="P42" s="9"/>
    </row>
    <row r="43" spans="1:16">
      <c r="A43" s="12"/>
      <c r="B43" s="25">
        <v>362</v>
      </c>
      <c r="C43" s="20" t="s">
        <v>45</v>
      </c>
      <c r="D43" s="46">
        <v>1800</v>
      </c>
      <c r="E43" s="46">
        <v>0</v>
      </c>
      <c r="F43" s="46">
        <v>0</v>
      </c>
      <c r="G43" s="46">
        <v>0</v>
      </c>
      <c r="H43" s="46">
        <v>0</v>
      </c>
      <c r="I43" s="46">
        <v>416817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418617</v>
      </c>
      <c r="O43" s="47">
        <f t="shared" si="1"/>
        <v>501.93884892086334</v>
      </c>
      <c r="P43" s="9"/>
    </row>
    <row r="44" spans="1:16">
      <c r="A44" s="12"/>
      <c r="B44" s="25">
        <v>368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3395137</v>
      </c>
      <c r="L44" s="46">
        <v>0</v>
      </c>
      <c r="M44" s="46">
        <v>0</v>
      </c>
      <c r="N44" s="46">
        <f t="shared" si="4"/>
        <v>3395137</v>
      </c>
      <c r="O44" s="47">
        <f t="shared" si="1"/>
        <v>4070.9076738609115</v>
      </c>
      <c r="P44" s="9"/>
    </row>
    <row r="45" spans="1:16">
      <c r="A45" s="12"/>
      <c r="B45" s="25">
        <v>369.9</v>
      </c>
      <c r="C45" s="20" t="s">
        <v>47</v>
      </c>
      <c r="D45" s="46">
        <v>73455</v>
      </c>
      <c r="E45" s="46">
        <v>33218</v>
      </c>
      <c r="F45" s="46">
        <v>0</v>
      </c>
      <c r="G45" s="46">
        <v>0</v>
      </c>
      <c r="H45" s="46">
        <v>0</v>
      </c>
      <c r="I45" s="46">
        <v>11446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118119</v>
      </c>
      <c r="O45" s="47">
        <f t="shared" si="1"/>
        <v>141.62949640287769</v>
      </c>
      <c r="P45" s="9"/>
    </row>
    <row r="46" spans="1:16" ht="15.75">
      <c r="A46" s="29" t="s">
        <v>35</v>
      </c>
      <c r="B46" s="30"/>
      <c r="C46" s="31"/>
      <c r="D46" s="32">
        <f t="shared" ref="D46:M46" si="9">SUM(D47:D48)</f>
        <v>6891116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174000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4"/>
        <v>7065116</v>
      </c>
      <c r="O46" s="45">
        <f t="shared" si="1"/>
        <v>8471.3621103117512</v>
      </c>
      <c r="P46" s="9"/>
    </row>
    <row r="47" spans="1:16">
      <c r="A47" s="12"/>
      <c r="B47" s="25">
        <v>381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174000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174000</v>
      </c>
      <c r="O47" s="47">
        <f t="shared" si="1"/>
        <v>208.63309352517985</v>
      </c>
      <c r="P47" s="9"/>
    </row>
    <row r="48" spans="1:16" ht="15.75" thickBot="1">
      <c r="A48" s="12"/>
      <c r="B48" s="25">
        <v>384</v>
      </c>
      <c r="C48" s="20" t="s">
        <v>49</v>
      </c>
      <c r="D48" s="46">
        <v>6891116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6891116</v>
      </c>
      <c r="O48" s="47">
        <f t="shared" si="1"/>
        <v>8262.7290167865704</v>
      </c>
      <c r="P48" s="9"/>
    </row>
    <row r="49" spans="1:119" ht="16.5" thickBot="1">
      <c r="A49" s="14" t="s">
        <v>39</v>
      </c>
      <c r="B49" s="23"/>
      <c r="C49" s="22"/>
      <c r="D49" s="15">
        <f t="shared" ref="D49:M49" si="10">SUM(D5,D16,D22,D33,D37,D40,D46)</f>
        <v>22355427</v>
      </c>
      <c r="E49" s="15">
        <f t="shared" si="10"/>
        <v>33514</v>
      </c>
      <c r="F49" s="15">
        <f t="shared" si="10"/>
        <v>0</v>
      </c>
      <c r="G49" s="15">
        <f t="shared" si="10"/>
        <v>0</v>
      </c>
      <c r="H49" s="15">
        <f t="shared" si="10"/>
        <v>0</v>
      </c>
      <c r="I49" s="15">
        <f t="shared" si="10"/>
        <v>7884273</v>
      </c>
      <c r="J49" s="15">
        <f t="shared" si="10"/>
        <v>0</v>
      </c>
      <c r="K49" s="15">
        <f t="shared" si="10"/>
        <v>2938519</v>
      </c>
      <c r="L49" s="15">
        <f t="shared" si="10"/>
        <v>0</v>
      </c>
      <c r="M49" s="15">
        <f t="shared" si="10"/>
        <v>0</v>
      </c>
      <c r="N49" s="15">
        <f t="shared" si="4"/>
        <v>33211733</v>
      </c>
      <c r="O49" s="38">
        <f t="shared" si="1"/>
        <v>39822.221822541964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75</v>
      </c>
      <c r="M51" s="48"/>
      <c r="N51" s="48"/>
      <c r="O51" s="43">
        <v>834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12096200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64298</v>
      </c>
      <c r="L5" s="27">
        <f t="shared" si="0"/>
        <v>0</v>
      </c>
      <c r="M5" s="27">
        <f t="shared" si="0"/>
        <v>0</v>
      </c>
      <c r="N5" s="28">
        <f>SUM(D5:M5)</f>
        <v>12160498</v>
      </c>
      <c r="O5" s="33">
        <f t="shared" ref="O5:O46" si="1">(N5/O$48)</f>
        <v>14511.334128878281</v>
      </c>
      <c r="P5" s="6"/>
    </row>
    <row r="6" spans="1:133">
      <c r="A6" s="12"/>
      <c r="B6" s="25">
        <v>311</v>
      </c>
      <c r="C6" s="20" t="s">
        <v>2</v>
      </c>
      <c r="D6" s="46">
        <v>10011938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10011938</v>
      </c>
      <c r="O6" s="47">
        <f t="shared" si="1"/>
        <v>11947.420047732698</v>
      </c>
      <c r="P6" s="9"/>
    </row>
    <row r="7" spans="1:133">
      <c r="A7" s="12"/>
      <c r="B7" s="25">
        <v>312.10000000000002</v>
      </c>
      <c r="C7" s="20" t="s">
        <v>61</v>
      </c>
      <c r="D7" s="46">
        <v>61672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61672</v>
      </c>
      <c r="O7" s="47">
        <f t="shared" si="1"/>
        <v>73.59427207637232</v>
      </c>
      <c r="P7" s="9"/>
    </row>
    <row r="8" spans="1:133">
      <c r="A8" s="12"/>
      <c r="B8" s="25">
        <v>312.41000000000003</v>
      </c>
      <c r="C8" s="20" t="s">
        <v>11</v>
      </c>
      <c r="D8" s="46">
        <v>55731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55731</v>
      </c>
      <c r="O8" s="47">
        <f t="shared" si="1"/>
        <v>66.504773269689736</v>
      </c>
      <c r="P8" s="9"/>
    </row>
    <row r="9" spans="1:133">
      <c r="A9" s="12"/>
      <c r="B9" s="25">
        <v>312.42</v>
      </c>
      <c r="C9" s="20" t="s">
        <v>10</v>
      </c>
      <c r="D9" s="46">
        <v>24363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24363</v>
      </c>
      <c r="O9" s="47">
        <f t="shared" si="1"/>
        <v>29.072792362768496</v>
      </c>
      <c r="P9" s="9"/>
    </row>
    <row r="10" spans="1:133">
      <c r="A10" s="12"/>
      <c r="B10" s="25">
        <v>312.52</v>
      </c>
      <c r="C10" s="20" t="s">
        <v>58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64298</v>
      </c>
      <c r="L10" s="46">
        <v>0</v>
      </c>
      <c r="M10" s="46">
        <v>0</v>
      </c>
      <c r="N10" s="46">
        <f>SUM(D10:M10)</f>
        <v>64298</v>
      </c>
      <c r="O10" s="47">
        <f t="shared" si="1"/>
        <v>76.727923627684959</v>
      </c>
      <c r="P10" s="9"/>
    </row>
    <row r="11" spans="1:133">
      <c r="A11" s="12"/>
      <c r="B11" s="25">
        <v>312.60000000000002</v>
      </c>
      <c r="C11" s="20" t="s">
        <v>12</v>
      </c>
      <c r="D11" s="46">
        <v>32886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32886</v>
      </c>
      <c r="O11" s="47">
        <f t="shared" si="1"/>
        <v>39.243436754176614</v>
      </c>
      <c r="P11" s="9"/>
    </row>
    <row r="12" spans="1:133">
      <c r="A12" s="12"/>
      <c r="B12" s="25">
        <v>314.10000000000002</v>
      </c>
      <c r="C12" s="20" t="s">
        <v>13</v>
      </c>
      <c r="D12" s="46">
        <v>964572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964572</v>
      </c>
      <c r="O12" s="47">
        <f t="shared" si="1"/>
        <v>1151.0405727923628</v>
      </c>
      <c r="P12" s="9"/>
    </row>
    <row r="13" spans="1:133">
      <c r="A13" s="12"/>
      <c r="B13" s="25">
        <v>314.39999999999998</v>
      </c>
      <c r="C13" s="20" t="s">
        <v>14</v>
      </c>
      <c r="D13" s="46">
        <v>28205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28205</v>
      </c>
      <c r="O13" s="47">
        <f t="shared" si="1"/>
        <v>33.657517899761338</v>
      </c>
      <c r="P13" s="9"/>
    </row>
    <row r="14" spans="1:133">
      <c r="A14" s="12"/>
      <c r="B14" s="25">
        <v>315</v>
      </c>
      <c r="C14" s="20" t="s">
        <v>15</v>
      </c>
      <c r="D14" s="46">
        <v>726188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726188</v>
      </c>
      <c r="O14" s="47">
        <f t="shared" si="1"/>
        <v>866.5727923627685</v>
      </c>
      <c r="P14" s="9"/>
    </row>
    <row r="15" spans="1:133">
      <c r="A15" s="12"/>
      <c r="B15" s="25">
        <v>316</v>
      </c>
      <c r="C15" s="20" t="s">
        <v>16</v>
      </c>
      <c r="D15" s="46">
        <v>190645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190645</v>
      </c>
      <c r="O15" s="47">
        <f t="shared" si="1"/>
        <v>227.5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2011352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6" si="4">SUM(D16:M16)</f>
        <v>2011352</v>
      </c>
      <c r="O16" s="45">
        <f t="shared" si="1"/>
        <v>2400.1813842482102</v>
      </c>
      <c r="P16" s="10"/>
    </row>
    <row r="17" spans="1:16">
      <c r="A17" s="12"/>
      <c r="B17" s="25">
        <v>322</v>
      </c>
      <c r="C17" s="20" t="s">
        <v>0</v>
      </c>
      <c r="D17" s="46">
        <v>256339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256339</v>
      </c>
      <c r="O17" s="47">
        <f t="shared" si="1"/>
        <v>305.89379474940336</v>
      </c>
      <c r="P17" s="9"/>
    </row>
    <row r="18" spans="1:16">
      <c r="A18" s="12"/>
      <c r="B18" s="25">
        <v>323.10000000000002</v>
      </c>
      <c r="C18" s="20" t="s">
        <v>18</v>
      </c>
      <c r="D18" s="46">
        <v>883416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883416</v>
      </c>
      <c r="O18" s="47">
        <f t="shared" si="1"/>
        <v>1054.1957040572793</v>
      </c>
      <c r="P18" s="9"/>
    </row>
    <row r="19" spans="1:16">
      <c r="A19" s="12"/>
      <c r="B19" s="25">
        <v>323.39999999999998</v>
      </c>
      <c r="C19" s="20" t="s">
        <v>19</v>
      </c>
      <c r="D19" s="46">
        <v>40295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40295</v>
      </c>
      <c r="O19" s="47">
        <f t="shared" si="1"/>
        <v>48.084725536992842</v>
      </c>
      <c r="P19" s="9"/>
    </row>
    <row r="20" spans="1:16">
      <c r="A20" s="12"/>
      <c r="B20" s="25">
        <v>323.7</v>
      </c>
      <c r="C20" s="20" t="s">
        <v>20</v>
      </c>
      <c r="D20" s="46">
        <v>754423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754423</v>
      </c>
      <c r="O20" s="47">
        <f t="shared" si="1"/>
        <v>900.26610978520284</v>
      </c>
      <c r="P20" s="9"/>
    </row>
    <row r="21" spans="1:16">
      <c r="A21" s="12"/>
      <c r="B21" s="25">
        <v>329</v>
      </c>
      <c r="C21" s="20" t="s">
        <v>21</v>
      </c>
      <c r="D21" s="46">
        <v>76879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76879</v>
      </c>
      <c r="O21" s="47">
        <f t="shared" si="1"/>
        <v>91.741050119331746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SUM(D23:D27)</f>
        <v>220152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97411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317563</v>
      </c>
      <c r="O22" s="45">
        <f t="shared" si="1"/>
        <v>378.95346062052505</v>
      </c>
      <c r="P22" s="10"/>
    </row>
    <row r="23" spans="1:16">
      <c r="A23" s="12"/>
      <c r="B23" s="25">
        <v>331.2</v>
      </c>
      <c r="C23" s="20" t="s">
        <v>62</v>
      </c>
      <c r="D23" s="46">
        <v>192600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192600</v>
      </c>
      <c r="O23" s="47">
        <f t="shared" si="1"/>
        <v>229.8329355608592</v>
      </c>
      <c r="P23" s="9"/>
    </row>
    <row r="24" spans="1:16">
      <c r="A24" s="12"/>
      <c r="B24" s="25">
        <v>334.36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97411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97411</v>
      </c>
      <c r="O24" s="47">
        <f t="shared" si="1"/>
        <v>116.24224343675418</v>
      </c>
      <c r="P24" s="9"/>
    </row>
    <row r="25" spans="1:16">
      <c r="A25" s="12"/>
      <c r="B25" s="25">
        <v>335.12</v>
      </c>
      <c r="C25" s="20" t="s">
        <v>26</v>
      </c>
      <c r="D25" s="46">
        <v>18568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18568</v>
      </c>
      <c r="O25" s="47">
        <f t="shared" si="1"/>
        <v>22.157517899761338</v>
      </c>
      <c r="P25" s="9"/>
    </row>
    <row r="26" spans="1:16">
      <c r="A26" s="12"/>
      <c r="B26" s="25">
        <v>335.14</v>
      </c>
      <c r="C26" s="20" t="s">
        <v>27</v>
      </c>
      <c r="D26" s="46">
        <v>3761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3761</v>
      </c>
      <c r="O26" s="47">
        <f t="shared" si="1"/>
        <v>4.4880668257756566</v>
      </c>
      <c r="P26" s="9"/>
    </row>
    <row r="27" spans="1:16">
      <c r="A27" s="12"/>
      <c r="B27" s="25">
        <v>335.15</v>
      </c>
      <c r="C27" s="20" t="s">
        <v>28</v>
      </c>
      <c r="D27" s="46">
        <v>5223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5223</v>
      </c>
      <c r="O27" s="47">
        <f t="shared" si="1"/>
        <v>6.2326968973747015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SUM(D29:D32)</f>
        <v>88264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6581017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6669281</v>
      </c>
      <c r="O28" s="45">
        <f t="shared" si="1"/>
        <v>7958.5692124105008</v>
      </c>
      <c r="P28" s="10"/>
    </row>
    <row r="29" spans="1:16">
      <c r="A29" s="12"/>
      <c r="B29" s="25">
        <v>342.1</v>
      </c>
      <c r="C29" s="20" t="s">
        <v>36</v>
      </c>
      <c r="D29" s="46">
        <v>85026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85026</v>
      </c>
      <c r="O29" s="47">
        <f t="shared" si="1"/>
        <v>101.46300715990454</v>
      </c>
      <c r="P29" s="9"/>
    </row>
    <row r="30" spans="1:16">
      <c r="A30" s="12"/>
      <c r="B30" s="25">
        <v>342.9</v>
      </c>
      <c r="C30" s="20" t="s">
        <v>37</v>
      </c>
      <c r="D30" s="46">
        <v>3238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3238</v>
      </c>
      <c r="O30" s="47">
        <f t="shared" si="1"/>
        <v>3.8639618138424821</v>
      </c>
      <c r="P30" s="9"/>
    </row>
    <row r="31" spans="1:16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4697936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4697936</v>
      </c>
      <c r="O31" s="47">
        <f t="shared" si="1"/>
        <v>5606.1288782816227</v>
      </c>
      <c r="P31" s="9"/>
    </row>
    <row r="32" spans="1:16">
      <c r="A32" s="12"/>
      <c r="B32" s="25">
        <v>343.9</v>
      </c>
      <c r="C32" s="20" t="s">
        <v>63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1883081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1883081</v>
      </c>
      <c r="O32" s="47">
        <f t="shared" si="1"/>
        <v>2247.1133651551313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SUM(D34:D36)</f>
        <v>306971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306971</v>
      </c>
      <c r="O33" s="45">
        <f t="shared" si="1"/>
        <v>366.31384248210026</v>
      </c>
      <c r="P33" s="10"/>
    </row>
    <row r="34" spans="1:119">
      <c r="A34" s="13"/>
      <c r="B34" s="39">
        <v>351.5</v>
      </c>
      <c r="C34" s="21" t="s">
        <v>41</v>
      </c>
      <c r="D34" s="46">
        <v>66108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66108</v>
      </c>
      <c r="O34" s="47">
        <f t="shared" si="1"/>
        <v>78.887828162291171</v>
      </c>
      <c r="P34" s="9"/>
    </row>
    <row r="35" spans="1:119">
      <c r="A35" s="13"/>
      <c r="B35" s="39">
        <v>355</v>
      </c>
      <c r="C35" s="21" t="s">
        <v>64</v>
      </c>
      <c r="D35" s="46">
        <v>233851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233851</v>
      </c>
      <c r="O35" s="47">
        <f t="shared" si="1"/>
        <v>279.05847255369929</v>
      </c>
      <c r="P35" s="9"/>
    </row>
    <row r="36" spans="1:119">
      <c r="A36" s="13"/>
      <c r="B36" s="39">
        <v>356</v>
      </c>
      <c r="C36" s="21" t="s">
        <v>65</v>
      </c>
      <c r="D36" s="46">
        <v>7012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7012</v>
      </c>
      <c r="O36" s="47">
        <f t="shared" si="1"/>
        <v>8.3675417661097846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SUM(D38:D43)</f>
        <v>354110</v>
      </c>
      <c r="E37" s="32">
        <f t="shared" si="8"/>
        <v>22264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573308</v>
      </c>
      <c r="J37" s="32">
        <f t="shared" si="8"/>
        <v>0</v>
      </c>
      <c r="K37" s="32">
        <f t="shared" si="8"/>
        <v>4819171</v>
      </c>
      <c r="L37" s="32">
        <f t="shared" si="8"/>
        <v>0</v>
      </c>
      <c r="M37" s="32">
        <f t="shared" si="8"/>
        <v>0</v>
      </c>
      <c r="N37" s="32">
        <f t="shared" si="4"/>
        <v>5768853</v>
      </c>
      <c r="O37" s="45">
        <f t="shared" si="1"/>
        <v>6884.0727923627683</v>
      </c>
      <c r="P37" s="10"/>
    </row>
    <row r="38" spans="1:119">
      <c r="A38" s="12"/>
      <c r="B38" s="25">
        <v>361.1</v>
      </c>
      <c r="C38" s="20" t="s">
        <v>43</v>
      </c>
      <c r="D38" s="46">
        <v>228926</v>
      </c>
      <c r="E38" s="46">
        <v>1022</v>
      </c>
      <c r="F38" s="46">
        <v>0</v>
      </c>
      <c r="G38" s="46">
        <v>0</v>
      </c>
      <c r="H38" s="46">
        <v>0</v>
      </c>
      <c r="I38" s="46">
        <v>155006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384954</v>
      </c>
      <c r="O38" s="47">
        <f t="shared" si="1"/>
        <v>459.37231503579955</v>
      </c>
      <c r="P38" s="9"/>
    </row>
    <row r="39" spans="1:119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1468655</v>
      </c>
      <c r="L39" s="46">
        <v>0</v>
      </c>
      <c r="M39" s="46">
        <v>0</v>
      </c>
      <c r="N39" s="46">
        <f t="shared" si="4"/>
        <v>1468655</v>
      </c>
      <c r="O39" s="47">
        <f t="shared" si="1"/>
        <v>1752.5715990453461</v>
      </c>
      <c r="P39" s="9"/>
    </row>
    <row r="40" spans="1:119">
      <c r="A40" s="12"/>
      <c r="B40" s="25">
        <v>362</v>
      </c>
      <c r="C40" s="20" t="s">
        <v>45</v>
      </c>
      <c r="D40" s="46">
        <v>2378</v>
      </c>
      <c r="E40" s="46">
        <v>0</v>
      </c>
      <c r="F40" s="46">
        <v>0</v>
      </c>
      <c r="G40" s="46">
        <v>0</v>
      </c>
      <c r="H40" s="46">
        <v>0</v>
      </c>
      <c r="I40" s="46">
        <v>389258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391636</v>
      </c>
      <c r="O40" s="47">
        <f t="shared" si="1"/>
        <v>467.34606205250594</v>
      </c>
      <c r="P40" s="9"/>
    </row>
    <row r="41" spans="1:119">
      <c r="A41" s="12"/>
      <c r="B41" s="25">
        <v>364</v>
      </c>
      <c r="C41" s="20" t="s">
        <v>66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1384</v>
      </c>
      <c r="O41" s="47">
        <f t="shared" si="1"/>
        <v>1.6515513126491648</v>
      </c>
      <c r="P41" s="9"/>
    </row>
    <row r="42" spans="1:119">
      <c r="A42" s="12"/>
      <c r="B42" s="25">
        <v>368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3350516</v>
      </c>
      <c r="L42" s="46">
        <v>0</v>
      </c>
      <c r="M42" s="46">
        <v>0</v>
      </c>
      <c r="N42" s="46">
        <f t="shared" si="4"/>
        <v>3350516</v>
      </c>
      <c r="O42" s="47">
        <f t="shared" si="1"/>
        <v>3998.2291169451073</v>
      </c>
      <c r="P42" s="9"/>
    </row>
    <row r="43" spans="1:119">
      <c r="A43" s="12"/>
      <c r="B43" s="25">
        <v>369.9</v>
      </c>
      <c r="C43" s="20" t="s">
        <v>47</v>
      </c>
      <c r="D43" s="46">
        <v>122806</v>
      </c>
      <c r="E43" s="46">
        <v>21242</v>
      </c>
      <c r="F43" s="46">
        <v>0</v>
      </c>
      <c r="G43" s="46">
        <v>0</v>
      </c>
      <c r="H43" s="46">
        <v>0</v>
      </c>
      <c r="I43" s="46">
        <v>27660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171708</v>
      </c>
      <c r="O43" s="47">
        <f t="shared" si="1"/>
        <v>204.90214797136039</v>
      </c>
      <c r="P43" s="9"/>
    </row>
    <row r="44" spans="1:119" ht="15.75">
      <c r="A44" s="29" t="s">
        <v>35</v>
      </c>
      <c r="B44" s="30"/>
      <c r="C44" s="31"/>
      <c r="D44" s="32">
        <f t="shared" ref="D44:M44" si="9">SUM(D45:D45)</f>
        <v>0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157931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4"/>
        <v>157931</v>
      </c>
      <c r="O44" s="45">
        <f t="shared" si="1"/>
        <v>188.46181384248209</v>
      </c>
      <c r="P44" s="9"/>
    </row>
    <row r="45" spans="1:119" ht="15.75" thickBot="1">
      <c r="A45" s="12"/>
      <c r="B45" s="25">
        <v>381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157931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157931</v>
      </c>
      <c r="O45" s="47">
        <f t="shared" si="1"/>
        <v>188.46181384248209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0">SUM(D5,D16,D22,D28,D33,D37,D44)</f>
        <v>15077049</v>
      </c>
      <c r="E46" s="15">
        <f t="shared" si="10"/>
        <v>22264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7409667</v>
      </c>
      <c r="J46" s="15">
        <f t="shared" si="10"/>
        <v>0</v>
      </c>
      <c r="K46" s="15">
        <f t="shared" si="10"/>
        <v>4883469</v>
      </c>
      <c r="L46" s="15">
        <f t="shared" si="10"/>
        <v>0</v>
      </c>
      <c r="M46" s="15">
        <f t="shared" si="10"/>
        <v>0</v>
      </c>
      <c r="N46" s="15">
        <f t="shared" si="4"/>
        <v>27392449</v>
      </c>
      <c r="O46" s="38">
        <f t="shared" si="1"/>
        <v>32687.886634844868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67</v>
      </c>
      <c r="M48" s="48"/>
      <c r="N48" s="48"/>
      <c r="O48" s="43">
        <v>838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76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A50:O50"/>
    <mergeCell ref="L48:N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12978488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73585</v>
      </c>
      <c r="L5" s="27">
        <f t="shared" si="0"/>
        <v>0</v>
      </c>
      <c r="M5" s="27">
        <f t="shared" si="0"/>
        <v>0</v>
      </c>
      <c r="N5" s="28">
        <f>SUM(D5:M5)</f>
        <v>13052073</v>
      </c>
      <c r="O5" s="33">
        <f t="shared" ref="O5:O45" si="1">(N5/O$47)</f>
        <v>11622.504897595725</v>
      </c>
      <c r="P5" s="6"/>
    </row>
    <row r="6" spans="1:133">
      <c r="A6" s="12"/>
      <c r="B6" s="25">
        <v>311</v>
      </c>
      <c r="C6" s="20" t="s">
        <v>2</v>
      </c>
      <c r="D6" s="46">
        <v>10855465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10855465</v>
      </c>
      <c r="O6" s="47">
        <f t="shared" si="1"/>
        <v>9666.4870881567222</v>
      </c>
      <c r="P6" s="9"/>
    </row>
    <row r="7" spans="1:133">
      <c r="A7" s="12"/>
      <c r="B7" s="25">
        <v>312.41000000000003</v>
      </c>
      <c r="C7" s="20" t="s">
        <v>11</v>
      </c>
      <c r="D7" s="46">
        <v>60106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60106</v>
      </c>
      <c r="O7" s="47">
        <f t="shared" si="1"/>
        <v>53.522707034728406</v>
      </c>
      <c r="P7" s="9"/>
    </row>
    <row r="8" spans="1:133">
      <c r="A8" s="12"/>
      <c r="B8" s="25">
        <v>312.42</v>
      </c>
      <c r="C8" s="20" t="s">
        <v>10</v>
      </c>
      <c r="D8" s="46">
        <v>20822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20822</v>
      </c>
      <c r="O8" s="47">
        <f t="shared" si="1"/>
        <v>18.54140694568121</v>
      </c>
      <c r="P8" s="9"/>
    </row>
    <row r="9" spans="1:133">
      <c r="A9" s="12"/>
      <c r="B9" s="25">
        <v>312.52</v>
      </c>
      <c r="C9" s="20" t="s">
        <v>58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73585</v>
      </c>
      <c r="L9" s="46">
        <v>0</v>
      </c>
      <c r="M9" s="46">
        <v>0</v>
      </c>
      <c r="N9" s="46">
        <f>SUM(D9:M9)</f>
        <v>73585</v>
      </c>
      <c r="O9" s="47">
        <f t="shared" si="1"/>
        <v>65.525378450578813</v>
      </c>
      <c r="P9" s="9"/>
    </row>
    <row r="10" spans="1:133">
      <c r="A10" s="12"/>
      <c r="B10" s="25">
        <v>312.60000000000002</v>
      </c>
      <c r="C10" s="20" t="s">
        <v>12</v>
      </c>
      <c r="D10" s="46">
        <v>33710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33710</v>
      </c>
      <c r="O10" s="47">
        <f t="shared" si="1"/>
        <v>30.017809439002672</v>
      </c>
      <c r="P10" s="9"/>
    </row>
    <row r="11" spans="1:133">
      <c r="A11" s="12"/>
      <c r="B11" s="25">
        <v>314.10000000000002</v>
      </c>
      <c r="C11" s="20" t="s">
        <v>13</v>
      </c>
      <c r="D11" s="46">
        <v>993101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993101</v>
      </c>
      <c r="O11" s="47">
        <f t="shared" si="1"/>
        <v>884.32858414959924</v>
      </c>
      <c r="P11" s="9"/>
    </row>
    <row r="12" spans="1:133">
      <c r="A12" s="12"/>
      <c r="B12" s="25">
        <v>314.39999999999998</v>
      </c>
      <c r="C12" s="20" t="s">
        <v>14</v>
      </c>
      <c r="D12" s="46">
        <v>40294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40294</v>
      </c>
      <c r="O12" s="47">
        <f t="shared" si="1"/>
        <v>35.8806767586821</v>
      </c>
      <c r="P12" s="9"/>
    </row>
    <row r="13" spans="1:133">
      <c r="A13" s="12"/>
      <c r="B13" s="25">
        <v>315</v>
      </c>
      <c r="C13" s="20" t="s">
        <v>15</v>
      </c>
      <c r="D13" s="46">
        <v>790212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790212</v>
      </c>
      <c r="O13" s="47">
        <f t="shared" si="1"/>
        <v>703.66162065894923</v>
      </c>
      <c r="P13" s="9"/>
    </row>
    <row r="14" spans="1:133">
      <c r="A14" s="12"/>
      <c r="B14" s="25">
        <v>316</v>
      </c>
      <c r="C14" s="20" t="s">
        <v>16</v>
      </c>
      <c r="D14" s="46">
        <v>184778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184778</v>
      </c>
      <c r="O14" s="47">
        <f t="shared" si="1"/>
        <v>164.53962600178093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2111033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1539701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3650734</v>
      </c>
      <c r="O15" s="45">
        <f t="shared" si="1"/>
        <v>3250.8762243989313</v>
      </c>
      <c r="P15" s="10"/>
    </row>
    <row r="16" spans="1:133">
      <c r="A16" s="12"/>
      <c r="B16" s="25">
        <v>322</v>
      </c>
      <c r="C16" s="20" t="s">
        <v>0</v>
      </c>
      <c r="D16" s="46">
        <v>302411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302411</v>
      </c>
      <c r="O16" s="47">
        <f t="shared" si="1"/>
        <v>269.28851291184327</v>
      </c>
      <c r="P16" s="9"/>
    </row>
    <row r="17" spans="1:16">
      <c r="A17" s="12"/>
      <c r="B17" s="25">
        <v>323.10000000000002</v>
      </c>
      <c r="C17" s="20" t="s">
        <v>18</v>
      </c>
      <c r="D17" s="46">
        <v>1072289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1072289</v>
      </c>
      <c r="O17" s="47">
        <f t="shared" si="1"/>
        <v>954.84327693677653</v>
      </c>
      <c r="P17" s="9"/>
    </row>
    <row r="18" spans="1:16">
      <c r="A18" s="12"/>
      <c r="B18" s="25">
        <v>323.39999999999998</v>
      </c>
      <c r="C18" s="20" t="s">
        <v>19</v>
      </c>
      <c r="D18" s="46">
        <v>37194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37194</v>
      </c>
      <c r="O18" s="47">
        <f t="shared" si="1"/>
        <v>33.120213713268029</v>
      </c>
      <c r="P18" s="9"/>
    </row>
    <row r="19" spans="1:16">
      <c r="A19" s="12"/>
      <c r="B19" s="25">
        <v>323.7</v>
      </c>
      <c r="C19" s="20" t="s">
        <v>20</v>
      </c>
      <c r="D19" s="46">
        <v>618943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618943</v>
      </c>
      <c r="O19" s="47">
        <f t="shared" si="1"/>
        <v>551.15138023152269</v>
      </c>
      <c r="P19" s="9"/>
    </row>
    <row r="20" spans="1:16">
      <c r="A20" s="12"/>
      <c r="B20" s="25">
        <v>329</v>
      </c>
      <c r="C20" s="20" t="s">
        <v>21</v>
      </c>
      <c r="D20" s="46">
        <v>80196</v>
      </c>
      <c r="E20" s="46">
        <v>0</v>
      </c>
      <c r="F20" s="46">
        <v>0</v>
      </c>
      <c r="G20" s="46">
        <v>0</v>
      </c>
      <c r="H20" s="46">
        <v>0</v>
      </c>
      <c r="I20" s="46">
        <v>1539701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1619897</v>
      </c>
      <c r="O20" s="47">
        <f t="shared" si="1"/>
        <v>1442.472840605521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SUM(D22:D27)</f>
        <v>179639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147176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326815</v>
      </c>
      <c r="O21" s="45">
        <f t="shared" si="1"/>
        <v>291.01959038290295</v>
      </c>
      <c r="P21" s="10"/>
    </row>
    <row r="22" spans="1:16">
      <c r="A22" s="12"/>
      <c r="B22" s="25">
        <v>334.2</v>
      </c>
      <c r="C22" s="20" t="s">
        <v>23</v>
      </c>
      <c r="D22" s="46">
        <v>17895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17895</v>
      </c>
      <c r="O22" s="47">
        <f t="shared" si="1"/>
        <v>15.934995547640249</v>
      </c>
      <c r="P22" s="9"/>
    </row>
    <row r="23" spans="1:16">
      <c r="A23" s="12"/>
      <c r="B23" s="25">
        <v>334.36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147176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147176</v>
      </c>
      <c r="O23" s="47">
        <f t="shared" si="1"/>
        <v>131.05609973285843</v>
      </c>
      <c r="P23" s="9"/>
    </row>
    <row r="24" spans="1:16">
      <c r="A24" s="12"/>
      <c r="B24" s="25">
        <v>334.39</v>
      </c>
      <c r="C24" s="20" t="s">
        <v>25</v>
      </c>
      <c r="D24" s="46">
        <v>70074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70074</v>
      </c>
      <c r="O24" s="47">
        <f t="shared" si="1"/>
        <v>62.39893143365984</v>
      </c>
      <c r="P24" s="9"/>
    </row>
    <row r="25" spans="1:16">
      <c r="A25" s="12"/>
      <c r="B25" s="25">
        <v>335.12</v>
      </c>
      <c r="C25" s="20" t="s">
        <v>26</v>
      </c>
      <c r="D25" s="46">
        <v>83251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83251</v>
      </c>
      <c r="O25" s="47">
        <f t="shared" si="1"/>
        <v>74.132680320569904</v>
      </c>
      <c r="P25" s="9"/>
    </row>
    <row r="26" spans="1:16">
      <c r="A26" s="12"/>
      <c r="B26" s="25">
        <v>335.14</v>
      </c>
      <c r="C26" s="20" t="s">
        <v>27</v>
      </c>
      <c r="D26" s="46">
        <v>4238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4238</v>
      </c>
      <c r="O26" s="47">
        <f t="shared" si="1"/>
        <v>3.7738201246660732</v>
      </c>
      <c r="P26" s="9"/>
    </row>
    <row r="27" spans="1:16">
      <c r="A27" s="12"/>
      <c r="B27" s="25">
        <v>335.15</v>
      </c>
      <c r="C27" s="20" t="s">
        <v>28</v>
      </c>
      <c r="D27" s="46">
        <v>4181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4181</v>
      </c>
      <c r="O27" s="47">
        <f t="shared" si="1"/>
        <v>3.7230632235084595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SUM(D29:D31)</f>
        <v>64755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4447325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45" si="8">SUM(D28:M28)</f>
        <v>4512080</v>
      </c>
      <c r="O28" s="45">
        <f t="shared" si="1"/>
        <v>4017.8806767586821</v>
      </c>
      <c r="P28" s="10"/>
    </row>
    <row r="29" spans="1:16">
      <c r="A29" s="12"/>
      <c r="B29" s="25">
        <v>342.1</v>
      </c>
      <c r="C29" s="20" t="s">
        <v>36</v>
      </c>
      <c r="D29" s="46">
        <v>61567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61567</v>
      </c>
      <c r="O29" s="47">
        <f t="shared" si="1"/>
        <v>54.82368655387355</v>
      </c>
      <c r="P29" s="9"/>
    </row>
    <row r="30" spans="1:16">
      <c r="A30" s="12"/>
      <c r="B30" s="25">
        <v>342.9</v>
      </c>
      <c r="C30" s="20" t="s">
        <v>37</v>
      </c>
      <c r="D30" s="46">
        <v>3188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3188</v>
      </c>
      <c r="O30" s="47">
        <f t="shared" si="1"/>
        <v>2.8388245770258238</v>
      </c>
      <c r="P30" s="9"/>
    </row>
    <row r="31" spans="1:16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4447325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4447325</v>
      </c>
      <c r="O31" s="47">
        <f t="shared" si="1"/>
        <v>3960.2181656277826</v>
      </c>
      <c r="P31" s="9"/>
    </row>
    <row r="32" spans="1:16" ht="15.75">
      <c r="A32" s="29" t="s">
        <v>34</v>
      </c>
      <c r="B32" s="30"/>
      <c r="C32" s="31"/>
      <c r="D32" s="32">
        <f t="shared" ref="D32:M32" si="9">SUM(D33:D34)</f>
        <v>281396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281396</v>
      </c>
      <c r="O32" s="45">
        <f t="shared" si="1"/>
        <v>250.57524487978628</v>
      </c>
      <c r="P32" s="10"/>
    </row>
    <row r="33" spans="1:119">
      <c r="A33" s="13"/>
      <c r="B33" s="39">
        <v>351.5</v>
      </c>
      <c r="C33" s="21" t="s">
        <v>41</v>
      </c>
      <c r="D33" s="46">
        <v>36611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36611</v>
      </c>
      <c r="O33" s="47">
        <f t="shared" si="1"/>
        <v>32.60106856634016</v>
      </c>
      <c r="P33" s="9"/>
    </row>
    <row r="34" spans="1:119">
      <c r="A34" s="13"/>
      <c r="B34" s="39">
        <v>359</v>
      </c>
      <c r="C34" s="21" t="s">
        <v>42</v>
      </c>
      <c r="D34" s="46">
        <v>244785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244785</v>
      </c>
      <c r="O34" s="47">
        <f t="shared" si="1"/>
        <v>217.97417631344612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SUM(D36:D40)</f>
        <v>411283</v>
      </c>
      <c r="E35" s="32">
        <f t="shared" si="10"/>
        <v>10482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607961</v>
      </c>
      <c r="J35" s="32">
        <f t="shared" si="10"/>
        <v>0</v>
      </c>
      <c r="K35" s="32">
        <f t="shared" si="10"/>
        <v>4041199</v>
      </c>
      <c r="L35" s="32">
        <f t="shared" si="10"/>
        <v>0</v>
      </c>
      <c r="M35" s="32">
        <f t="shared" si="10"/>
        <v>0</v>
      </c>
      <c r="N35" s="32">
        <f t="shared" si="8"/>
        <v>5070925</v>
      </c>
      <c r="O35" s="45">
        <f t="shared" si="1"/>
        <v>4515.5164737310779</v>
      </c>
      <c r="P35" s="10"/>
    </row>
    <row r="36" spans="1:119">
      <c r="A36" s="12"/>
      <c r="B36" s="25">
        <v>361.1</v>
      </c>
      <c r="C36" s="20" t="s">
        <v>43</v>
      </c>
      <c r="D36" s="46">
        <v>353209</v>
      </c>
      <c r="E36" s="46">
        <v>3060</v>
      </c>
      <c r="F36" s="46">
        <v>0</v>
      </c>
      <c r="G36" s="46">
        <v>0</v>
      </c>
      <c r="H36" s="46">
        <v>0</v>
      </c>
      <c r="I36" s="46">
        <v>190447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546716</v>
      </c>
      <c r="O36" s="47">
        <f t="shared" si="1"/>
        <v>486.83526268922532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937177</v>
      </c>
      <c r="L37" s="46">
        <v>0</v>
      </c>
      <c r="M37" s="46">
        <v>0</v>
      </c>
      <c r="N37" s="46">
        <f t="shared" si="8"/>
        <v>937177</v>
      </c>
      <c r="O37" s="47">
        <f t="shared" si="1"/>
        <v>834.52983081032949</v>
      </c>
      <c r="P37" s="9"/>
    </row>
    <row r="38" spans="1:119">
      <c r="A38" s="12"/>
      <c r="B38" s="25">
        <v>362</v>
      </c>
      <c r="C38" s="20" t="s">
        <v>45</v>
      </c>
      <c r="D38" s="46">
        <v>1350</v>
      </c>
      <c r="E38" s="46">
        <v>0</v>
      </c>
      <c r="F38" s="46">
        <v>0</v>
      </c>
      <c r="G38" s="46">
        <v>0</v>
      </c>
      <c r="H38" s="46">
        <v>0</v>
      </c>
      <c r="I38" s="46">
        <v>400765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402115</v>
      </c>
      <c r="O38" s="47">
        <f t="shared" si="1"/>
        <v>358.07212822796083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3104022</v>
      </c>
      <c r="L39" s="46">
        <v>0</v>
      </c>
      <c r="M39" s="46">
        <v>0</v>
      </c>
      <c r="N39" s="46">
        <f t="shared" si="8"/>
        <v>3104022</v>
      </c>
      <c r="O39" s="47">
        <f t="shared" si="1"/>
        <v>2764.0445235975067</v>
      </c>
      <c r="P39" s="9"/>
    </row>
    <row r="40" spans="1:119">
      <c r="A40" s="12"/>
      <c r="B40" s="25">
        <v>369.9</v>
      </c>
      <c r="C40" s="20" t="s">
        <v>47</v>
      </c>
      <c r="D40" s="46">
        <v>56724</v>
      </c>
      <c r="E40" s="46">
        <v>7422</v>
      </c>
      <c r="F40" s="46">
        <v>0</v>
      </c>
      <c r="G40" s="46">
        <v>0</v>
      </c>
      <c r="H40" s="46">
        <v>0</v>
      </c>
      <c r="I40" s="46">
        <v>16749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80895</v>
      </c>
      <c r="O40" s="47">
        <f t="shared" si="1"/>
        <v>72.034728406055208</v>
      </c>
      <c r="P40" s="9"/>
    </row>
    <row r="41" spans="1:119" ht="15.75">
      <c r="A41" s="29" t="s">
        <v>35</v>
      </c>
      <c r="B41" s="30"/>
      <c r="C41" s="31"/>
      <c r="D41" s="32">
        <f t="shared" ref="D41:M41" si="11">SUM(D42:D44)</f>
        <v>2485381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217477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8"/>
        <v>2702858</v>
      </c>
      <c r="O41" s="45">
        <f t="shared" si="1"/>
        <v>2406.8192341941231</v>
      </c>
      <c r="P41" s="9"/>
    </row>
    <row r="42" spans="1:119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158000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158000</v>
      </c>
      <c r="O42" s="47">
        <f t="shared" si="1"/>
        <v>140.6945681211042</v>
      </c>
      <c r="P42" s="9"/>
    </row>
    <row r="43" spans="1:119">
      <c r="A43" s="12"/>
      <c r="B43" s="25">
        <v>384</v>
      </c>
      <c r="C43" s="20" t="s">
        <v>49</v>
      </c>
      <c r="D43" s="46">
        <v>2485381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2485381</v>
      </c>
      <c r="O43" s="47">
        <f t="shared" si="1"/>
        <v>2213.1620658949241</v>
      </c>
      <c r="P43" s="9"/>
    </row>
    <row r="44" spans="1:119" ht="15.75" thickBot="1">
      <c r="A44" s="12"/>
      <c r="B44" s="25">
        <v>389.8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59477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59477</v>
      </c>
      <c r="O44" s="47">
        <f t="shared" si="1"/>
        <v>52.962600178094391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2">SUM(D5,D15,D21,D28,D32,D35,D41)</f>
        <v>18511975</v>
      </c>
      <c r="E45" s="15">
        <f t="shared" si="12"/>
        <v>10482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6959640</v>
      </c>
      <c r="J45" s="15">
        <f t="shared" si="12"/>
        <v>0</v>
      </c>
      <c r="K45" s="15">
        <f t="shared" si="12"/>
        <v>4114784</v>
      </c>
      <c r="L45" s="15">
        <f t="shared" si="12"/>
        <v>0</v>
      </c>
      <c r="M45" s="15">
        <f t="shared" si="12"/>
        <v>0</v>
      </c>
      <c r="N45" s="15">
        <f t="shared" si="8"/>
        <v>29596881</v>
      </c>
      <c r="O45" s="38">
        <f t="shared" si="1"/>
        <v>26355.192341941231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57</v>
      </c>
      <c r="M47" s="48"/>
      <c r="N47" s="48"/>
      <c r="O47" s="43">
        <v>1123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76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11899619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44765</v>
      </c>
      <c r="L5" s="27">
        <f t="shared" si="0"/>
        <v>0</v>
      </c>
      <c r="M5" s="27">
        <f t="shared" si="0"/>
        <v>0</v>
      </c>
      <c r="N5" s="28">
        <f>SUM(D5:M5)</f>
        <v>11944384</v>
      </c>
      <c r="O5" s="33">
        <f t="shared" ref="O5:O45" si="1">(N5/O$47)</f>
        <v>10607.801065719361</v>
      </c>
      <c r="P5" s="6"/>
    </row>
    <row r="6" spans="1:133">
      <c r="A6" s="12"/>
      <c r="B6" s="25">
        <v>311</v>
      </c>
      <c r="C6" s="20" t="s">
        <v>2</v>
      </c>
      <c r="D6" s="46">
        <v>9763896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9763896</v>
      </c>
      <c r="O6" s="47">
        <f t="shared" si="1"/>
        <v>8671.3108348134992</v>
      </c>
      <c r="P6" s="9"/>
    </row>
    <row r="7" spans="1:133">
      <c r="A7" s="12"/>
      <c r="B7" s="25">
        <v>312.41000000000003</v>
      </c>
      <c r="C7" s="20" t="s">
        <v>11</v>
      </c>
      <c r="D7" s="46">
        <v>64606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64606</v>
      </c>
      <c r="O7" s="47">
        <f t="shared" si="1"/>
        <v>57.376554174067493</v>
      </c>
      <c r="P7" s="9"/>
    </row>
    <row r="8" spans="1:133">
      <c r="A8" s="12"/>
      <c r="B8" s="25">
        <v>312.42</v>
      </c>
      <c r="C8" s="20" t="s">
        <v>10</v>
      </c>
      <c r="D8" s="46">
        <v>24888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24888</v>
      </c>
      <c r="O8" s="47">
        <f t="shared" si="1"/>
        <v>22.103019538188278</v>
      </c>
      <c r="P8" s="9"/>
    </row>
    <row r="9" spans="1:133">
      <c r="A9" s="12"/>
      <c r="B9" s="25">
        <v>312.52</v>
      </c>
      <c r="C9" s="20" t="s">
        <v>58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44765</v>
      </c>
      <c r="L9" s="46">
        <v>0</v>
      </c>
      <c r="M9" s="46">
        <v>0</v>
      </c>
      <c r="N9" s="46">
        <f>SUM(D9:M9)</f>
        <v>44765</v>
      </c>
      <c r="O9" s="47">
        <f t="shared" si="1"/>
        <v>39.755772646536414</v>
      </c>
      <c r="P9" s="9"/>
    </row>
    <row r="10" spans="1:133">
      <c r="A10" s="12"/>
      <c r="B10" s="25">
        <v>312.60000000000002</v>
      </c>
      <c r="C10" s="20" t="s">
        <v>12</v>
      </c>
      <c r="D10" s="46">
        <v>43691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43691</v>
      </c>
      <c r="O10" s="47">
        <f t="shared" si="1"/>
        <v>38.801953818827705</v>
      </c>
      <c r="P10" s="9"/>
    </row>
    <row r="11" spans="1:133">
      <c r="A11" s="12"/>
      <c r="B11" s="25">
        <v>314.10000000000002</v>
      </c>
      <c r="C11" s="20" t="s">
        <v>13</v>
      </c>
      <c r="D11" s="46">
        <v>1034095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1034095</v>
      </c>
      <c r="O11" s="47">
        <f t="shared" si="1"/>
        <v>918.37921847246889</v>
      </c>
      <c r="P11" s="9"/>
    </row>
    <row r="12" spans="1:133">
      <c r="A12" s="12"/>
      <c r="B12" s="25">
        <v>314.39999999999998</v>
      </c>
      <c r="C12" s="20" t="s">
        <v>14</v>
      </c>
      <c r="D12" s="46">
        <v>50040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50040</v>
      </c>
      <c r="O12" s="47">
        <f t="shared" si="1"/>
        <v>44.4404973357016</v>
      </c>
      <c r="P12" s="9"/>
    </row>
    <row r="13" spans="1:133">
      <c r="A13" s="12"/>
      <c r="B13" s="25">
        <v>315</v>
      </c>
      <c r="C13" s="20" t="s">
        <v>15</v>
      </c>
      <c r="D13" s="46">
        <v>733231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733231</v>
      </c>
      <c r="O13" s="47">
        <f t="shared" si="1"/>
        <v>651.18206039076381</v>
      </c>
      <c r="P13" s="9"/>
    </row>
    <row r="14" spans="1:133">
      <c r="A14" s="12"/>
      <c r="B14" s="25">
        <v>316</v>
      </c>
      <c r="C14" s="20" t="s">
        <v>16</v>
      </c>
      <c r="D14" s="46">
        <v>185172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185172</v>
      </c>
      <c r="O14" s="47">
        <f t="shared" si="1"/>
        <v>164.45115452930727</v>
      </c>
      <c r="P14" s="9"/>
    </row>
    <row r="15" spans="1:133" ht="15.75">
      <c r="A15" s="29" t="s">
        <v>90</v>
      </c>
      <c r="B15" s="30"/>
      <c r="C15" s="31"/>
      <c r="D15" s="32">
        <f t="shared" ref="D15:M15" si="3">SUM(D16:D20)</f>
        <v>3017211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1471080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5" si="4">SUM(D15:M15)</f>
        <v>4488291</v>
      </c>
      <c r="O15" s="45">
        <f t="shared" si="1"/>
        <v>3986.0488454706929</v>
      </c>
      <c r="P15" s="10"/>
    </row>
    <row r="16" spans="1:133">
      <c r="A16" s="12"/>
      <c r="B16" s="25">
        <v>322</v>
      </c>
      <c r="C16" s="20" t="s">
        <v>0</v>
      </c>
      <c r="D16" s="46">
        <v>914783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914783</v>
      </c>
      <c r="O16" s="47">
        <f t="shared" si="1"/>
        <v>812.41829484902314</v>
      </c>
      <c r="P16" s="9"/>
    </row>
    <row r="17" spans="1:16">
      <c r="A17" s="12"/>
      <c r="B17" s="25">
        <v>323.10000000000002</v>
      </c>
      <c r="C17" s="20" t="s">
        <v>18</v>
      </c>
      <c r="D17" s="46">
        <v>1226641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1226641</v>
      </c>
      <c r="O17" s="47">
        <f t="shared" si="1"/>
        <v>1089.3792184724689</v>
      </c>
      <c r="P17" s="9"/>
    </row>
    <row r="18" spans="1:16">
      <c r="A18" s="12"/>
      <c r="B18" s="25">
        <v>323.39999999999998</v>
      </c>
      <c r="C18" s="20" t="s">
        <v>19</v>
      </c>
      <c r="D18" s="46">
        <v>40032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40032</v>
      </c>
      <c r="O18" s="47">
        <f t="shared" si="1"/>
        <v>35.552397868561279</v>
      </c>
      <c r="P18" s="9"/>
    </row>
    <row r="19" spans="1:16">
      <c r="A19" s="12"/>
      <c r="B19" s="25">
        <v>323.7</v>
      </c>
      <c r="C19" s="20" t="s">
        <v>20</v>
      </c>
      <c r="D19" s="46">
        <v>750810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750810</v>
      </c>
      <c r="O19" s="47">
        <f t="shared" si="1"/>
        <v>666.79396092362344</v>
      </c>
      <c r="P19" s="9"/>
    </row>
    <row r="20" spans="1:16">
      <c r="A20" s="12"/>
      <c r="B20" s="25">
        <v>329</v>
      </c>
      <c r="C20" s="20" t="s">
        <v>91</v>
      </c>
      <c r="D20" s="46">
        <v>84945</v>
      </c>
      <c r="E20" s="46">
        <v>0</v>
      </c>
      <c r="F20" s="46">
        <v>0</v>
      </c>
      <c r="G20" s="46">
        <v>0</v>
      </c>
      <c r="H20" s="46">
        <v>0</v>
      </c>
      <c r="I20" s="46">
        <v>1471080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1556025</v>
      </c>
      <c r="O20" s="47">
        <f t="shared" si="1"/>
        <v>1381.9049733570159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SUM(D22:D27)</f>
        <v>543573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176631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720204</v>
      </c>
      <c r="O21" s="45">
        <f t="shared" si="1"/>
        <v>639.61278863232678</v>
      </c>
      <c r="P21" s="10"/>
    </row>
    <row r="22" spans="1:16">
      <c r="A22" s="12"/>
      <c r="B22" s="25">
        <v>334.31</v>
      </c>
      <c r="C22" s="20" t="s">
        <v>92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176631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176631</v>
      </c>
      <c r="O22" s="47">
        <f t="shared" si="1"/>
        <v>156.8658969804618</v>
      </c>
      <c r="P22" s="9"/>
    </row>
    <row r="23" spans="1:16">
      <c r="A23" s="12"/>
      <c r="B23" s="25">
        <v>334.9</v>
      </c>
      <c r="C23" s="20" t="s">
        <v>93</v>
      </c>
      <c r="D23" s="46">
        <v>124867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124867</v>
      </c>
      <c r="O23" s="47">
        <f t="shared" si="1"/>
        <v>110.89431616341029</v>
      </c>
      <c r="P23" s="9"/>
    </row>
    <row r="24" spans="1:16">
      <c r="A24" s="12"/>
      <c r="B24" s="25">
        <v>335.12</v>
      </c>
      <c r="C24" s="20" t="s">
        <v>26</v>
      </c>
      <c r="D24" s="46">
        <v>101955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101955</v>
      </c>
      <c r="O24" s="47">
        <f t="shared" si="1"/>
        <v>90.546181172291298</v>
      </c>
      <c r="P24" s="9"/>
    </row>
    <row r="25" spans="1:16">
      <c r="A25" s="12"/>
      <c r="B25" s="25">
        <v>335.14</v>
      </c>
      <c r="C25" s="20" t="s">
        <v>27</v>
      </c>
      <c r="D25" s="46">
        <v>3323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3323</v>
      </c>
      <c r="O25" s="47">
        <f t="shared" si="1"/>
        <v>2.9511545293072823</v>
      </c>
      <c r="P25" s="9"/>
    </row>
    <row r="26" spans="1:16">
      <c r="A26" s="12"/>
      <c r="B26" s="25">
        <v>335.15</v>
      </c>
      <c r="C26" s="20" t="s">
        <v>28</v>
      </c>
      <c r="D26" s="46">
        <v>4868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4868</v>
      </c>
      <c r="O26" s="47">
        <f t="shared" si="1"/>
        <v>4.3232682060390761</v>
      </c>
      <c r="P26" s="9"/>
    </row>
    <row r="27" spans="1:16">
      <c r="A27" s="12"/>
      <c r="B27" s="25">
        <v>337.9</v>
      </c>
      <c r="C27" s="20" t="s">
        <v>94</v>
      </c>
      <c r="D27" s="46">
        <v>308560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308560</v>
      </c>
      <c r="O27" s="47">
        <f t="shared" si="1"/>
        <v>274.03197158081707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SUM(D29:D31)</f>
        <v>87577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3964811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4052388</v>
      </c>
      <c r="O28" s="45">
        <f t="shared" si="1"/>
        <v>3598.9236234458258</v>
      </c>
      <c r="P28" s="10"/>
    </row>
    <row r="29" spans="1:16">
      <c r="A29" s="12"/>
      <c r="B29" s="25">
        <v>342.1</v>
      </c>
      <c r="C29" s="20" t="s">
        <v>36</v>
      </c>
      <c r="D29" s="46">
        <v>84043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84043</v>
      </c>
      <c r="O29" s="47">
        <f t="shared" si="1"/>
        <v>74.638543516873895</v>
      </c>
      <c r="P29" s="9"/>
    </row>
    <row r="30" spans="1:16">
      <c r="A30" s="12"/>
      <c r="B30" s="25">
        <v>342.9</v>
      </c>
      <c r="C30" s="20" t="s">
        <v>37</v>
      </c>
      <c r="D30" s="46">
        <v>3534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3534</v>
      </c>
      <c r="O30" s="47">
        <f t="shared" si="1"/>
        <v>3.1385435168738898</v>
      </c>
      <c r="P30" s="9"/>
    </row>
    <row r="31" spans="1:16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3964811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3964811</v>
      </c>
      <c r="O31" s="47">
        <f t="shared" si="1"/>
        <v>3521.1465364120781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SUM(D33:D34)</f>
        <v>156973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156973</v>
      </c>
      <c r="O32" s="45">
        <f t="shared" si="1"/>
        <v>139.4076376554174</v>
      </c>
      <c r="P32" s="10"/>
    </row>
    <row r="33" spans="1:119">
      <c r="A33" s="13"/>
      <c r="B33" s="39">
        <v>351.5</v>
      </c>
      <c r="C33" s="21" t="s">
        <v>41</v>
      </c>
      <c r="D33" s="46">
        <v>56007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56007</v>
      </c>
      <c r="O33" s="47">
        <f t="shared" si="1"/>
        <v>49.739786856127886</v>
      </c>
      <c r="P33" s="9"/>
    </row>
    <row r="34" spans="1:119">
      <c r="A34" s="13"/>
      <c r="B34" s="39">
        <v>359</v>
      </c>
      <c r="C34" s="21" t="s">
        <v>42</v>
      </c>
      <c r="D34" s="46">
        <v>100966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100966</v>
      </c>
      <c r="O34" s="47">
        <f t="shared" si="1"/>
        <v>89.667850799289525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SUM(D36:D40)</f>
        <v>791793</v>
      </c>
      <c r="E35" s="32">
        <f t="shared" si="8"/>
        <v>146576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709414</v>
      </c>
      <c r="J35" s="32">
        <f t="shared" si="8"/>
        <v>0</v>
      </c>
      <c r="K35" s="32">
        <f t="shared" si="8"/>
        <v>440781</v>
      </c>
      <c r="L35" s="32">
        <f t="shared" si="8"/>
        <v>0</v>
      </c>
      <c r="M35" s="32">
        <f t="shared" si="8"/>
        <v>0</v>
      </c>
      <c r="N35" s="32">
        <f t="shared" si="4"/>
        <v>2088564</v>
      </c>
      <c r="O35" s="45">
        <f t="shared" si="1"/>
        <v>1854.8525754884547</v>
      </c>
      <c r="P35" s="10"/>
    </row>
    <row r="36" spans="1:119">
      <c r="A36" s="12"/>
      <c r="B36" s="25">
        <v>361.1</v>
      </c>
      <c r="C36" s="20" t="s">
        <v>43</v>
      </c>
      <c r="D36" s="46">
        <v>678800</v>
      </c>
      <c r="E36" s="46">
        <v>6232</v>
      </c>
      <c r="F36" s="46">
        <v>0</v>
      </c>
      <c r="G36" s="46">
        <v>0</v>
      </c>
      <c r="H36" s="46">
        <v>0</v>
      </c>
      <c r="I36" s="46">
        <v>272158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957190</v>
      </c>
      <c r="O36" s="47">
        <f t="shared" si="1"/>
        <v>850.07992895204268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-1997819</v>
      </c>
      <c r="L37" s="46">
        <v>0</v>
      </c>
      <c r="M37" s="46">
        <v>0</v>
      </c>
      <c r="N37" s="46">
        <f t="shared" si="4"/>
        <v>-1997819</v>
      </c>
      <c r="O37" s="47">
        <f t="shared" si="1"/>
        <v>-1774.2619893428064</v>
      </c>
      <c r="P37" s="9"/>
    </row>
    <row r="38" spans="1:119">
      <c r="A38" s="12"/>
      <c r="B38" s="25">
        <v>362</v>
      </c>
      <c r="C38" s="20" t="s">
        <v>45</v>
      </c>
      <c r="D38" s="46">
        <v>1800</v>
      </c>
      <c r="E38" s="46">
        <v>0</v>
      </c>
      <c r="F38" s="46">
        <v>0</v>
      </c>
      <c r="G38" s="46">
        <v>0</v>
      </c>
      <c r="H38" s="46">
        <v>0</v>
      </c>
      <c r="I38" s="46">
        <v>421960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423760</v>
      </c>
      <c r="O38" s="47">
        <f t="shared" si="1"/>
        <v>376.3410301953819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2438600</v>
      </c>
      <c r="L39" s="46">
        <v>0</v>
      </c>
      <c r="M39" s="46">
        <v>0</v>
      </c>
      <c r="N39" s="46">
        <f t="shared" si="4"/>
        <v>2438600</v>
      </c>
      <c r="O39" s="47">
        <f t="shared" si="1"/>
        <v>2165.7193605683838</v>
      </c>
      <c r="P39" s="9"/>
    </row>
    <row r="40" spans="1:119">
      <c r="A40" s="12"/>
      <c r="B40" s="25">
        <v>369.9</v>
      </c>
      <c r="C40" s="20" t="s">
        <v>47</v>
      </c>
      <c r="D40" s="46">
        <v>111193</v>
      </c>
      <c r="E40" s="46">
        <v>140344</v>
      </c>
      <c r="F40" s="46">
        <v>0</v>
      </c>
      <c r="G40" s="46">
        <v>0</v>
      </c>
      <c r="H40" s="46">
        <v>0</v>
      </c>
      <c r="I40" s="46">
        <v>15296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266833</v>
      </c>
      <c r="O40" s="47">
        <f t="shared" si="1"/>
        <v>236.97424511545293</v>
      </c>
      <c r="P40" s="9"/>
    </row>
    <row r="41" spans="1:119" ht="15.75">
      <c r="A41" s="29" t="s">
        <v>35</v>
      </c>
      <c r="B41" s="30"/>
      <c r="C41" s="31"/>
      <c r="D41" s="32">
        <f t="shared" ref="D41:M41" si="9">SUM(D42:D44)</f>
        <v>4704365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448549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5152914</v>
      </c>
      <c r="O41" s="45">
        <f t="shared" si="1"/>
        <v>4576.3001776198935</v>
      </c>
      <c r="P41" s="9"/>
    </row>
    <row r="42" spans="1:119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145000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145000</v>
      </c>
      <c r="O42" s="47">
        <f t="shared" si="1"/>
        <v>128.77442273534635</v>
      </c>
      <c r="P42" s="9"/>
    </row>
    <row r="43" spans="1:119">
      <c r="A43" s="12"/>
      <c r="B43" s="25">
        <v>384</v>
      </c>
      <c r="C43" s="20" t="s">
        <v>49</v>
      </c>
      <c r="D43" s="46">
        <v>4704365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4704365</v>
      </c>
      <c r="O43" s="47">
        <f t="shared" si="1"/>
        <v>4177.94404973357</v>
      </c>
      <c r="P43" s="9"/>
    </row>
    <row r="44" spans="1:119" ht="15.75" thickBot="1">
      <c r="A44" s="12"/>
      <c r="B44" s="25">
        <v>389.8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303549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303549</v>
      </c>
      <c r="O44" s="47">
        <f t="shared" si="1"/>
        <v>269.58170515097692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0">SUM(D5,D15,D21,D28,D32,D35,D41)</f>
        <v>21201111</v>
      </c>
      <c r="E45" s="15">
        <f t="shared" si="10"/>
        <v>146576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6770485</v>
      </c>
      <c r="J45" s="15">
        <f t="shared" si="10"/>
        <v>0</v>
      </c>
      <c r="K45" s="15">
        <f t="shared" si="10"/>
        <v>485546</v>
      </c>
      <c r="L45" s="15">
        <f t="shared" si="10"/>
        <v>0</v>
      </c>
      <c r="M45" s="15">
        <f t="shared" si="10"/>
        <v>0</v>
      </c>
      <c r="N45" s="15">
        <f t="shared" si="4"/>
        <v>28603718</v>
      </c>
      <c r="O45" s="38">
        <f t="shared" si="1"/>
        <v>25402.946714031972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95</v>
      </c>
      <c r="M47" s="48"/>
      <c r="N47" s="48"/>
      <c r="O47" s="43">
        <v>1126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 t="shared" ref="D5:N5" si="0">SUM(D6:D13)</f>
        <v>14544308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153526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14697834</v>
      </c>
      <c r="P5" s="33">
        <f t="shared" ref="P5:P48" si="1">(O5/P$50)</f>
        <v>14038.045845272207</v>
      </c>
      <c r="Q5" s="6"/>
    </row>
    <row r="6" spans="1:134">
      <c r="A6" s="12"/>
      <c r="B6" s="25">
        <v>311</v>
      </c>
      <c r="C6" s="20" t="s">
        <v>2</v>
      </c>
      <c r="D6" s="46">
        <v>12202406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12202406</v>
      </c>
      <c r="P6" s="47">
        <f t="shared" si="1"/>
        <v>11654.638013371537</v>
      </c>
      <c r="Q6" s="9"/>
    </row>
    <row r="7" spans="1:134">
      <c r="A7" s="12"/>
      <c r="B7" s="25">
        <v>312.41000000000003</v>
      </c>
      <c r="C7" s="20" t="s">
        <v>131</v>
      </c>
      <c r="D7" s="46">
        <v>57303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57303</v>
      </c>
      <c r="P7" s="47">
        <f t="shared" si="1"/>
        <v>54.730659025787965</v>
      </c>
      <c r="Q7" s="9"/>
    </row>
    <row r="8" spans="1:134">
      <c r="A8" s="12"/>
      <c r="B8" s="25">
        <v>312.43</v>
      </c>
      <c r="C8" s="20" t="s">
        <v>132</v>
      </c>
      <c r="D8" s="46">
        <v>21512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21512</v>
      </c>
      <c r="P8" s="47">
        <f t="shared" si="1"/>
        <v>20.54632282712512</v>
      </c>
      <c r="Q8" s="9"/>
    </row>
    <row r="9" spans="1:134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153526</v>
      </c>
      <c r="L9" s="46">
        <v>0</v>
      </c>
      <c r="M9" s="46">
        <v>0</v>
      </c>
      <c r="N9" s="46">
        <v>0</v>
      </c>
      <c r="O9" s="46">
        <f t="shared" si="2"/>
        <v>153526</v>
      </c>
      <c r="P9" s="47">
        <f t="shared" si="1"/>
        <v>146.6341929321872</v>
      </c>
      <c r="Q9" s="9"/>
    </row>
    <row r="10" spans="1:134">
      <c r="A10" s="12"/>
      <c r="B10" s="25">
        <v>314.10000000000002</v>
      </c>
      <c r="C10" s="20" t="s">
        <v>13</v>
      </c>
      <c r="D10" s="46">
        <v>1374965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1374965</v>
      </c>
      <c r="P10" s="47">
        <f t="shared" si="1"/>
        <v>1313.2425978987583</v>
      </c>
      <c r="Q10" s="9"/>
    </row>
    <row r="11" spans="1:134">
      <c r="A11" s="12"/>
      <c r="B11" s="25">
        <v>314.39999999999998</v>
      </c>
      <c r="C11" s="20" t="s">
        <v>14</v>
      </c>
      <c r="D11" s="46">
        <v>132810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132810</v>
      </c>
      <c r="P11" s="47">
        <f t="shared" si="1"/>
        <v>126.84813753581662</v>
      </c>
      <c r="Q11" s="9"/>
    </row>
    <row r="12" spans="1:134">
      <c r="A12" s="12"/>
      <c r="B12" s="25">
        <v>315.10000000000002</v>
      </c>
      <c r="C12" s="20" t="s">
        <v>133</v>
      </c>
      <c r="D12" s="46">
        <v>547254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547254</v>
      </c>
      <c r="P12" s="47">
        <f t="shared" si="1"/>
        <v>522.68767908309451</v>
      </c>
      <c r="Q12" s="9"/>
    </row>
    <row r="13" spans="1:134">
      <c r="A13" s="12"/>
      <c r="B13" s="25">
        <v>316</v>
      </c>
      <c r="C13" s="20" t="s">
        <v>82</v>
      </c>
      <c r="D13" s="46">
        <v>208058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208058</v>
      </c>
      <c r="P13" s="47">
        <f t="shared" si="1"/>
        <v>198.71824259789875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SUM(D15:D21)</f>
        <v>6125655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929468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7055123</v>
      </c>
      <c r="P14" s="45">
        <f t="shared" si="1"/>
        <v>6738.417382999045</v>
      </c>
      <c r="Q14" s="10"/>
    </row>
    <row r="15" spans="1:134">
      <c r="A15" s="12"/>
      <c r="B15" s="25">
        <v>322</v>
      </c>
      <c r="C15" s="20" t="s">
        <v>134</v>
      </c>
      <c r="D15" s="46">
        <v>2089652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2089652</v>
      </c>
      <c r="P15" s="47">
        <f t="shared" si="1"/>
        <v>1995.8471824259791</v>
      </c>
      <c r="Q15" s="9"/>
    </row>
    <row r="16" spans="1:134">
      <c r="A16" s="12"/>
      <c r="B16" s="25">
        <v>323.10000000000002</v>
      </c>
      <c r="C16" s="20" t="s">
        <v>18</v>
      </c>
      <c r="D16" s="46">
        <v>1487817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4">SUM(D16:N16)</f>
        <v>1487817</v>
      </c>
      <c r="P16" s="47">
        <f t="shared" si="1"/>
        <v>1421.0286532951288</v>
      </c>
      <c r="Q16" s="9"/>
    </row>
    <row r="17" spans="1:17">
      <c r="A17" s="12"/>
      <c r="B17" s="25">
        <v>323.39999999999998</v>
      </c>
      <c r="C17" s="20" t="s">
        <v>19</v>
      </c>
      <c r="D17" s="46">
        <v>61968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61968</v>
      </c>
      <c r="P17" s="47">
        <f t="shared" si="1"/>
        <v>59.186246418338108</v>
      </c>
      <c r="Q17" s="9"/>
    </row>
    <row r="18" spans="1:17">
      <c r="A18" s="12"/>
      <c r="B18" s="25">
        <v>323.7</v>
      </c>
      <c r="C18" s="20" t="s">
        <v>20</v>
      </c>
      <c r="D18" s="46">
        <v>2129295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2129295</v>
      </c>
      <c r="P18" s="47">
        <f t="shared" si="1"/>
        <v>2033.7106017191977</v>
      </c>
      <c r="Q18" s="9"/>
    </row>
    <row r="19" spans="1:17">
      <c r="A19" s="12"/>
      <c r="B19" s="25">
        <v>325.10000000000002</v>
      </c>
      <c r="C19" s="20" t="s">
        <v>135</v>
      </c>
      <c r="D19" s="46">
        <v>174275</v>
      </c>
      <c r="E19" s="46">
        <v>0</v>
      </c>
      <c r="F19" s="46">
        <v>0</v>
      </c>
      <c r="G19" s="46">
        <v>0</v>
      </c>
      <c r="H19" s="46">
        <v>0</v>
      </c>
      <c r="I19" s="46">
        <v>929468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1103743</v>
      </c>
      <c r="P19" s="47">
        <f t="shared" si="1"/>
        <v>1054.1957975167145</v>
      </c>
      <c r="Q19" s="9"/>
    </row>
    <row r="20" spans="1:17">
      <c r="A20" s="12"/>
      <c r="B20" s="25">
        <v>329.4</v>
      </c>
      <c r="C20" s="20" t="s">
        <v>136</v>
      </c>
      <c r="D20" s="46">
        <v>31180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31180</v>
      </c>
      <c r="P20" s="47">
        <f t="shared" si="1"/>
        <v>29.780324737344795</v>
      </c>
      <c r="Q20" s="9"/>
    </row>
    <row r="21" spans="1:17">
      <c r="A21" s="12"/>
      <c r="B21" s="25">
        <v>329.5</v>
      </c>
      <c r="C21" s="20" t="s">
        <v>137</v>
      </c>
      <c r="D21" s="46">
        <v>151468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151468</v>
      </c>
      <c r="P21" s="47">
        <f t="shared" si="1"/>
        <v>144.66857688634192</v>
      </c>
      <c r="Q21" s="9"/>
    </row>
    <row r="22" spans="1:17" ht="15.75">
      <c r="A22" s="29" t="s">
        <v>138</v>
      </c>
      <c r="B22" s="30"/>
      <c r="C22" s="31"/>
      <c r="D22" s="32">
        <f t="shared" ref="D22:N22" si="5">SUM(D23:D31)</f>
        <v>1353624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1353624</v>
      </c>
      <c r="P22" s="45">
        <f t="shared" si="1"/>
        <v>1292.8595988538682</v>
      </c>
      <c r="Q22" s="10"/>
    </row>
    <row r="23" spans="1:17">
      <c r="A23" s="12"/>
      <c r="B23" s="25">
        <v>332</v>
      </c>
      <c r="C23" s="20" t="s">
        <v>121</v>
      </c>
      <c r="D23" s="46">
        <v>73324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6">SUM(D23:N23)</f>
        <v>73324</v>
      </c>
      <c r="P23" s="47">
        <f t="shared" si="1"/>
        <v>70.032473734479467</v>
      </c>
      <c r="Q23" s="9"/>
    </row>
    <row r="24" spans="1:17">
      <c r="A24" s="12"/>
      <c r="B24" s="25">
        <v>334.2</v>
      </c>
      <c r="C24" s="20" t="s">
        <v>23</v>
      </c>
      <c r="D24" s="46">
        <v>1625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1625</v>
      </c>
      <c r="P24" s="47">
        <f t="shared" si="1"/>
        <v>1.5520534861509074</v>
      </c>
      <c r="Q24" s="9"/>
    </row>
    <row r="25" spans="1:17">
      <c r="A25" s="12"/>
      <c r="B25" s="25">
        <v>334.49</v>
      </c>
      <c r="C25" s="20" t="s">
        <v>122</v>
      </c>
      <c r="D25" s="46">
        <v>21073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21073</v>
      </c>
      <c r="P25" s="47">
        <f t="shared" si="1"/>
        <v>20.127029608404968</v>
      </c>
      <c r="Q25" s="9"/>
    </row>
    <row r="26" spans="1:17">
      <c r="A26" s="12"/>
      <c r="B26" s="25">
        <v>335.125</v>
      </c>
      <c r="C26" s="20" t="s">
        <v>139</v>
      </c>
      <c r="D26" s="46">
        <v>22530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22530</v>
      </c>
      <c r="P26" s="47">
        <f t="shared" si="1"/>
        <v>21.51862464183381</v>
      </c>
      <c r="Q26" s="9"/>
    </row>
    <row r="27" spans="1:17">
      <c r="A27" s="12"/>
      <c r="B27" s="25">
        <v>335.14</v>
      </c>
      <c r="C27" s="20" t="s">
        <v>84</v>
      </c>
      <c r="D27" s="46">
        <v>4500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4500</v>
      </c>
      <c r="P27" s="47">
        <f t="shared" si="1"/>
        <v>4.2979942693409745</v>
      </c>
      <c r="Q27" s="9"/>
    </row>
    <row r="28" spans="1:17">
      <c r="A28" s="12"/>
      <c r="B28" s="25">
        <v>335.15</v>
      </c>
      <c r="C28" s="20" t="s">
        <v>85</v>
      </c>
      <c r="D28" s="46">
        <v>21381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21381</v>
      </c>
      <c r="P28" s="47">
        <f t="shared" si="1"/>
        <v>20.421203438395416</v>
      </c>
      <c r="Q28" s="9"/>
    </row>
    <row r="29" spans="1:17">
      <c r="A29" s="12"/>
      <c r="B29" s="25">
        <v>335.18</v>
      </c>
      <c r="C29" s="20" t="s">
        <v>140</v>
      </c>
      <c r="D29" s="46">
        <v>39545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39545</v>
      </c>
      <c r="P29" s="47">
        <f t="shared" si="1"/>
        <v>37.769818529130852</v>
      </c>
      <c r="Q29" s="9"/>
    </row>
    <row r="30" spans="1:17">
      <c r="A30" s="12"/>
      <c r="B30" s="25">
        <v>335.9</v>
      </c>
      <c r="C30" s="20" t="s">
        <v>115</v>
      </c>
      <c r="D30" s="46">
        <v>74646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41" si="7">SUM(D30:N30)</f>
        <v>74646</v>
      </c>
      <c r="P30" s="47">
        <f t="shared" si="1"/>
        <v>71.295128939828075</v>
      </c>
      <c r="Q30" s="9"/>
    </row>
    <row r="31" spans="1:17">
      <c r="A31" s="12"/>
      <c r="B31" s="25">
        <v>337.3</v>
      </c>
      <c r="C31" s="20" t="s">
        <v>73</v>
      </c>
      <c r="D31" s="46">
        <v>1095000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1095000</v>
      </c>
      <c r="P31" s="47">
        <f t="shared" si="1"/>
        <v>1045.8452722063037</v>
      </c>
      <c r="Q31" s="9"/>
    </row>
    <row r="32" spans="1:17" ht="15.75">
      <c r="A32" s="29" t="s">
        <v>33</v>
      </c>
      <c r="B32" s="30"/>
      <c r="C32" s="31"/>
      <c r="D32" s="32">
        <f t="shared" ref="D32:N32" si="8">SUM(D33:D35)</f>
        <v>363538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8713794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7"/>
        <v>9077332</v>
      </c>
      <c r="P32" s="45">
        <f t="shared" si="1"/>
        <v>8669.8490926456543</v>
      </c>
      <c r="Q32" s="10"/>
    </row>
    <row r="33" spans="1:120">
      <c r="A33" s="12"/>
      <c r="B33" s="25">
        <v>342.9</v>
      </c>
      <c r="C33" s="20" t="s">
        <v>37</v>
      </c>
      <c r="D33" s="46">
        <v>363538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363538</v>
      </c>
      <c r="P33" s="47">
        <f t="shared" si="1"/>
        <v>347.21872015281758</v>
      </c>
      <c r="Q33" s="9"/>
    </row>
    <row r="34" spans="1:120">
      <c r="A34" s="12"/>
      <c r="B34" s="25">
        <v>343.6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6098866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6098866</v>
      </c>
      <c r="P34" s="47">
        <f t="shared" si="1"/>
        <v>5825.0869149952241</v>
      </c>
      <c r="Q34" s="9"/>
    </row>
    <row r="35" spans="1:120">
      <c r="A35" s="12"/>
      <c r="B35" s="25">
        <v>343.9</v>
      </c>
      <c r="C35" s="20" t="s">
        <v>63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2614928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2614928</v>
      </c>
      <c r="P35" s="47">
        <f t="shared" si="1"/>
        <v>2497.5434574976121</v>
      </c>
      <c r="Q35" s="9"/>
    </row>
    <row r="36" spans="1:120" ht="15.75">
      <c r="A36" s="29" t="s">
        <v>34</v>
      </c>
      <c r="B36" s="30"/>
      <c r="C36" s="31"/>
      <c r="D36" s="32">
        <f t="shared" ref="D36:N36" si="9">SUM(D37:D39)</f>
        <v>1088418</v>
      </c>
      <c r="E36" s="32">
        <f t="shared" si="9"/>
        <v>998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7"/>
        <v>1089416</v>
      </c>
      <c r="P36" s="45">
        <f t="shared" si="1"/>
        <v>1040.5119388729704</v>
      </c>
      <c r="Q36" s="10"/>
    </row>
    <row r="37" spans="1:120">
      <c r="A37" s="13"/>
      <c r="B37" s="39">
        <v>351.5</v>
      </c>
      <c r="C37" s="21" t="s">
        <v>41</v>
      </c>
      <c r="D37" s="46">
        <v>939018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939018</v>
      </c>
      <c r="P37" s="47">
        <f t="shared" si="1"/>
        <v>896.86532951289394</v>
      </c>
      <c r="Q37" s="9"/>
    </row>
    <row r="38" spans="1:120">
      <c r="A38" s="13"/>
      <c r="B38" s="39">
        <v>354</v>
      </c>
      <c r="C38" s="21" t="s">
        <v>141</v>
      </c>
      <c r="D38" s="46">
        <v>149400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149400</v>
      </c>
      <c r="P38" s="47">
        <f t="shared" si="1"/>
        <v>142.69340974212034</v>
      </c>
      <c r="Q38" s="9"/>
    </row>
    <row r="39" spans="1:120">
      <c r="A39" s="13"/>
      <c r="B39" s="39">
        <v>359</v>
      </c>
      <c r="C39" s="21" t="s">
        <v>42</v>
      </c>
      <c r="D39" s="46">
        <v>0</v>
      </c>
      <c r="E39" s="46">
        <v>998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998</v>
      </c>
      <c r="P39" s="47">
        <f t="shared" si="1"/>
        <v>0.95319961795606489</v>
      </c>
      <c r="Q39" s="9"/>
    </row>
    <row r="40" spans="1:120" ht="15.75">
      <c r="A40" s="29" t="s">
        <v>3</v>
      </c>
      <c r="B40" s="30"/>
      <c r="C40" s="31"/>
      <c r="D40" s="32">
        <f t="shared" ref="D40:N40" si="10">SUM(D41:D47)</f>
        <v>556094</v>
      </c>
      <c r="E40" s="32">
        <f t="shared" si="10"/>
        <v>43723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48051</v>
      </c>
      <c r="J40" s="32">
        <f t="shared" si="10"/>
        <v>0</v>
      </c>
      <c r="K40" s="32">
        <f t="shared" si="10"/>
        <v>14319468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si="7"/>
        <v>14967336</v>
      </c>
      <c r="P40" s="45">
        <f t="shared" si="1"/>
        <v>14295.449856733525</v>
      </c>
      <c r="Q40" s="10"/>
    </row>
    <row r="41" spans="1:120">
      <c r="A41" s="12"/>
      <c r="B41" s="25">
        <v>361.1</v>
      </c>
      <c r="C41" s="20" t="s">
        <v>43</v>
      </c>
      <c r="D41" s="46">
        <v>80081</v>
      </c>
      <c r="E41" s="46">
        <v>2082</v>
      </c>
      <c r="F41" s="46">
        <v>0</v>
      </c>
      <c r="G41" s="46">
        <v>0</v>
      </c>
      <c r="H41" s="46">
        <v>0</v>
      </c>
      <c r="I41" s="46">
        <v>39061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121224</v>
      </c>
      <c r="P41" s="47">
        <f t="shared" si="1"/>
        <v>115.78223495702005</v>
      </c>
      <c r="Q41" s="9"/>
    </row>
    <row r="42" spans="1:120">
      <c r="A42" s="12"/>
      <c r="B42" s="25">
        <v>361.3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12032972</v>
      </c>
      <c r="L42" s="46">
        <v>0</v>
      </c>
      <c r="M42" s="46">
        <v>0</v>
      </c>
      <c r="N42" s="46">
        <v>0</v>
      </c>
      <c r="O42" s="46">
        <f t="shared" ref="O42:O47" si="11">SUM(D42:N42)</f>
        <v>12032972</v>
      </c>
      <c r="P42" s="47">
        <f t="shared" si="1"/>
        <v>11492.809933142311</v>
      </c>
      <c r="Q42" s="9"/>
    </row>
    <row r="43" spans="1:120">
      <c r="A43" s="12"/>
      <c r="B43" s="25">
        <v>362</v>
      </c>
      <c r="C43" s="20" t="s">
        <v>45</v>
      </c>
      <c r="D43" s="46">
        <v>408269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408269</v>
      </c>
      <c r="P43" s="47">
        <f t="shared" si="1"/>
        <v>389.9417382999045</v>
      </c>
      <c r="Q43" s="9"/>
    </row>
    <row r="44" spans="1:120">
      <c r="A44" s="12"/>
      <c r="B44" s="25">
        <v>364</v>
      </c>
      <c r="C44" s="20" t="s">
        <v>86</v>
      </c>
      <c r="D44" s="46">
        <v>0</v>
      </c>
      <c r="E44" s="46">
        <v>14800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14800</v>
      </c>
      <c r="P44" s="47">
        <f t="shared" si="1"/>
        <v>14.135625596943649</v>
      </c>
      <c r="Q44" s="9"/>
    </row>
    <row r="45" spans="1:120">
      <c r="A45" s="12"/>
      <c r="B45" s="25">
        <v>366</v>
      </c>
      <c r="C45" s="20" t="s">
        <v>124</v>
      </c>
      <c r="D45" s="46">
        <v>0</v>
      </c>
      <c r="E45" s="46">
        <v>26841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26841</v>
      </c>
      <c r="P45" s="47">
        <f t="shared" si="1"/>
        <v>25.636103151862464</v>
      </c>
      <c r="Q45" s="9"/>
    </row>
    <row r="46" spans="1:120">
      <c r="A46" s="12"/>
      <c r="B46" s="25">
        <v>368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2286496</v>
      </c>
      <c r="L46" s="46">
        <v>0</v>
      </c>
      <c r="M46" s="46">
        <v>0</v>
      </c>
      <c r="N46" s="46">
        <v>0</v>
      </c>
      <c r="O46" s="46">
        <f t="shared" si="11"/>
        <v>2286496</v>
      </c>
      <c r="P46" s="47">
        <f t="shared" si="1"/>
        <v>2183.8548233046799</v>
      </c>
      <c r="Q46" s="9"/>
    </row>
    <row r="47" spans="1:120" ht="15.75" thickBot="1">
      <c r="A47" s="12"/>
      <c r="B47" s="25">
        <v>369.9</v>
      </c>
      <c r="C47" s="20" t="s">
        <v>47</v>
      </c>
      <c r="D47" s="46">
        <v>67744</v>
      </c>
      <c r="E47" s="46">
        <v>0</v>
      </c>
      <c r="F47" s="46">
        <v>0</v>
      </c>
      <c r="G47" s="46">
        <v>0</v>
      </c>
      <c r="H47" s="46">
        <v>0</v>
      </c>
      <c r="I47" s="46">
        <v>8990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76734</v>
      </c>
      <c r="P47" s="47">
        <f t="shared" si="1"/>
        <v>73.289398280802288</v>
      </c>
      <c r="Q47" s="9"/>
    </row>
    <row r="48" spans="1:120" ht="16.5" thickBot="1">
      <c r="A48" s="14" t="s">
        <v>39</v>
      </c>
      <c r="B48" s="23"/>
      <c r="C48" s="22"/>
      <c r="D48" s="15">
        <f>SUM(D5,D14,D22,D32,D36,D40)</f>
        <v>24031637</v>
      </c>
      <c r="E48" s="15">
        <f t="shared" ref="E48:N48" si="12">SUM(E5,E14,E22,E32,E36,E40)</f>
        <v>44721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9691313</v>
      </c>
      <c r="J48" s="15">
        <f t="shared" si="12"/>
        <v>0</v>
      </c>
      <c r="K48" s="15">
        <f t="shared" si="12"/>
        <v>14472994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>SUM(D48:N48)</f>
        <v>48240665</v>
      </c>
      <c r="P48" s="38">
        <f t="shared" si="1"/>
        <v>46075.133715377269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142</v>
      </c>
      <c r="N50" s="48"/>
      <c r="O50" s="48"/>
      <c r="P50" s="43">
        <v>1047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76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13879409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149540</v>
      </c>
      <c r="L5" s="27">
        <f t="shared" si="0"/>
        <v>0</v>
      </c>
      <c r="M5" s="27">
        <f t="shared" si="0"/>
        <v>0</v>
      </c>
      <c r="N5" s="28">
        <f>SUM(D5:M5)</f>
        <v>14028949</v>
      </c>
      <c r="O5" s="33">
        <f t="shared" ref="O5:O49" si="1">(N5/O$51)</f>
        <v>14099.446231155778</v>
      </c>
      <c r="P5" s="6"/>
    </row>
    <row r="6" spans="1:133">
      <c r="A6" s="12"/>
      <c r="B6" s="25">
        <v>311</v>
      </c>
      <c r="C6" s="20" t="s">
        <v>2</v>
      </c>
      <c r="D6" s="46">
        <v>11536559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11536559</v>
      </c>
      <c r="O6" s="47">
        <f t="shared" si="1"/>
        <v>11594.531658291457</v>
      </c>
      <c r="P6" s="9"/>
    </row>
    <row r="7" spans="1:133">
      <c r="A7" s="12"/>
      <c r="B7" s="25">
        <v>312.41000000000003</v>
      </c>
      <c r="C7" s="20" t="s">
        <v>11</v>
      </c>
      <c r="D7" s="46">
        <v>55395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55395</v>
      </c>
      <c r="O7" s="47">
        <f t="shared" si="1"/>
        <v>55.673366834170857</v>
      </c>
      <c r="P7" s="9"/>
    </row>
    <row r="8" spans="1:133">
      <c r="A8" s="12"/>
      <c r="B8" s="25">
        <v>312.42</v>
      </c>
      <c r="C8" s="20" t="s">
        <v>10</v>
      </c>
      <c r="D8" s="46">
        <v>20711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20711</v>
      </c>
      <c r="O8" s="47">
        <f t="shared" si="1"/>
        <v>20.815075376884423</v>
      </c>
      <c r="P8" s="9"/>
    </row>
    <row r="9" spans="1:133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149540</v>
      </c>
      <c r="L9" s="46">
        <v>0</v>
      </c>
      <c r="M9" s="46">
        <v>0</v>
      </c>
      <c r="N9" s="46">
        <f>SUM(D9:M9)</f>
        <v>149540</v>
      </c>
      <c r="O9" s="47">
        <f t="shared" si="1"/>
        <v>150.29145728643215</v>
      </c>
      <c r="P9" s="9"/>
    </row>
    <row r="10" spans="1:133">
      <c r="A10" s="12"/>
      <c r="B10" s="25">
        <v>312.60000000000002</v>
      </c>
      <c r="C10" s="20" t="s">
        <v>12</v>
      </c>
      <c r="D10" s="46">
        <v>83712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83712</v>
      </c>
      <c r="O10" s="47">
        <f t="shared" si="1"/>
        <v>84.132663316582921</v>
      </c>
      <c r="P10" s="9"/>
    </row>
    <row r="11" spans="1:133">
      <c r="A11" s="12"/>
      <c r="B11" s="25">
        <v>314.10000000000002</v>
      </c>
      <c r="C11" s="20" t="s">
        <v>13</v>
      </c>
      <c r="D11" s="46">
        <v>1352587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1352587</v>
      </c>
      <c r="O11" s="47">
        <f t="shared" si="1"/>
        <v>1359.3839195979899</v>
      </c>
      <c r="P11" s="9"/>
    </row>
    <row r="12" spans="1:133">
      <c r="A12" s="12"/>
      <c r="B12" s="25">
        <v>314.39999999999998</v>
      </c>
      <c r="C12" s="20" t="s">
        <v>14</v>
      </c>
      <c r="D12" s="46">
        <v>104235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104235</v>
      </c>
      <c r="O12" s="47">
        <f t="shared" si="1"/>
        <v>104.75879396984925</v>
      </c>
      <c r="P12" s="9"/>
    </row>
    <row r="13" spans="1:133">
      <c r="A13" s="12"/>
      <c r="B13" s="25">
        <v>315</v>
      </c>
      <c r="C13" s="20" t="s">
        <v>81</v>
      </c>
      <c r="D13" s="46">
        <v>499160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499160</v>
      </c>
      <c r="O13" s="47">
        <f t="shared" si="1"/>
        <v>501.6683417085427</v>
      </c>
      <c r="P13" s="9"/>
    </row>
    <row r="14" spans="1:133">
      <c r="A14" s="12"/>
      <c r="B14" s="25">
        <v>316</v>
      </c>
      <c r="C14" s="20" t="s">
        <v>82</v>
      </c>
      <c r="D14" s="46">
        <v>227050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227050</v>
      </c>
      <c r="O14" s="47">
        <f t="shared" si="1"/>
        <v>228.19095477386935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4921428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0" si="4">SUM(D15:M15)</f>
        <v>4921428</v>
      </c>
      <c r="O15" s="45">
        <f t="shared" si="1"/>
        <v>4946.1587939698493</v>
      </c>
      <c r="P15" s="10"/>
    </row>
    <row r="16" spans="1:133">
      <c r="A16" s="12"/>
      <c r="B16" s="25">
        <v>322</v>
      </c>
      <c r="C16" s="20" t="s">
        <v>0</v>
      </c>
      <c r="D16" s="46">
        <v>1706140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1706140</v>
      </c>
      <c r="O16" s="47">
        <f t="shared" si="1"/>
        <v>1714.713567839196</v>
      </c>
      <c r="P16" s="9"/>
    </row>
    <row r="17" spans="1:16">
      <c r="A17" s="12"/>
      <c r="B17" s="25">
        <v>323.10000000000002</v>
      </c>
      <c r="C17" s="20" t="s">
        <v>18</v>
      </c>
      <c r="D17" s="46">
        <v>1069620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1069620</v>
      </c>
      <c r="O17" s="47">
        <f t="shared" si="1"/>
        <v>1074.9949748743718</v>
      </c>
      <c r="P17" s="9"/>
    </row>
    <row r="18" spans="1:16">
      <c r="A18" s="12"/>
      <c r="B18" s="25">
        <v>323.39999999999998</v>
      </c>
      <c r="C18" s="20" t="s">
        <v>19</v>
      </c>
      <c r="D18" s="46">
        <v>56924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56924</v>
      </c>
      <c r="O18" s="47">
        <f t="shared" si="1"/>
        <v>57.210050251256284</v>
      </c>
      <c r="P18" s="9"/>
    </row>
    <row r="19" spans="1:16">
      <c r="A19" s="12"/>
      <c r="B19" s="25">
        <v>323.7</v>
      </c>
      <c r="C19" s="20" t="s">
        <v>20</v>
      </c>
      <c r="D19" s="46">
        <v>1941399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1941399</v>
      </c>
      <c r="O19" s="47">
        <f t="shared" si="1"/>
        <v>1951.1547738693466</v>
      </c>
      <c r="P19" s="9"/>
    </row>
    <row r="20" spans="1:16">
      <c r="A20" s="12"/>
      <c r="B20" s="25">
        <v>329</v>
      </c>
      <c r="C20" s="20" t="s">
        <v>21</v>
      </c>
      <c r="D20" s="46">
        <v>147345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147345</v>
      </c>
      <c r="O20" s="47">
        <f t="shared" si="1"/>
        <v>148.0854271356784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SUM(D22:D30)</f>
        <v>1398890</v>
      </c>
      <c r="E21" s="32">
        <f t="shared" si="5"/>
        <v>14847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1413737</v>
      </c>
      <c r="O21" s="45">
        <f t="shared" si="1"/>
        <v>1420.8412060301507</v>
      </c>
      <c r="P21" s="10"/>
    </row>
    <row r="22" spans="1:16">
      <c r="A22" s="12"/>
      <c r="B22" s="25">
        <v>331.39</v>
      </c>
      <c r="C22" s="20" t="s">
        <v>70</v>
      </c>
      <c r="D22" s="46">
        <v>571521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571521</v>
      </c>
      <c r="O22" s="47">
        <f t="shared" si="1"/>
        <v>574.39296482412055</v>
      </c>
      <c r="P22" s="9"/>
    </row>
    <row r="23" spans="1:16">
      <c r="A23" s="12"/>
      <c r="B23" s="25">
        <v>332</v>
      </c>
      <c r="C23" s="20" t="s">
        <v>121</v>
      </c>
      <c r="D23" s="46">
        <v>192924</v>
      </c>
      <c r="E23" s="46">
        <v>14847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207771</v>
      </c>
      <c r="O23" s="47">
        <f t="shared" si="1"/>
        <v>208.81507537688441</v>
      </c>
      <c r="P23" s="9"/>
    </row>
    <row r="24" spans="1:16">
      <c r="A24" s="12"/>
      <c r="B24" s="25">
        <v>334.2</v>
      </c>
      <c r="C24" s="20" t="s">
        <v>23</v>
      </c>
      <c r="D24" s="46">
        <v>1707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1707</v>
      </c>
      <c r="O24" s="47">
        <f t="shared" si="1"/>
        <v>1.7155778894472362</v>
      </c>
      <c r="P24" s="9"/>
    </row>
    <row r="25" spans="1:16">
      <c r="A25" s="12"/>
      <c r="B25" s="25">
        <v>334.39</v>
      </c>
      <c r="C25" s="20" t="s">
        <v>25</v>
      </c>
      <c r="D25" s="46">
        <v>500545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500545</v>
      </c>
      <c r="O25" s="47">
        <f t="shared" si="1"/>
        <v>503.0603015075377</v>
      </c>
      <c r="P25" s="9"/>
    </row>
    <row r="26" spans="1:16">
      <c r="A26" s="12"/>
      <c r="B26" s="25">
        <v>334.49</v>
      </c>
      <c r="C26" s="20" t="s">
        <v>122</v>
      </c>
      <c r="D26" s="46">
        <v>70097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70097</v>
      </c>
      <c r="O26" s="47">
        <f t="shared" si="1"/>
        <v>70.449246231155783</v>
      </c>
      <c r="P26" s="9"/>
    </row>
    <row r="27" spans="1:16">
      <c r="A27" s="12"/>
      <c r="B27" s="25">
        <v>335.12</v>
      </c>
      <c r="C27" s="20" t="s">
        <v>83</v>
      </c>
      <c r="D27" s="46">
        <v>19532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19532</v>
      </c>
      <c r="O27" s="47">
        <f t="shared" si="1"/>
        <v>19.630150753768845</v>
      </c>
      <c r="P27" s="9"/>
    </row>
    <row r="28" spans="1:16">
      <c r="A28" s="12"/>
      <c r="B28" s="25">
        <v>335.14</v>
      </c>
      <c r="C28" s="20" t="s">
        <v>84</v>
      </c>
      <c r="D28" s="46">
        <v>4366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4366</v>
      </c>
      <c r="O28" s="47">
        <f t="shared" si="1"/>
        <v>4.3879396984924623</v>
      </c>
      <c r="P28" s="9"/>
    </row>
    <row r="29" spans="1:16">
      <c r="A29" s="12"/>
      <c r="B29" s="25">
        <v>335.15</v>
      </c>
      <c r="C29" s="20" t="s">
        <v>85</v>
      </c>
      <c r="D29" s="46">
        <v>13198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13198</v>
      </c>
      <c r="O29" s="47">
        <f t="shared" si="1"/>
        <v>13.2643216080402</v>
      </c>
      <c r="P29" s="9"/>
    </row>
    <row r="30" spans="1:16">
      <c r="A30" s="12"/>
      <c r="B30" s="25">
        <v>337.7</v>
      </c>
      <c r="C30" s="20" t="s">
        <v>123</v>
      </c>
      <c r="D30" s="46">
        <v>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25000</v>
      </c>
      <c r="O30" s="47">
        <f t="shared" si="1"/>
        <v>25.125628140703519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SUM(D32:D34)</f>
        <v>554945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8359608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8914553</v>
      </c>
      <c r="O31" s="45">
        <f t="shared" si="1"/>
        <v>8959.349748743718</v>
      </c>
      <c r="P31" s="10"/>
    </row>
    <row r="32" spans="1:16">
      <c r="A32" s="12"/>
      <c r="B32" s="25">
        <v>342.1</v>
      </c>
      <c r="C32" s="20" t="s">
        <v>36</v>
      </c>
      <c r="D32" s="46">
        <v>554945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554945</v>
      </c>
      <c r="O32" s="47">
        <f t="shared" si="1"/>
        <v>557.73366834170849</v>
      </c>
      <c r="P32" s="9"/>
    </row>
    <row r="33" spans="1:16">
      <c r="A33" s="12"/>
      <c r="B33" s="25">
        <v>343.6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5517353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5517353</v>
      </c>
      <c r="O33" s="47">
        <f t="shared" si="1"/>
        <v>5545.0783919597989</v>
      </c>
      <c r="P33" s="9"/>
    </row>
    <row r="34" spans="1:16">
      <c r="A34" s="12"/>
      <c r="B34" s="25">
        <v>343.9</v>
      </c>
      <c r="C34" s="20" t="s">
        <v>63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2842255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2842255</v>
      </c>
      <c r="O34" s="47">
        <f t="shared" si="1"/>
        <v>2856.5376884422112</v>
      </c>
      <c r="P34" s="9"/>
    </row>
    <row r="35" spans="1:16" ht="15.75">
      <c r="A35" s="29" t="s">
        <v>34</v>
      </c>
      <c r="B35" s="30"/>
      <c r="C35" s="31"/>
      <c r="D35" s="32">
        <f t="shared" ref="D35:M35" si="7">SUM(D36:D38)</f>
        <v>923507</v>
      </c>
      <c r="E35" s="32">
        <f t="shared" si="7"/>
        <v>4165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927672</v>
      </c>
      <c r="O35" s="45">
        <f t="shared" si="1"/>
        <v>932.33366834170852</v>
      </c>
      <c r="P35" s="10"/>
    </row>
    <row r="36" spans="1:16">
      <c r="A36" s="13"/>
      <c r="B36" s="39">
        <v>351.5</v>
      </c>
      <c r="C36" s="21" t="s">
        <v>41</v>
      </c>
      <c r="D36" s="46">
        <v>864733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864733</v>
      </c>
      <c r="O36" s="47">
        <f t="shared" si="1"/>
        <v>869.07839195979898</v>
      </c>
      <c r="P36" s="9"/>
    </row>
    <row r="37" spans="1:16">
      <c r="A37" s="13"/>
      <c r="B37" s="39">
        <v>351.9</v>
      </c>
      <c r="C37" s="21" t="s">
        <v>106</v>
      </c>
      <c r="D37" s="46">
        <v>58774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58774</v>
      </c>
      <c r="O37" s="47">
        <f t="shared" si="1"/>
        <v>59.06934673366834</v>
      </c>
      <c r="P37" s="9"/>
    </row>
    <row r="38" spans="1:16">
      <c r="A38" s="13"/>
      <c r="B38" s="39">
        <v>359</v>
      </c>
      <c r="C38" s="21" t="s">
        <v>42</v>
      </c>
      <c r="D38" s="46">
        <v>0</v>
      </c>
      <c r="E38" s="46">
        <v>4165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4165</v>
      </c>
      <c r="O38" s="47">
        <f t="shared" si="1"/>
        <v>4.1859296482412063</v>
      </c>
      <c r="P38" s="9"/>
    </row>
    <row r="39" spans="1:16" ht="15.75">
      <c r="A39" s="29" t="s">
        <v>3</v>
      </c>
      <c r="B39" s="30"/>
      <c r="C39" s="31"/>
      <c r="D39" s="32">
        <f t="shared" ref="D39:M39" si="8">SUM(D40:D46)</f>
        <v>668681</v>
      </c>
      <c r="E39" s="32">
        <f t="shared" si="8"/>
        <v>52128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411621</v>
      </c>
      <c r="J39" s="32">
        <f t="shared" si="8"/>
        <v>0</v>
      </c>
      <c r="K39" s="32">
        <f t="shared" si="8"/>
        <v>7020284</v>
      </c>
      <c r="L39" s="32">
        <f t="shared" si="8"/>
        <v>0</v>
      </c>
      <c r="M39" s="32">
        <f t="shared" si="8"/>
        <v>0</v>
      </c>
      <c r="N39" s="32">
        <f t="shared" si="4"/>
        <v>8152714</v>
      </c>
      <c r="O39" s="45">
        <f t="shared" si="1"/>
        <v>8193.6824120603014</v>
      </c>
      <c r="P39" s="10"/>
    </row>
    <row r="40" spans="1:16">
      <c r="A40" s="12"/>
      <c r="B40" s="25">
        <v>361.1</v>
      </c>
      <c r="C40" s="20" t="s">
        <v>43</v>
      </c>
      <c r="D40" s="46">
        <v>251579</v>
      </c>
      <c r="E40" s="46">
        <v>9331</v>
      </c>
      <c r="F40" s="46">
        <v>0</v>
      </c>
      <c r="G40" s="46">
        <v>0</v>
      </c>
      <c r="H40" s="46">
        <v>0</v>
      </c>
      <c r="I40" s="46">
        <v>208848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469758</v>
      </c>
      <c r="O40" s="47">
        <f t="shared" si="1"/>
        <v>472.11859296482413</v>
      </c>
      <c r="P40" s="9"/>
    </row>
    <row r="41" spans="1:16">
      <c r="A41" s="12"/>
      <c r="B41" s="25">
        <v>361.3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4360954</v>
      </c>
      <c r="L41" s="46">
        <v>0</v>
      </c>
      <c r="M41" s="46">
        <v>0</v>
      </c>
      <c r="N41" s="46">
        <f t="shared" ref="N41:N46" si="9">SUM(D41:M41)</f>
        <v>4360954</v>
      </c>
      <c r="O41" s="47">
        <f t="shared" si="1"/>
        <v>4382.8683417085431</v>
      </c>
      <c r="P41" s="9"/>
    </row>
    <row r="42" spans="1:16">
      <c r="A42" s="12"/>
      <c r="B42" s="25">
        <v>362</v>
      </c>
      <c r="C42" s="20" t="s">
        <v>45</v>
      </c>
      <c r="D42" s="46">
        <v>165700</v>
      </c>
      <c r="E42" s="46">
        <v>0</v>
      </c>
      <c r="F42" s="46">
        <v>0</v>
      </c>
      <c r="G42" s="46">
        <v>0</v>
      </c>
      <c r="H42" s="46">
        <v>0</v>
      </c>
      <c r="I42" s="46">
        <v>194280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359980</v>
      </c>
      <c r="O42" s="47">
        <f t="shared" si="1"/>
        <v>361.7889447236181</v>
      </c>
      <c r="P42" s="9"/>
    </row>
    <row r="43" spans="1:16">
      <c r="A43" s="12"/>
      <c r="B43" s="25">
        <v>364</v>
      </c>
      <c r="C43" s="20" t="s">
        <v>86</v>
      </c>
      <c r="D43" s="46">
        <v>154650</v>
      </c>
      <c r="E43" s="46">
        <v>16000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170650</v>
      </c>
      <c r="O43" s="47">
        <f t="shared" si="1"/>
        <v>171.5075376884422</v>
      </c>
      <c r="P43" s="9"/>
    </row>
    <row r="44" spans="1:16">
      <c r="A44" s="12"/>
      <c r="B44" s="25">
        <v>366</v>
      </c>
      <c r="C44" s="20" t="s">
        <v>124</v>
      </c>
      <c r="D44" s="46">
        <v>0</v>
      </c>
      <c r="E44" s="46">
        <v>26797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26797</v>
      </c>
      <c r="O44" s="47">
        <f t="shared" si="1"/>
        <v>26.931658291457286</v>
      </c>
      <c r="P44" s="9"/>
    </row>
    <row r="45" spans="1:16">
      <c r="A45" s="12"/>
      <c r="B45" s="25">
        <v>368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2659330</v>
      </c>
      <c r="L45" s="46">
        <v>0</v>
      </c>
      <c r="M45" s="46">
        <v>0</v>
      </c>
      <c r="N45" s="46">
        <f t="shared" si="9"/>
        <v>2659330</v>
      </c>
      <c r="O45" s="47">
        <f t="shared" si="1"/>
        <v>2672.6934673366836</v>
      </c>
      <c r="P45" s="9"/>
    </row>
    <row r="46" spans="1:16">
      <c r="A46" s="12"/>
      <c r="B46" s="25">
        <v>369.9</v>
      </c>
      <c r="C46" s="20" t="s">
        <v>47</v>
      </c>
      <c r="D46" s="46">
        <v>96752</v>
      </c>
      <c r="E46" s="46">
        <v>0</v>
      </c>
      <c r="F46" s="46">
        <v>0</v>
      </c>
      <c r="G46" s="46">
        <v>0</v>
      </c>
      <c r="H46" s="46">
        <v>0</v>
      </c>
      <c r="I46" s="46">
        <v>8493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105245</v>
      </c>
      <c r="O46" s="47">
        <f t="shared" si="1"/>
        <v>105.77386934673366</v>
      </c>
      <c r="P46" s="9"/>
    </row>
    <row r="47" spans="1:16" ht="15.75">
      <c r="A47" s="29" t="s">
        <v>35</v>
      </c>
      <c r="B47" s="30"/>
      <c r="C47" s="31"/>
      <c r="D47" s="32">
        <f t="shared" ref="D47:M47" si="10">SUM(D48:D48)</f>
        <v>0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1208652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1208652</v>
      </c>
      <c r="O47" s="45">
        <f t="shared" si="1"/>
        <v>1214.7256281407035</v>
      </c>
      <c r="P47" s="9"/>
    </row>
    <row r="48" spans="1:16" ht="15.75" thickBot="1">
      <c r="A48" s="12"/>
      <c r="B48" s="25">
        <v>381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1208652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1208652</v>
      </c>
      <c r="O48" s="47">
        <f t="shared" si="1"/>
        <v>1214.7256281407035</v>
      </c>
      <c r="P48" s="9"/>
    </row>
    <row r="49" spans="1:119" ht="16.5" thickBot="1">
      <c r="A49" s="14" t="s">
        <v>39</v>
      </c>
      <c r="B49" s="23"/>
      <c r="C49" s="22"/>
      <c r="D49" s="15">
        <f t="shared" ref="D49:M49" si="11">SUM(D5,D15,D21,D31,D35,D39,D47)</f>
        <v>22346860</v>
      </c>
      <c r="E49" s="15">
        <f t="shared" si="11"/>
        <v>71140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9979881</v>
      </c>
      <c r="J49" s="15">
        <f t="shared" si="11"/>
        <v>0</v>
      </c>
      <c r="K49" s="15">
        <f t="shared" si="11"/>
        <v>7169824</v>
      </c>
      <c r="L49" s="15">
        <f t="shared" si="11"/>
        <v>0</v>
      </c>
      <c r="M49" s="15">
        <f t="shared" si="11"/>
        <v>0</v>
      </c>
      <c r="N49" s="15">
        <f>SUM(D49:M49)</f>
        <v>39567705</v>
      </c>
      <c r="O49" s="38">
        <f t="shared" si="1"/>
        <v>39766.537688442208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125</v>
      </c>
      <c r="M51" s="48"/>
      <c r="N51" s="48"/>
      <c r="O51" s="43">
        <v>995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15948433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198747</v>
      </c>
      <c r="L5" s="27">
        <f t="shared" si="0"/>
        <v>0</v>
      </c>
      <c r="M5" s="27">
        <f t="shared" si="0"/>
        <v>0</v>
      </c>
      <c r="N5" s="28">
        <f>SUM(D5:M5)</f>
        <v>16147180</v>
      </c>
      <c r="O5" s="33">
        <f t="shared" ref="O5:O47" si="1">(N5/O$49)</f>
        <v>19063.96694214876</v>
      </c>
      <c r="P5" s="6"/>
    </row>
    <row r="6" spans="1:133">
      <c r="A6" s="12"/>
      <c r="B6" s="25">
        <v>311</v>
      </c>
      <c r="C6" s="20" t="s">
        <v>2</v>
      </c>
      <c r="D6" s="46">
        <v>13546449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13546449</v>
      </c>
      <c r="O6" s="47">
        <f t="shared" si="1"/>
        <v>15993.446280991735</v>
      </c>
      <c r="P6" s="9"/>
    </row>
    <row r="7" spans="1:133">
      <c r="A7" s="12"/>
      <c r="B7" s="25">
        <v>312.10000000000002</v>
      </c>
      <c r="C7" s="20" t="s">
        <v>61</v>
      </c>
      <c r="D7" s="46">
        <v>66138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66138</v>
      </c>
      <c r="O7" s="47">
        <f t="shared" si="1"/>
        <v>78.085005903187721</v>
      </c>
      <c r="P7" s="9"/>
    </row>
    <row r="8" spans="1:133">
      <c r="A8" s="12"/>
      <c r="B8" s="25">
        <v>312.41000000000003</v>
      </c>
      <c r="C8" s="20" t="s">
        <v>11</v>
      </c>
      <c r="D8" s="46">
        <v>62870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62870</v>
      </c>
      <c r="O8" s="47">
        <f t="shared" si="1"/>
        <v>74.226682408500594</v>
      </c>
      <c r="P8" s="9"/>
    </row>
    <row r="9" spans="1:133">
      <c r="A9" s="12"/>
      <c r="B9" s="25">
        <v>312.42</v>
      </c>
      <c r="C9" s="20" t="s">
        <v>10</v>
      </c>
      <c r="D9" s="46">
        <v>24249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24249</v>
      </c>
      <c r="O9" s="47">
        <f t="shared" si="1"/>
        <v>28.629279811097994</v>
      </c>
      <c r="P9" s="9"/>
    </row>
    <row r="10" spans="1:133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198747</v>
      </c>
      <c r="L10" s="46">
        <v>0</v>
      </c>
      <c r="M10" s="46">
        <v>0</v>
      </c>
      <c r="N10" s="46">
        <f>SUM(D10:M10)</f>
        <v>198747</v>
      </c>
      <c r="O10" s="47">
        <f t="shared" si="1"/>
        <v>234.64817001180637</v>
      </c>
      <c r="P10" s="9"/>
    </row>
    <row r="11" spans="1:133">
      <c r="A11" s="12"/>
      <c r="B11" s="25">
        <v>314.10000000000002</v>
      </c>
      <c r="C11" s="20" t="s">
        <v>13</v>
      </c>
      <c r="D11" s="46">
        <v>1377608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1377608</v>
      </c>
      <c r="O11" s="47">
        <f t="shared" si="1"/>
        <v>1626.4557260920897</v>
      </c>
      <c r="P11" s="9"/>
    </row>
    <row r="12" spans="1:133">
      <c r="A12" s="12"/>
      <c r="B12" s="25">
        <v>314.39999999999998</v>
      </c>
      <c r="C12" s="20" t="s">
        <v>14</v>
      </c>
      <c r="D12" s="46">
        <v>132542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132542</v>
      </c>
      <c r="O12" s="47">
        <f t="shared" si="1"/>
        <v>156.4840613931523</v>
      </c>
      <c r="P12" s="9"/>
    </row>
    <row r="13" spans="1:133">
      <c r="A13" s="12"/>
      <c r="B13" s="25">
        <v>315</v>
      </c>
      <c r="C13" s="20" t="s">
        <v>81</v>
      </c>
      <c r="D13" s="46">
        <v>485936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485936</v>
      </c>
      <c r="O13" s="47">
        <f t="shared" si="1"/>
        <v>573.71428571428567</v>
      </c>
      <c r="P13" s="9"/>
    </row>
    <row r="14" spans="1:133">
      <c r="A14" s="12"/>
      <c r="B14" s="25">
        <v>316</v>
      </c>
      <c r="C14" s="20" t="s">
        <v>82</v>
      </c>
      <c r="D14" s="46">
        <v>252641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252641</v>
      </c>
      <c r="O14" s="47">
        <f t="shared" si="1"/>
        <v>298.27744982290437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5112231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7" si="4">SUM(D15:M15)</f>
        <v>5112231</v>
      </c>
      <c r="O15" s="45">
        <f t="shared" si="1"/>
        <v>6035.6918536009443</v>
      </c>
      <c r="P15" s="10"/>
    </row>
    <row r="16" spans="1:133">
      <c r="A16" s="12"/>
      <c r="B16" s="25">
        <v>322</v>
      </c>
      <c r="C16" s="20" t="s">
        <v>0</v>
      </c>
      <c r="D16" s="46">
        <v>2166165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2166165</v>
      </c>
      <c r="O16" s="47">
        <f t="shared" si="1"/>
        <v>2557.4557260920897</v>
      </c>
      <c r="P16" s="9"/>
    </row>
    <row r="17" spans="1:16">
      <c r="A17" s="12"/>
      <c r="B17" s="25">
        <v>323.10000000000002</v>
      </c>
      <c r="C17" s="20" t="s">
        <v>18</v>
      </c>
      <c r="D17" s="46">
        <v>1144562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1144562</v>
      </c>
      <c r="O17" s="47">
        <f t="shared" si="1"/>
        <v>1351.3128689492326</v>
      </c>
      <c r="P17" s="9"/>
    </row>
    <row r="18" spans="1:16">
      <c r="A18" s="12"/>
      <c r="B18" s="25">
        <v>323.39999999999998</v>
      </c>
      <c r="C18" s="20" t="s">
        <v>19</v>
      </c>
      <c r="D18" s="46">
        <v>62847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62847</v>
      </c>
      <c r="O18" s="47">
        <f t="shared" si="1"/>
        <v>74.199527744982291</v>
      </c>
      <c r="P18" s="9"/>
    </row>
    <row r="19" spans="1:16">
      <c r="A19" s="12"/>
      <c r="B19" s="25">
        <v>323.7</v>
      </c>
      <c r="C19" s="20" t="s">
        <v>20</v>
      </c>
      <c r="D19" s="46">
        <v>1667198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1667198</v>
      </c>
      <c r="O19" s="47">
        <f t="shared" si="1"/>
        <v>1968.3565525383708</v>
      </c>
      <c r="P19" s="9"/>
    </row>
    <row r="20" spans="1:16">
      <c r="A20" s="12"/>
      <c r="B20" s="25">
        <v>329</v>
      </c>
      <c r="C20" s="20" t="s">
        <v>21</v>
      </c>
      <c r="D20" s="46">
        <v>71459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71459</v>
      </c>
      <c r="O20" s="47">
        <f t="shared" si="1"/>
        <v>84.367178276269186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SUM(D22:D27)</f>
        <v>275836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7289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283125</v>
      </c>
      <c r="O21" s="45">
        <f t="shared" si="1"/>
        <v>334.26800472255019</v>
      </c>
      <c r="P21" s="10"/>
    </row>
    <row r="22" spans="1:16">
      <c r="A22" s="12"/>
      <c r="B22" s="25">
        <v>331.5</v>
      </c>
      <c r="C22" s="20" t="s">
        <v>113</v>
      </c>
      <c r="D22" s="46">
        <v>152475</v>
      </c>
      <c r="E22" s="46">
        <v>0</v>
      </c>
      <c r="F22" s="46">
        <v>0</v>
      </c>
      <c r="G22" s="46">
        <v>0</v>
      </c>
      <c r="H22" s="46">
        <v>0</v>
      </c>
      <c r="I22" s="46">
        <v>7289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159764</v>
      </c>
      <c r="O22" s="47">
        <f t="shared" si="1"/>
        <v>188.62337662337663</v>
      </c>
      <c r="P22" s="9"/>
    </row>
    <row r="23" spans="1:16">
      <c r="A23" s="12"/>
      <c r="B23" s="25">
        <v>334.39</v>
      </c>
      <c r="C23" s="20" t="s">
        <v>25</v>
      </c>
      <c r="D23" s="46">
        <v>52085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52085</v>
      </c>
      <c r="O23" s="47">
        <f t="shared" si="1"/>
        <v>61.493506493506494</v>
      </c>
      <c r="P23" s="9"/>
    </row>
    <row r="24" spans="1:16">
      <c r="A24" s="12"/>
      <c r="B24" s="25">
        <v>335.14</v>
      </c>
      <c r="C24" s="20" t="s">
        <v>84</v>
      </c>
      <c r="D24" s="46">
        <v>4721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4721</v>
      </c>
      <c r="O24" s="47">
        <f t="shared" si="1"/>
        <v>5.5737898465171192</v>
      </c>
      <c r="P24" s="9"/>
    </row>
    <row r="25" spans="1:16">
      <c r="A25" s="12"/>
      <c r="B25" s="25">
        <v>335.15</v>
      </c>
      <c r="C25" s="20" t="s">
        <v>85</v>
      </c>
      <c r="D25" s="46">
        <v>10395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10395</v>
      </c>
      <c r="O25" s="47">
        <f t="shared" si="1"/>
        <v>12.272727272727273</v>
      </c>
      <c r="P25" s="9"/>
    </row>
    <row r="26" spans="1:16">
      <c r="A26" s="12"/>
      <c r="B26" s="25">
        <v>335.18</v>
      </c>
      <c r="C26" s="20" t="s">
        <v>114</v>
      </c>
      <c r="D26" s="46">
        <v>35089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35089</v>
      </c>
      <c r="O26" s="47">
        <f t="shared" si="1"/>
        <v>41.427390791027157</v>
      </c>
      <c r="P26" s="9"/>
    </row>
    <row r="27" spans="1:16">
      <c r="A27" s="12"/>
      <c r="B27" s="25">
        <v>335.9</v>
      </c>
      <c r="C27" s="20" t="s">
        <v>115</v>
      </c>
      <c r="D27" s="46">
        <v>21071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21071</v>
      </c>
      <c r="O27" s="47">
        <f t="shared" si="1"/>
        <v>24.877213695395515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SUM(D29:D33)</f>
        <v>537791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7848944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8386735</v>
      </c>
      <c r="O28" s="45">
        <f t="shared" si="1"/>
        <v>9901.6942148760336</v>
      </c>
      <c r="P28" s="10"/>
    </row>
    <row r="29" spans="1:16">
      <c r="A29" s="12"/>
      <c r="B29" s="25">
        <v>341.3</v>
      </c>
      <c r="C29" s="20" t="s">
        <v>116</v>
      </c>
      <c r="D29" s="46">
        <v>2450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2450</v>
      </c>
      <c r="O29" s="47">
        <f t="shared" si="1"/>
        <v>2.8925619834710745</v>
      </c>
      <c r="P29" s="9"/>
    </row>
    <row r="30" spans="1:16">
      <c r="A30" s="12"/>
      <c r="B30" s="25">
        <v>341.9</v>
      </c>
      <c r="C30" s="20" t="s">
        <v>117</v>
      </c>
      <c r="D30" s="46">
        <v>90854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90854</v>
      </c>
      <c r="O30" s="47">
        <f t="shared" si="1"/>
        <v>107.26564344746163</v>
      </c>
      <c r="P30" s="9"/>
    </row>
    <row r="31" spans="1:16">
      <c r="A31" s="12"/>
      <c r="B31" s="25">
        <v>342.9</v>
      </c>
      <c r="C31" s="20" t="s">
        <v>37</v>
      </c>
      <c r="D31" s="46">
        <v>444487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444487</v>
      </c>
      <c r="O31" s="47">
        <f t="shared" si="1"/>
        <v>524.77804014167646</v>
      </c>
      <c r="P31" s="9"/>
    </row>
    <row r="32" spans="1:16">
      <c r="A32" s="12"/>
      <c r="B32" s="25">
        <v>343.7</v>
      </c>
      <c r="C32" s="20" t="s">
        <v>118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5511437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5511437</v>
      </c>
      <c r="O32" s="47">
        <f t="shared" si="1"/>
        <v>6507.0094451003542</v>
      </c>
      <c r="P32" s="9"/>
    </row>
    <row r="33" spans="1:119">
      <c r="A33" s="12"/>
      <c r="B33" s="25">
        <v>343.9</v>
      </c>
      <c r="C33" s="20" t="s">
        <v>63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2337507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2337507</v>
      </c>
      <c r="O33" s="47">
        <f t="shared" si="1"/>
        <v>2759.7485242030698</v>
      </c>
      <c r="P33" s="9"/>
    </row>
    <row r="34" spans="1:119" ht="15.75">
      <c r="A34" s="29" t="s">
        <v>34</v>
      </c>
      <c r="B34" s="30"/>
      <c r="C34" s="31"/>
      <c r="D34" s="32">
        <f t="shared" ref="D34:M34" si="7">SUM(D35:D36)</f>
        <v>973965</v>
      </c>
      <c r="E34" s="32">
        <f t="shared" si="7"/>
        <v>380877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1354842</v>
      </c>
      <c r="O34" s="45">
        <f t="shared" si="1"/>
        <v>1599.57733175915</v>
      </c>
      <c r="P34" s="10"/>
    </row>
    <row r="35" spans="1:119">
      <c r="A35" s="13"/>
      <c r="B35" s="39">
        <v>351.5</v>
      </c>
      <c r="C35" s="21" t="s">
        <v>41</v>
      </c>
      <c r="D35" s="46">
        <v>973965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973965</v>
      </c>
      <c r="O35" s="47">
        <f t="shared" si="1"/>
        <v>1149.8996458087368</v>
      </c>
      <c r="P35" s="9"/>
    </row>
    <row r="36" spans="1:119">
      <c r="A36" s="13"/>
      <c r="B36" s="39">
        <v>359</v>
      </c>
      <c r="C36" s="21" t="s">
        <v>42</v>
      </c>
      <c r="D36" s="46">
        <v>0</v>
      </c>
      <c r="E36" s="46">
        <v>380877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380877</v>
      </c>
      <c r="O36" s="47">
        <f t="shared" si="1"/>
        <v>449.67768595041321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SUM(D38:D42)</f>
        <v>462725</v>
      </c>
      <c r="E37" s="32">
        <f t="shared" si="8"/>
        <v>49489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669246</v>
      </c>
      <c r="J37" s="32">
        <f t="shared" si="8"/>
        <v>0</v>
      </c>
      <c r="K37" s="32">
        <f t="shared" si="8"/>
        <v>3555936</v>
      </c>
      <c r="L37" s="32">
        <f t="shared" si="8"/>
        <v>0</v>
      </c>
      <c r="M37" s="32">
        <f t="shared" si="8"/>
        <v>0</v>
      </c>
      <c r="N37" s="32">
        <f t="shared" si="4"/>
        <v>4737396</v>
      </c>
      <c r="O37" s="45">
        <f t="shared" si="1"/>
        <v>5593.1475796930345</v>
      </c>
      <c r="P37" s="10"/>
    </row>
    <row r="38" spans="1:119">
      <c r="A38" s="12"/>
      <c r="B38" s="25">
        <v>361.1</v>
      </c>
      <c r="C38" s="20" t="s">
        <v>43</v>
      </c>
      <c r="D38" s="46">
        <v>361966</v>
      </c>
      <c r="E38" s="46">
        <v>13246</v>
      </c>
      <c r="F38" s="46">
        <v>0</v>
      </c>
      <c r="G38" s="46">
        <v>0</v>
      </c>
      <c r="H38" s="46">
        <v>0</v>
      </c>
      <c r="I38" s="46">
        <v>149024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524236</v>
      </c>
      <c r="O38" s="47">
        <f t="shared" si="1"/>
        <v>618.93270365997637</v>
      </c>
      <c r="P38" s="9"/>
    </row>
    <row r="39" spans="1:119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1405055</v>
      </c>
      <c r="L39" s="46">
        <v>0</v>
      </c>
      <c r="M39" s="46">
        <v>0</v>
      </c>
      <c r="N39" s="46">
        <f t="shared" si="4"/>
        <v>1405055</v>
      </c>
      <c r="O39" s="47">
        <f t="shared" si="1"/>
        <v>1658.8606847697756</v>
      </c>
      <c r="P39" s="9"/>
    </row>
    <row r="40" spans="1:119">
      <c r="A40" s="12"/>
      <c r="B40" s="25">
        <v>362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409788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409788</v>
      </c>
      <c r="O40" s="47">
        <f t="shared" si="1"/>
        <v>483.81109799291619</v>
      </c>
      <c r="P40" s="9"/>
    </row>
    <row r="41" spans="1:119">
      <c r="A41" s="12"/>
      <c r="B41" s="25">
        <v>368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2150881</v>
      </c>
      <c r="L41" s="46">
        <v>0</v>
      </c>
      <c r="M41" s="46">
        <v>0</v>
      </c>
      <c r="N41" s="46">
        <f t="shared" si="4"/>
        <v>2150881</v>
      </c>
      <c r="O41" s="47">
        <f t="shared" si="1"/>
        <v>2539.4108618654072</v>
      </c>
      <c r="P41" s="9"/>
    </row>
    <row r="42" spans="1:119">
      <c r="A42" s="12"/>
      <c r="B42" s="25">
        <v>369.9</v>
      </c>
      <c r="C42" s="20" t="s">
        <v>47</v>
      </c>
      <c r="D42" s="46">
        <v>100759</v>
      </c>
      <c r="E42" s="46">
        <v>36243</v>
      </c>
      <c r="F42" s="46">
        <v>0</v>
      </c>
      <c r="G42" s="46">
        <v>0</v>
      </c>
      <c r="H42" s="46">
        <v>0</v>
      </c>
      <c r="I42" s="46">
        <v>110434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247436</v>
      </c>
      <c r="O42" s="47">
        <f t="shared" si="1"/>
        <v>292.1322314049587</v>
      </c>
      <c r="P42" s="9"/>
    </row>
    <row r="43" spans="1:119" ht="15.75">
      <c r="A43" s="29" t="s">
        <v>35</v>
      </c>
      <c r="B43" s="30"/>
      <c r="C43" s="31"/>
      <c r="D43" s="32">
        <f t="shared" ref="D43:M43" si="9">SUM(D44:D46)</f>
        <v>7500000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508115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8008115</v>
      </c>
      <c r="O43" s="45">
        <f t="shared" si="1"/>
        <v>9454.6812278630459</v>
      </c>
      <c r="P43" s="9"/>
    </row>
    <row r="44" spans="1:119">
      <c r="A44" s="12"/>
      <c r="B44" s="25">
        <v>381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304515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304515</v>
      </c>
      <c r="O44" s="47">
        <f t="shared" si="1"/>
        <v>359.52184179456907</v>
      </c>
      <c r="P44" s="9"/>
    </row>
    <row r="45" spans="1:119">
      <c r="A45" s="12"/>
      <c r="B45" s="25">
        <v>384</v>
      </c>
      <c r="C45" s="20" t="s">
        <v>49</v>
      </c>
      <c r="D45" s="46">
        <v>7500000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7500000</v>
      </c>
      <c r="O45" s="47">
        <f t="shared" si="1"/>
        <v>8854.7815820543092</v>
      </c>
      <c r="P45" s="9"/>
    </row>
    <row r="46" spans="1:119" ht="15.75" thickBot="1">
      <c r="A46" s="12"/>
      <c r="B46" s="25">
        <v>389.8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203600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203600</v>
      </c>
      <c r="O46" s="47">
        <f t="shared" si="1"/>
        <v>240.37780401416765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0">SUM(D5,D15,D21,D28,D34,D37,D43)</f>
        <v>30810981</v>
      </c>
      <c r="E47" s="15">
        <f t="shared" si="10"/>
        <v>430366</v>
      </c>
      <c r="F47" s="15">
        <f t="shared" si="10"/>
        <v>0</v>
      </c>
      <c r="G47" s="15">
        <f t="shared" si="10"/>
        <v>0</v>
      </c>
      <c r="H47" s="15">
        <f t="shared" si="10"/>
        <v>0</v>
      </c>
      <c r="I47" s="15">
        <f t="shared" si="10"/>
        <v>9033594</v>
      </c>
      <c r="J47" s="15">
        <f t="shared" si="10"/>
        <v>0</v>
      </c>
      <c r="K47" s="15">
        <f t="shared" si="10"/>
        <v>3754683</v>
      </c>
      <c r="L47" s="15">
        <f t="shared" si="10"/>
        <v>0</v>
      </c>
      <c r="M47" s="15">
        <f t="shared" si="10"/>
        <v>0</v>
      </c>
      <c r="N47" s="15">
        <f t="shared" si="4"/>
        <v>44029624</v>
      </c>
      <c r="O47" s="38">
        <f t="shared" si="1"/>
        <v>51983.027154663519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119</v>
      </c>
      <c r="M49" s="48"/>
      <c r="N49" s="48"/>
      <c r="O49" s="43">
        <v>847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13206853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262555</v>
      </c>
      <c r="L5" s="27">
        <f t="shared" si="0"/>
        <v>0</v>
      </c>
      <c r="M5" s="27">
        <f t="shared" si="0"/>
        <v>0</v>
      </c>
      <c r="N5" s="28">
        <f>SUM(D5:M5)</f>
        <v>13469408</v>
      </c>
      <c r="O5" s="33">
        <f t="shared" ref="O5:O44" si="1">(N5/O$46)</f>
        <v>15996.9216152019</v>
      </c>
      <c r="P5" s="6"/>
    </row>
    <row r="6" spans="1:133">
      <c r="A6" s="12"/>
      <c r="B6" s="25">
        <v>311</v>
      </c>
      <c r="C6" s="20" t="s">
        <v>2</v>
      </c>
      <c r="D6" s="46">
        <v>10845954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10845954</v>
      </c>
      <c r="O6" s="47">
        <f t="shared" si="1"/>
        <v>12881.180522565321</v>
      </c>
      <c r="P6" s="9"/>
    </row>
    <row r="7" spans="1:133">
      <c r="A7" s="12"/>
      <c r="B7" s="25">
        <v>312.10000000000002</v>
      </c>
      <c r="C7" s="20" t="s">
        <v>61</v>
      </c>
      <c r="D7" s="46">
        <v>65736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65736</v>
      </c>
      <c r="O7" s="47">
        <f t="shared" si="1"/>
        <v>78.071258907363415</v>
      </c>
      <c r="P7" s="9"/>
    </row>
    <row r="8" spans="1:133">
      <c r="A8" s="12"/>
      <c r="B8" s="25">
        <v>312.41000000000003</v>
      </c>
      <c r="C8" s="20" t="s">
        <v>11</v>
      </c>
      <c r="D8" s="46">
        <v>61230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61230</v>
      </c>
      <c r="O8" s="47">
        <f t="shared" si="1"/>
        <v>72.719714964370553</v>
      </c>
      <c r="P8" s="9"/>
    </row>
    <row r="9" spans="1:133">
      <c r="A9" s="12"/>
      <c r="B9" s="25">
        <v>312.42</v>
      </c>
      <c r="C9" s="20" t="s">
        <v>10</v>
      </c>
      <c r="D9" s="46">
        <v>23875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23875</v>
      </c>
      <c r="O9" s="47">
        <f t="shared" si="1"/>
        <v>28.355106888361046</v>
      </c>
      <c r="P9" s="9"/>
    </row>
    <row r="10" spans="1:133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262555</v>
      </c>
      <c r="L10" s="46">
        <v>0</v>
      </c>
      <c r="M10" s="46">
        <v>0</v>
      </c>
      <c r="N10" s="46">
        <f>SUM(D10:M10)</f>
        <v>262555</v>
      </c>
      <c r="O10" s="47">
        <f t="shared" si="1"/>
        <v>311.82304038004753</v>
      </c>
      <c r="P10" s="9"/>
    </row>
    <row r="11" spans="1:133">
      <c r="A11" s="12"/>
      <c r="B11" s="25">
        <v>312.60000000000002</v>
      </c>
      <c r="C11" s="20" t="s">
        <v>12</v>
      </c>
      <c r="D11" s="46">
        <v>37394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37394</v>
      </c>
      <c r="O11" s="47">
        <f t="shared" si="1"/>
        <v>44.410926365795724</v>
      </c>
      <c r="P11" s="9"/>
    </row>
    <row r="12" spans="1:133">
      <c r="A12" s="12"/>
      <c r="B12" s="25">
        <v>314.10000000000002</v>
      </c>
      <c r="C12" s="20" t="s">
        <v>13</v>
      </c>
      <c r="D12" s="46">
        <v>1355436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1355436</v>
      </c>
      <c r="O12" s="47">
        <f t="shared" si="1"/>
        <v>1609.7814726840854</v>
      </c>
      <c r="P12" s="9"/>
    </row>
    <row r="13" spans="1:133">
      <c r="A13" s="12"/>
      <c r="B13" s="25">
        <v>314.39999999999998</v>
      </c>
      <c r="C13" s="20" t="s">
        <v>14</v>
      </c>
      <c r="D13" s="46">
        <v>109067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109067</v>
      </c>
      <c r="O13" s="47">
        <f t="shared" si="1"/>
        <v>129.5332541567696</v>
      </c>
      <c r="P13" s="9"/>
    </row>
    <row r="14" spans="1:133">
      <c r="A14" s="12"/>
      <c r="B14" s="25">
        <v>315</v>
      </c>
      <c r="C14" s="20" t="s">
        <v>81</v>
      </c>
      <c r="D14" s="46">
        <v>494991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494991</v>
      </c>
      <c r="O14" s="47">
        <f t="shared" si="1"/>
        <v>587.87529691211398</v>
      </c>
      <c r="P14" s="9"/>
    </row>
    <row r="15" spans="1:133">
      <c r="A15" s="12"/>
      <c r="B15" s="25">
        <v>316</v>
      </c>
      <c r="C15" s="20" t="s">
        <v>82</v>
      </c>
      <c r="D15" s="46">
        <v>213170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213170</v>
      </c>
      <c r="O15" s="47">
        <f t="shared" si="1"/>
        <v>253.17102137767222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4736795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4" si="4">SUM(D16:M16)</f>
        <v>4736795</v>
      </c>
      <c r="O16" s="45">
        <f t="shared" si="1"/>
        <v>5625.6472684085511</v>
      </c>
      <c r="P16" s="10"/>
    </row>
    <row r="17" spans="1:16">
      <c r="A17" s="12"/>
      <c r="B17" s="25">
        <v>322</v>
      </c>
      <c r="C17" s="20" t="s">
        <v>0</v>
      </c>
      <c r="D17" s="46">
        <v>1468736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1468736</v>
      </c>
      <c r="O17" s="47">
        <f t="shared" si="1"/>
        <v>1744.3420427553444</v>
      </c>
      <c r="P17" s="9"/>
    </row>
    <row r="18" spans="1:16">
      <c r="A18" s="12"/>
      <c r="B18" s="25">
        <v>323.10000000000002</v>
      </c>
      <c r="C18" s="20" t="s">
        <v>18</v>
      </c>
      <c r="D18" s="46">
        <v>970265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970265</v>
      </c>
      <c r="O18" s="47">
        <f t="shared" si="1"/>
        <v>1152.3337292161521</v>
      </c>
      <c r="P18" s="9"/>
    </row>
    <row r="19" spans="1:16">
      <c r="A19" s="12"/>
      <c r="B19" s="25">
        <v>323.39999999999998</v>
      </c>
      <c r="C19" s="20" t="s">
        <v>19</v>
      </c>
      <c r="D19" s="46">
        <v>64913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64913</v>
      </c>
      <c r="O19" s="47">
        <f t="shared" si="1"/>
        <v>77.09382422802851</v>
      </c>
      <c r="P19" s="9"/>
    </row>
    <row r="20" spans="1:16">
      <c r="A20" s="12"/>
      <c r="B20" s="25">
        <v>323.7</v>
      </c>
      <c r="C20" s="20" t="s">
        <v>20</v>
      </c>
      <c r="D20" s="46">
        <v>2079969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2079969</v>
      </c>
      <c r="O20" s="47">
        <f t="shared" si="1"/>
        <v>2470.2719714964369</v>
      </c>
      <c r="P20" s="9"/>
    </row>
    <row r="21" spans="1:16">
      <c r="A21" s="12"/>
      <c r="B21" s="25">
        <v>329</v>
      </c>
      <c r="C21" s="20" t="s">
        <v>21</v>
      </c>
      <c r="D21" s="46">
        <v>152912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152912</v>
      </c>
      <c r="O21" s="47">
        <f t="shared" si="1"/>
        <v>181.60570071258908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SUM(D23:D28)</f>
        <v>127784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150000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277784</v>
      </c>
      <c r="O22" s="45">
        <f t="shared" si="1"/>
        <v>329.90973871733968</v>
      </c>
      <c r="P22" s="10"/>
    </row>
    <row r="23" spans="1:16">
      <c r="A23" s="12"/>
      <c r="B23" s="25">
        <v>334.36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150000</v>
      </c>
      <c r="O23" s="47">
        <f t="shared" si="1"/>
        <v>178.14726840855107</v>
      </c>
      <c r="P23" s="9"/>
    </row>
    <row r="24" spans="1:16">
      <c r="A24" s="12"/>
      <c r="B24" s="25">
        <v>334.39</v>
      </c>
      <c r="C24" s="20" t="s">
        <v>25</v>
      </c>
      <c r="D24" s="46">
        <v>55600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55600</v>
      </c>
      <c r="O24" s="47">
        <f t="shared" si="1"/>
        <v>66.033254156769601</v>
      </c>
      <c r="P24" s="9"/>
    </row>
    <row r="25" spans="1:16">
      <c r="A25" s="12"/>
      <c r="B25" s="25">
        <v>335.12</v>
      </c>
      <c r="C25" s="20" t="s">
        <v>83</v>
      </c>
      <c r="D25" s="46">
        <v>20627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20627</v>
      </c>
      <c r="O25" s="47">
        <f t="shared" si="1"/>
        <v>24.497624703087887</v>
      </c>
      <c r="P25" s="9"/>
    </row>
    <row r="26" spans="1:16">
      <c r="A26" s="12"/>
      <c r="B26" s="25">
        <v>335.14</v>
      </c>
      <c r="C26" s="20" t="s">
        <v>84</v>
      </c>
      <c r="D26" s="46">
        <v>4981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4981</v>
      </c>
      <c r="O26" s="47">
        <f t="shared" si="1"/>
        <v>5.9156769596199528</v>
      </c>
      <c r="P26" s="9"/>
    </row>
    <row r="27" spans="1:16">
      <c r="A27" s="12"/>
      <c r="B27" s="25">
        <v>335.15</v>
      </c>
      <c r="C27" s="20" t="s">
        <v>85</v>
      </c>
      <c r="D27" s="46">
        <v>6576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6576</v>
      </c>
      <c r="O27" s="47">
        <f t="shared" si="1"/>
        <v>7.8099762470308791</v>
      </c>
      <c r="P27" s="9"/>
    </row>
    <row r="28" spans="1:16">
      <c r="A28" s="12"/>
      <c r="B28" s="25">
        <v>337.4</v>
      </c>
      <c r="C28" s="20" t="s">
        <v>74</v>
      </c>
      <c r="D28" s="46">
        <v>40000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40000</v>
      </c>
      <c r="O28" s="47">
        <f t="shared" si="1"/>
        <v>47.505938242280287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SUM(D30:D32)</f>
        <v>340335</v>
      </c>
      <c r="E29" s="32">
        <f t="shared" si="6"/>
        <v>2261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7687569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8030165</v>
      </c>
      <c r="O29" s="45">
        <f t="shared" si="1"/>
        <v>9537.0130641330161</v>
      </c>
      <c r="P29" s="10"/>
    </row>
    <row r="30" spans="1:16">
      <c r="A30" s="12"/>
      <c r="B30" s="25">
        <v>342.1</v>
      </c>
      <c r="C30" s="20" t="s">
        <v>36</v>
      </c>
      <c r="D30" s="46">
        <v>340335</v>
      </c>
      <c r="E30" s="46">
        <v>2261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342596</v>
      </c>
      <c r="O30" s="47">
        <f t="shared" si="1"/>
        <v>406.88361045130642</v>
      </c>
      <c r="P30" s="9"/>
    </row>
    <row r="31" spans="1:16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5588905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5588905</v>
      </c>
      <c r="O31" s="47">
        <f t="shared" si="1"/>
        <v>6637.6543942992876</v>
      </c>
      <c r="P31" s="9"/>
    </row>
    <row r="32" spans="1:16">
      <c r="A32" s="12"/>
      <c r="B32" s="25">
        <v>343.9</v>
      </c>
      <c r="C32" s="20" t="s">
        <v>63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2098664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2098664</v>
      </c>
      <c r="O32" s="47">
        <f t="shared" si="1"/>
        <v>2492.4750593824228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SUM(D34:D34)</f>
        <v>598260</v>
      </c>
      <c r="E33" s="32">
        <f t="shared" si="7"/>
        <v>54400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652660</v>
      </c>
      <c r="O33" s="45">
        <f t="shared" si="1"/>
        <v>775.13064133016633</v>
      </c>
      <c r="P33" s="10"/>
    </row>
    <row r="34" spans="1:119">
      <c r="A34" s="13"/>
      <c r="B34" s="39">
        <v>351.9</v>
      </c>
      <c r="C34" s="21" t="s">
        <v>106</v>
      </c>
      <c r="D34" s="46">
        <v>598260</v>
      </c>
      <c r="E34" s="46">
        <v>54400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652660</v>
      </c>
      <c r="O34" s="47">
        <f t="shared" si="1"/>
        <v>775.13064133016633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SUM(D36:D40)</f>
        <v>262049</v>
      </c>
      <c r="E35" s="32">
        <f t="shared" si="8"/>
        <v>40144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732203</v>
      </c>
      <c r="J35" s="32">
        <f t="shared" si="8"/>
        <v>0</v>
      </c>
      <c r="K35" s="32">
        <f t="shared" si="8"/>
        <v>6044733</v>
      </c>
      <c r="L35" s="32">
        <f t="shared" si="8"/>
        <v>0</v>
      </c>
      <c r="M35" s="32">
        <f t="shared" si="8"/>
        <v>0</v>
      </c>
      <c r="N35" s="32">
        <f t="shared" si="4"/>
        <v>7079129</v>
      </c>
      <c r="O35" s="45">
        <f t="shared" si="1"/>
        <v>8407.5166270783848</v>
      </c>
      <c r="P35" s="10"/>
    </row>
    <row r="36" spans="1:119">
      <c r="A36" s="12"/>
      <c r="B36" s="25">
        <v>361.1</v>
      </c>
      <c r="C36" s="20" t="s">
        <v>43</v>
      </c>
      <c r="D36" s="46">
        <v>171854</v>
      </c>
      <c r="E36" s="46">
        <v>13754</v>
      </c>
      <c r="F36" s="46">
        <v>0</v>
      </c>
      <c r="G36" s="46">
        <v>0</v>
      </c>
      <c r="H36" s="46">
        <v>0</v>
      </c>
      <c r="I36" s="46">
        <v>117264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302872</v>
      </c>
      <c r="O36" s="47">
        <f t="shared" si="1"/>
        <v>359.70546318289786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3892818</v>
      </c>
      <c r="L37" s="46">
        <v>0</v>
      </c>
      <c r="M37" s="46">
        <v>0</v>
      </c>
      <c r="N37" s="46">
        <f t="shared" si="4"/>
        <v>3892818</v>
      </c>
      <c r="O37" s="47">
        <f t="shared" si="1"/>
        <v>4623.2992874109268</v>
      </c>
      <c r="P37" s="9"/>
    </row>
    <row r="38" spans="1:119">
      <c r="A38" s="12"/>
      <c r="B38" s="25">
        <v>362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389642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389642</v>
      </c>
      <c r="O38" s="47">
        <f t="shared" si="1"/>
        <v>462.75771971496437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2151915</v>
      </c>
      <c r="L39" s="46">
        <v>0</v>
      </c>
      <c r="M39" s="46">
        <v>0</v>
      </c>
      <c r="N39" s="46">
        <f t="shared" si="4"/>
        <v>2151915</v>
      </c>
      <c r="O39" s="47">
        <f t="shared" si="1"/>
        <v>2555.7185273159143</v>
      </c>
      <c r="P39" s="9"/>
    </row>
    <row r="40" spans="1:119">
      <c r="A40" s="12"/>
      <c r="B40" s="25">
        <v>369.9</v>
      </c>
      <c r="C40" s="20" t="s">
        <v>47</v>
      </c>
      <c r="D40" s="46">
        <v>90195</v>
      </c>
      <c r="E40" s="46">
        <v>26390</v>
      </c>
      <c r="F40" s="46">
        <v>0</v>
      </c>
      <c r="G40" s="46">
        <v>0</v>
      </c>
      <c r="H40" s="46">
        <v>0</v>
      </c>
      <c r="I40" s="46">
        <v>225297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341882</v>
      </c>
      <c r="O40" s="47">
        <f t="shared" si="1"/>
        <v>406.03562945368174</v>
      </c>
      <c r="P40" s="9"/>
    </row>
    <row r="41" spans="1:119" ht="15.75">
      <c r="A41" s="29" t="s">
        <v>35</v>
      </c>
      <c r="B41" s="30"/>
      <c r="C41" s="31"/>
      <c r="D41" s="32">
        <f t="shared" ref="D41:M41" si="9">SUM(D42:D43)</f>
        <v>0</v>
      </c>
      <c r="E41" s="32">
        <f t="shared" si="9"/>
        <v>40000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228838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268838</v>
      </c>
      <c r="O41" s="45">
        <f t="shared" si="1"/>
        <v>319.28503562945366</v>
      </c>
      <c r="P41" s="9"/>
    </row>
    <row r="42" spans="1:119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228838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228838</v>
      </c>
      <c r="O42" s="47">
        <f t="shared" si="1"/>
        <v>271.77909738717341</v>
      </c>
      <c r="P42" s="9"/>
    </row>
    <row r="43" spans="1:119" ht="15.75" thickBot="1">
      <c r="A43" s="12"/>
      <c r="B43" s="25">
        <v>388.1</v>
      </c>
      <c r="C43" s="20" t="s">
        <v>87</v>
      </c>
      <c r="D43" s="46">
        <v>0</v>
      </c>
      <c r="E43" s="46">
        <v>40000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40000</v>
      </c>
      <c r="O43" s="47">
        <f t="shared" si="1"/>
        <v>47.505938242280287</v>
      </c>
      <c r="P43" s="9"/>
    </row>
    <row r="44" spans="1:119" ht="16.5" thickBot="1">
      <c r="A44" s="14" t="s">
        <v>39</v>
      </c>
      <c r="B44" s="23"/>
      <c r="C44" s="22"/>
      <c r="D44" s="15">
        <f t="shared" ref="D44:M44" si="10">SUM(D5,D16,D22,D29,D33,D35,D41)</f>
        <v>19272076</v>
      </c>
      <c r="E44" s="15">
        <f t="shared" si="10"/>
        <v>136805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8798610</v>
      </c>
      <c r="J44" s="15">
        <f t="shared" si="10"/>
        <v>0</v>
      </c>
      <c r="K44" s="15">
        <f t="shared" si="10"/>
        <v>6307288</v>
      </c>
      <c r="L44" s="15">
        <f t="shared" si="10"/>
        <v>0</v>
      </c>
      <c r="M44" s="15">
        <f t="shared" si="10"/>
        <v>0</v>
      </c>
      <c r="N44" s="15">
        <f t="shared" si="4"/>
        <v>34514779</v>
      </c>
      <c r="O44" s="38">
        <f t="shared" si="1"/>
        <v>40991.423990498814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111</v>
      </c>
      <c r="M46" s="48"/>
      <c r="N46" s="48"/>
      <c r="O46" s="43">
        <v>842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12185636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12185636</v>
      </c>
      <c r="O5" s="33">
        <f t="shared" ref="O5:O44" si="1">(N5/O$46)</f>
        <v>14646.197115384615</v>
      </c>
      <c r="P5" s="6"/>
    </row>
    <row r="6" spans="1:133">
      <c r="A6" s="12"/>
      <c r="B6" s="25">
        <v>311</v>
      </c>
      <c r="C6" s="20" t="s">
        <v>2</v>
      </c>
      <c r="D6" s="46">
        <v>9939329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9939329</v>
      </c>
      <c r="O6" s="47">
        <f t="shared" si="1"/>
        <v>11946.30889423077</v>
      </c>
      <c r="P6" s="9"/>
    </row>
    <row r="7" spans="1:133">
      <c r="A7" s="12"/>
      <c r="B7" s="25">
        <v>312.10000000000002</v>
      </c>
      <c r="C7" s="20" t="s">
        <v>61</v>
      </c>
      <c r="D7" s="46">
        <v>63955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63955</v>
      </c>
      <c r="O7" s="47">
        <f t="shared" si="1"/>
        <v>76.868990384615387</v>
      </c>
      <c r="P7" s="9"/>
    </row>
    <row r="8" spans="1:133">
      <c r="A8" s="12"/>
      <c r="B8" s="25">
        <v>312.41000000000003</v>
      </c>
      <c r="C8" s="20" t="s">
        <v>11</v>
      </c>
      <c r="D8" s="46">
        <v>62534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62534</v>
      </c>
      <c r="O8" s="47">
        <f t="shared" si="1"/>
        <v>75.161057692307693</v>
      </c>
      <c r="P8" s="9"/>
    </row>
    <row r="9" spans="1:133">
      <c r="A9" s="12"/>
      <c r="B9" s="25">
        <v>312.42</v>
      </c>
      <c r="C9" s="20" t="s">
        <v>10</v>
      </c>
      <c r="D9" s="46">
        <v>24373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24373</v>
      </c>
      <c r="O9" s="47">
        <f t="shared" si="1"/>
        <v>29.294471153846153</v>
      </c>
      <c r="P9" s="9"/>
    </row>
    <row r="10" spans="1:133">
      <c r="A10" s="12"/>
      <c r="B10" s="25">
        <v>312.60000000000002</v>
      </c>
      <c r="C10" s="20" t="s">
        <v>12</v>
      </c>
      <c r="D10" s="46">
        <v>33789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33789</v>
      </c>
      <c r="O10" s="47">
        <f t="shared" si="1"/>
        <v>40.611778846153847</v>
      </c>
      <c r="P10" s="9"/>
    </row>
    <row r="11" spans="1:133">
      <c r="A11" s="12"/>
      <c r="B11" s="25">
        <v>314.10000000000002</v>
      </c>
      <c r="C11" s="20" t="s">
        <v>13</v>
      </c>
      <c r="D11" s="46">
        <v>1318943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1318943</v>
      </c>
      <c r="O11" s="47">
        <f t="shared" si="1"/>
        <v>1585.2680288461538</v>
      </c>
      <c r="P11" s="9"/>
    </row>
    <row r="12" spans="1:133">
      <c r="A12" s="12"/>
      <c r="B12" s="25">
        <v>314.39999999999998</v>
      </c>
      <c r="C12" s="20" t="s">
        <v>14</v>
      </c>
      <c r="D12" s="46">
        <v>91049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91049</v>
      </c>
      <c r="O12" s="47">
        <f t="shared" si="1"/>
        <v>109.43389423076923</v>
      </c>
      <c r="P12" s="9"/>
    </row>
    <row r="13" spans="1:133">
      <c r="A13" s="12"/>
      <c r="B13" s="25">
        <v>315</v>
      </c>
      <c r="C13" s="20" t="s">
        <v>81</v>
      </c>
      <c r="D13" s="46">
        <v>464068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464068</v>
      </c>
      <c r="O13" s="47">
        <f t="shared" si="1"/>
        <v>557.77403846153845</v>
      </c>
      <c r="P13" s="9"/>
    </row>
    <row r="14" spans="1:133">
      <c r="A14" s="12"/>
      <c r="B14" s="25">
        <v>316</v>
      </c>
      <c r="C14" s="20" t="s">
        <v>82</v>
      </c>
      <c r="D14" s="46">
        <v>187596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187596</v>
      </c>
      <c r="O14" s="47">
        <f t="shared" si="1"/>
        <v>225.47596153846155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3633881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4" si="4">SUM(D15:M15)</f>
        <v>3633881</v>
      </c>
      <c r="O15" s="45">
        <f t="shared" si="1"/>
        <v>4367.6454326923076</v>
      </c>
      <c r="P15" s="10"/>
    </row>
    <row r="16" spans="1:133">
      <c r="A16" s="12"/>
      <c r="B16" s="25">
        <v>322</v>
      </c>
      <c r="C16" s="20" t="s">
        <v>0</v>
      </c>
      <c r="D16" s="46">
        <v>801992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801992</v>
      </c>
      <c r="O16" s="47">
        <f t="shared" si="1"/>
        <v>963.93269230769226</v>
      </c>
      <c r="P16" s="9"/>
    </row>
    <row r="17" spans="1:16">
      <c r="A17" s="12"/>
      <c r="B17" s="25">
        <v>323.10000000000002</v>
      </c>
      <c r="C17" s="20" t="s">
        <v>18</v>
      </c>
      <c r="D17" s="46">
        <v>948886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948886</v>
      </c>
      <c r="O17" s="47">
        <f t="shared" si="1"/>
        <v>1140.4879807692307</v>
      </c>
      <c r="P17" s="9"/>
    </row>
    <row r="18" spans="1:16">
      <c r="A18" s="12"/>
      <c r="B18" s="25">
        <v>323.39999999999998</v>
      </c>
      <c r="C18" s="20" t="s">
        <v>19</v>
      </c>
      <c r="D18" s="46">
        <v>76312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76312</v>
      </c>
      <c r="O18" s="47">
        <f t="shared" si="1"/>
        <v>91.72115384615384</v>
      </c>
      <c r="P18" s="9"/>
    </row>
    <row r="19" spans="1:16">
      <c r="A19" s="12"/>
      <c r="B19" s="25">
        <v>323.7</v>
      </c>
      <c r="C19" s="20" t="s">
        <v>20</v>
      </c>
      <c r="D19" s="46">
        <v>1713340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1713340</v>
      </c>
      <c r="O19" s="47">
        <f t="shared" si="1"/>
        <v>2059.3028846153848</v>
      </c>
      <c r="P19" s="9"/>
    </row>
    <row r="20" spans="1:16">
      <c r="A20" s="12"/>
      <c r="B20" s="25">
        <v>329</v>
      </c>
      <c r="C20" s="20" t="s">
        <v>21</v>
      </c>
      <c r="D20" s="46">
        <v>93351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93351</v>
      </c>
      <c r="O20" s="47">
        <f t="shared" si="1"/>
        <v>112.20072115384616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SUM(D22:D26)</f>
        <v>36486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133979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170465</v>
      </c>
      <c r="O21" s="45">
        <f t="shared" si="1"/>
        <v>204.88581730769232</v>
      </c>
      <c r="P21" s="10"/>
    </row>
    <row r="22" spans="1:16">
      <c r="A22" s="12"/>
      <c r="B22" s="25">
        <v>331.39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133979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133979</v>
      </c>
      <c r="O22" s="47">
        <f t="shared" si="1"/>
        <v>161.03245192307693</v>
      </c>
      <c r="P22" s="9"/>
    </row>
    <row r="23" spans="1:16">
      <c r="A23" s="12"/>
      <c r="B23" s="25">
        <v>334.2</v>
      </c>
      <c r="C23" s="20" t="s">
        <v>23</v>
      </c>
      <c r="D23" s="46">
        <v>4463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4463</v>
      </c>
      <c r="O23" s="47">
        <f t="shared" si="1"/>
        <v>5.3641826923076925</v>
      </c>
      <c r="P23" s="9"/>
    </row>
    <row r="24" spans="1:16">
      <c r="A24" s="12"/>
      <c r="B24" s="25">
        <v>335.12</v>
      </c>
      <c r="C24" s="20" t="s">
        <v>83</v>
      </c>
      <c r="D24" s="46">
        <v>20409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20409</v>
      </c>
      <c r="O24" s="47">
        <f t="shared" si="1"/>
        <v>24.530048076923077</v>
      </c>
      <c r="P24" s="9"/>
    </row>
    <row r="25" spans="1:16">
      <c r="A25" s="12"/>
      <c r="B25" s="25">
        <v>335.14</v>
      </c>
      <c r="C25" s="20" t="s">
        <v>84</v>
      </c>
      <c r="D25" s="46">
        <v>5003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5003</v>
      </c>
      <c r="O25" s="47">
        <f t="shared" si="1"/>
        <v>6.0132211538461542</v>
      </c>
      <c r="P25" s="9"/>
    </row>
    <row r="26" spans="1:16">
      <c r="A26" s="12"/>
      <c r="B26" s="25">
        <v>335.15</v>
      </c>
      <c r="C26" s="20" t="s">
        <v>85</v>
      </c>
      <c r="D26" s="46">
        <v>6611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6611</v>
      </c>
      <c r="O26" s="47">
        <f t="shared" si="1"/>
        <v>7.9459134615384617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SUM(D28:D30)</f>
        <v>291200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7492276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7783476</v>
      </c>
      <c r="O27" s="45">
        <f t="shared" si="1"/>
        <v>9355.1394230769238</v>
      </c>
      <c r="P27" s="10"/>
    </row>
    <row r="28" spans="1:16">
      <c r="A28" s="12"/>
      <c r="B28" s="25">
        <v>342.1</v>
      </c>
      <c r="C28" s="20" t="s">
        <v>36</v>
      </c>
      <c r="D28" s="46">
        <v>291200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291200</v>
      </c>
      <c r="O28" s="47">
        <f t="shared" si="1"/>
        <v>350</v>
      </c>
      <c r="P28" s="9"/>
    </row>
    <row r="29" spans="1:16">
      <c r="A29" s="12"/>
      <c r="B29" s="25">
        <v>343.6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5329660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5329660</v>
      </c>
      <c r="O29" s="47">
        <f t="shared" si="1"/>
        <v>6405.8413461538457</v>
      </c>
      <c r="P29" s="9"/>
    </row>
    <row r="30" spans="1:16">
      <c r="A30" s="12"/>
      <c r="B30" s="25">
        <v>343.9</v>
      </c>
      <c r="C30" s="20" t="s">
        <v>63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2162616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2162616</v>
      </c>
      <c r="O30" s="47">
        <f t="shared" si="1"/>
        <v>2599.2980769230771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SUM(D32:D34)</f>
        <v>208081</v>
      </c>
      <c r="E31" s="32">
        <f t="shared" si="7"/>
        <v>200519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408600</v>
      </c>
      <c r="O31" s="45">
        <f t="shared" si="1"/>
        <v>491.10576923076923</v>
      </c>
      <c r="P31" s="10"/>
    </row>
    <row r="32" spans="1:16">
      <c r="A32" s="13"/>
      <c r="B32" s="39">
        <v>351.5</v>
      </c>
      <c r="C32" s="21" t="s">
        <v>41</v>
      </c>
      <c r="D32" s="46">
        <v>204831</v>
      </c>
      <c r="E32" s="46">
        <v>2164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206995</v>
      </c>
      <c r="O32" s="47">
        <f t="shared" si="1"/>
        <v>248.79206730769232</v>
      </c>
      <c r="P32" s="9"/>
    </row>
    <row r="33" spans="1:119">
      <c r="A33" s="13"/>
      <c r="B33" s="39">
        <v>351.9</v>
      </c>
      <c r="C33" s="21" t="s">
        <v>106</v>
      </c>
      <c r="D33" s="46">
        <v>3250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3250</v>
      </c>
      <c r="O33" s="47">
        <f t="shared" si="1"/>
        <v>3.90625</v>
      </c>
      <c r="P33" s="9"/>
    </row>
    <row r="34" spans="1:119">
      <c r="A34" s="13"/>
      <c r="B34" s="39">
        <v>359</v>
      </c>
      <c r="C34" s="21" t="s">
        <v>42</v>
      </c>
      <c r="D34" s="46">
        <v>0</v>
      </c>
      <c r="E34" s="46">
        <v>198355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198355</v>
      </c>
      <c r="O34" s="47">
        <f t="shared" si="1"/>
        <v>238.40745192307693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SUM(D36:D40)</f>
        <v>194391</v>
      </c>
      <c r="E35" s="32">
        <f t="shared" si="8"/>
        <v>42619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509894</v>
      </c>
      <c r="J35" s="32">
        <f t="shared" si="8"/>
        <v>0</v>
      </c>
      <c r="K35" s="32">
        <f t="shared" si="8"/>
        <v>7588922</v>
      </c>
      <c r="L35" s="32">
        <f t="shared" si="8"/>
        <v>0</v>
      </c>
      <c r="M35" s="32">
        <f t="shared" si="8"/>
        <v>0</v>
      </c>
      <c r="N35" s="32">
        <f t="shared" si="4"/>
        <v>8335826</v>
      </c>
      <c r="O35" s="45">
        <f t="shared" si="1"/>
        <v>10019.021634615385</v>
      </c>
      <c r="P35" s="10"/>
    </row>
    <row r="36" spans="1:119">
      <c r="A36" s="12"/>
      <c r="B36" s="25">
        <v>361.1</v>
      </c>
      <c r="C36" s="20" t="s">
        <v>43</v>
      </c>
      <c r="D36" s="46">
        <v>102715</v>
      </c>
      <c r="E36" s="46">
        <v>16164</v>
      </c>
      <c r="F36" s="46">
        <v>0</v>
      </c>
      <c r="G36" s="46">
        <v>0</v>
      </c>
      <c r="H36" s="46">
        <v>0</v>
      </c>
      <c r="I36" s="46">
        <v>102813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221692</v>
      </c>
      <c r="O36" s="47">
        <f t="shared" si="1"/>
        <v>266.45673076923077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5425024</v>
      </c>
      <c r="L37" s="46">
        <v>0</v>
      </c>
      <c r="M37" s="46">
        <v>0</v>
      </c>
      <c r="N37" s="46">
        <f t="shared" si="4"/>
        <v>5425024</v>
      </c>
      <c r="O37" s="47">
        <f t="shared" si="1"/>
        <v>6520.4615384615381</v>
      </c>
      <c r="P37" s="9"/>
    </row>
    <row r="38" spans="1:119">
      <c r="A38" s="12"/>
      <c r="B38" s="25">
        <v>362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373366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373366</v>
      </c>
      <c r="O38" s="47">
        <f t="shared" si="1"/>
        <v>448.75721153846155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2163898</v>
      </c>
      <c r="L39" s="46">
        <v>0</v>
      </c>
      <c r="M39" s="46">
        <v>0</v>
      </c>
      <c r="N39" s="46">
        <f t="shared" si="4"/>
        <v>2163898</v>
      </c>
      <c r="O39" s="47">
        <f t="shared" si="1"/>
        <v>2600.8389423076924</v>
      </c>
      <c r="P39" s="9"/>
    </row>
    <row r="40" spans="1:119">
      <c r="A40" s="12"/>
      <c r="B40" s="25">
        <v>369.9</v>
      </c>
      <c r="C40" s="20" t="s">
        <v>47</v>
      </c>
      <c r="D40" s="46">
        <v>91676</v>
      </c>
      <c r="E40" s="46">
        <v>26455</v>
      </c>
      <c r="F40" s="46">
        <v>0</v>
      </c>
      <c r="G40" s="46">
        <v>0</v>
      </c>
      <c r="H40" s="46">
        <v>0</v>
      </c>
      <c r="I40" s="46">
        <v>33715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151846</v>
      </c>
      <c r="O40" s="47">
        <f t="shared" si="1"/>
        <v>182.50721153846155</v>
      </c>
      <c r="P40" s="9"/>
    </row>
    <row r="41" spans="1:119" ht="15.75">
      <c r="A41" s="29" t="s">
        <v>35</v>
      </c>
      <c r="B41" s="30"/>
      <c r="C41" s="31"/>
      <c r="D41" s="32">
        <f t="shared" ref="D41:M41" si="9">SUM(D42:D43)</f>
        <v>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364786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364786</v>
      </c>
      <c r="O41" s="45">
        <f t="shared" si="1"/>
        <v>438.44471153846155</v>
      </c>
      <c r="P41" s="9"/>
    </row>
    <row r="42" spans="1:119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164907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164907</v>
      </c>
      <c r="O42" s="47">
        <f t="shared" si="1"/>
        <v>198.20552884615384</v>
      </c>
      <c r="P42" s="9"/>
    </row>
    <row r="43" spans="1:119" ht="15.75" thickBot="1">
      <c r="A43" s="12"/>
      <c r="B43" s="25">
        <v>389.8</v>
      </c>
      <c r="C43" s="20" t="s">
        <v>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199879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199879</v>
      </c>
      <c r="O43" s="47">
        <f t="shared" si="1"/>
        <v>240.23918269230768</v>
      </c>
      <c r="P43" s="9"/>
    </row>
    <row r="44" spans="1:119" ht="16.5" thickBot="1">
      <c r="A44" s="14" t="s">
        <v>39</v>
      </c>
      <c r="B44" s="23"/>
      <c r="C44" s="22"/>
      <c r="D44" s="15">
        <f t="shared" ref="D44:M44" si="10">SUM(D5,D15,D21,D27,D31,D35,D41)</f>
        <v>16549675</v>
      </c>
      <c r="E44" s="15">
        <f t="shared" si="10"/>
        <v>243138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8500935</v>
      </c>
      <c r="J44" s="15">
        <f t="shared" si="10"/>
        <v>0</v>
      </c>
      <c r="K44" s="15">
        <f t="shared" si="10"/>
        <v>7588922</v>
      </c>
      <c r="L44" s="15">
        <f t="shared" si="10"/>
        <v>0</v>
      </c>
      <c r="M44" s="15">
        <f t="shared" si="10"/>
        <v>0</v>
      </c>
      <c r="N44" s="15">
        <f t="shared" si="4"/>
        <v>32882670</v>
      </c>
      <c r="O44" s="38">
        <f t="shared" si="1"/>
        <v>39522.439903846156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109</v>
      </c>
      <c r="M46" s="48"/>
      <c r="N46" s="48"/>
      <c r="O46" s="43">
        <v>832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11947772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11947772</v>
      </c>
      <c r="O5" s="33">
        <f t="shared" ref="O5:O46" si="1">(N5/O$48)</f>
        <v>14325.865707434054</v>
      </c>
      <c r="P5" s="6"/>
    </row>
    <row r="6" spans="1:133">
      <c r="A6" s="12"/>
      <c r="B6" s="25">
        <v>311</v>
      </c>
      <c r="C6" s="20" t="s">
        <v>2</v>
      </c>
      <c r="D6" s="46">
        <v>9550304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9550304</v>
      </c>
      <c r="O6" s="47">
        <f t="shared" si="1"/>
        <v>11451.203836930456</v>
      </c>
      <c r="P6" s="9"/>
    </row>
    <row r="7" spans="1:133">
      <c r="A7" s="12"/>
      <c r="B7" s="25">
        <v>312.10000000000002</v>
      </c>
      <c r="C7" s="20" t="s">
        <v>61</v>
      </c>
      <c r="D7" s="46">
        <v>65676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65676</v>
      </c>
      <c r="O7" s="47">
        <f t="shared" si="1"/>
        <v>78.748201438848923</v>
      </c>
      <c r="P7" s="9"/>
    </row>
    <row r="8" spans="1:133">
      <c r="A8" s="12"/>
      <c r="B8" s="25">
        <v>312.41000000000003</v>
      </c>
      <c r="C8" s="20" t="s">
        <v>11</v>
      </c>
      <c r="D8" s="46">
        <v>60230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60230</v>
      </c>
      <c r="O8" s="47">
        <f t="shared" si="1"/>
        <v>72.218225419664265</v>
      </c>
      <c r="P8" s="9"/>
    </row>
    <row r="9" spans="1:133">
      <c r="A9" s="12"/>
      <c r="B9" s="25">
        <v>312.42</v>
      </c>
      <c r="C9" s="20" t="s">
        <v>10</v>
      </c>
      <c r="D9" s="46">
        <v>23492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23492</v>
      </c>
      <c r="O9" s="47">
        <f t="shared" si="1"/>
        <v>28.167865707434053</v>
      </c>
      <c r="P9" s="9"/>
    </row>
    <row r="10" spans="1:133">
      <c r="A10" s="12"/>
      <c r="B10" s="25">
        <v>312.52</v>
      </c>
      <c r="C10" s="20" t="s">
        <v>80</v>
      </c>
      <c r="D10" s="46">
        <v>110857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110857</v>
      </c>
      <c r="O10" s="47">
        <f t="shared" si="1"/>
        <v>132.92206235011992</v>
      </c>
      <c r="P10" s="9"/>
    </row>
    <row r="11" spans="1:133">
      <c r="A11" s="12"/>
      <c r="B11" s="25">
        <v>312.60000000000002</v>
      </c>
      <c r="C11" s="20" t="s">
        <v>12</v>
      </c>
      <c r="D11" s="46">
        <v>31766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31766</v>
      </c>
      <c r="O11" s="47">
        <f t="shared" si="1"/>
        <v>38.088729016786573</v>
      </c>
      <c r="P11" s="9"/>
    </row>
    <row r="12" spans="1:133">
      <c r="A12" s="12"/>
      <c r="B12" s="25">
        <v>314.10000000000002</v>
      </c>
      <c r="C12" s="20" t="s">
        <v>13</v>
      </c>
      <c r="D12" s="46">
        <v>1277204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1277204</v>
      </c>
      <c r="O12" s="47">
        <f t="shared" si="1"/>
        <v>1531.4196642685852</v>
      </c>
      <c r="P12" s="9"/>
    </row>
    <row r="13" spans="1:133">
      <c r="A13" s="12"/>
      <c r="B13" s="25">
        <v>314.39999999999998</v>
      </c>
      <c r="C13" s="20" t="s">
        <v>14</v>
      </c>
      <c r="D13" s="46">
        <v>96741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96741</v>
      </c>
      <c r="O13" s="47">
        <f t="shared" si="1"/>
        <v>115.99640287769785</v>
      </c>
      <c r="P13" s="9"/>
    </row>
    <row r="14" spans="1:133">
      <c r="A14" s="12"/>
      <c r="B14" s="25">
        <v>315</v>
      </c>
      <c r="C14" s="20" t="s">
        <v>81</v>
      </c>
      <c r="D14" s="46">
        <v>522641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522641</v>
      </c>
      <c r="O14" s="47">
        <f t="shared" si="1"/>
        <v>626.66786570743409</v>
      </c>
      <c r="P14" s="9"/>
    </row>
    <row r="15" spans="1:133">
      <c r="A15" s="12"/>
      <c r="B15" s="25">
        <v>316</v>
      </c>
      <c r="C15" s="20" t="s">
        <v>82</v>
      </c>
      <c r="D15" s="46">
        <v>208861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208861</v>
      </c>
      <c r="O15" s="47">
        <f t="shared" si="1"/>
        <v>250.43285371702638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4909803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6" si="4">SUM(D16:M16)</f>
        <v>4909803</v>
      </c>
      <c r="O16" s="45">
        <f t="shared" si="1"/>
        <v>5887.0539568345321</v>
      </c>
      <c r="P16" s="10"/>
    </row>
    <row r="17" spans="1:16">
      <c r="A17" s="12"/>
      <c r="B17" s="25">
        <v>322</v>
      </c>
      <c r="C17" s="20" t="s">
        <v>0</v>
      </c>
      <c r="D17" s="46">
        <v>2069022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2069022</v>
      </c>
      <c r="O17" s="47">
        <f t="shared" si="1"/>
        <v>2480.8417266187053</v>
      </c>
      <c r="P17" s="9"/>
    </row>
    <row r="18" spans="1:16">
      <c r="A18" s="12"/>
      <c r="B18" s="25">
        <v>323.10000000000002</v>
      </c>
      <c r="C18" s="20" t="s">
        <v>18</v>
      </c>
      <c r="D18" s="46">
        <v>938015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938015</v>
      </c>
      <c r="O18" s="47">
        <f t="shared" si="1"/>
        <v>1124.7182254196643</v>
      </c>
      <c r="P18" s="9"/>
    </row>
    <row r="19" spans="1:16">
      <c r="A19" s="12"/>
      <c r="B19" s="25">
        <v>323.39999999999998</v>
      </c>
      <c r="C19" s="20" t="s">
        <v>19</v>
      </c>
      <c r="D19" s="46">
        <v>43118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43118</v>
      </c>
      <c r="O19" s="47">
        <f t="shared" si="1"/>
        <v>51.700239808153476</v>
      </c>
      <c r="P19" s="9"/>
    </row>
    <row r="20" spans="1:16">
      <c r="A20" s="12"/>
      <c r="B20" s="25">
        <v>323.7</v>
      </c>
      <c r="C20" s="20" t="s">
        <v>20</v>
      </c>
      <c r="D20" s="46">
        <v>1694508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1694508</v>
      </c>
      <c r="O20" s="47">
        <f t="shared" si="1"/>
        <v>2031.7841726618706</v>
      </c>
      <c r="P20" s="9"/>
    </row>
    <row r="21" spans="1:16">
      <c r="A21" s="12"/>
      <c r="B21" s="25">
        <v>329</v>
      </c>
      <c r="C21" s="20" t="s">
        <v>21</v>
      </c>
      <c r="D21" s="46">
        <v>165140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165140</v>
      </c>
      <c r="O21" s="47">
        <f t="shared" si="1"/>
        <v>198.00959232613909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SUM(D23:D28)</f>
        <v>38074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240790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278864</v>
      </c>
      <c r="O22" s="45">
        <f t="shared" si="1"/>
        <v>334.3693045563549</v>
      </c>
      <c r="P22" s="10"/>
    </row>
    <row r="23" spans="1:16">
      <c r="A23" s="12"/>
      <c r="B23" s="25">
        <v>331.2</v>
      </c>
      <c r="C23" s="20" t="s">
        <v>62</v>
      </c>
      <c r="D23" s="46">
        <v>2639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2639</v>
      </c>
      <c r="O23" s="47">
        <f t="shared" si="1"/>
        <v>3.1642685851318944</v>
      </c>
      <c r="P23" s="9"/>
    </row>
    <row r="24" spans="1:16">
      <c r="A24" s="12"/>
      <c r="B24" s="25">
        <v>335.12</v>
      </c>
      <c r="C24" s="20" t="s">
        <v>83</v>
      </c>
      <c r="D24" s="46">
        <v>19992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19992</v>
      </c>
      <c r="O24" s="47">
        <f t="shared" si="1"/>
        <v>23.971223021582734</v>
      </c>
      <c r="P24" s="9"/>
    </row>
    <row r="25" spans="1:16">
      <c r="A25" s="12"/>
      <c r="B25" s="25">
        <v>335.14</v>
      </c>
      <c r="C25" s="20" t="s">
        <v>84</v>
      </c>
      <c r="D25" s="46">
        <v>4629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4629</v>
      </c>
      <c r="O25" s="47">
        <f t="shared" si="1"/>
        <v>5.5503597122302155</v>
      </c>
      <c r="P25" s="9"/>
    </row>
    <row r="26" spans="1:16">
      <c r="A26" s="12"/>
      <c r="B26" s="25">
        <v>335.15</v>
      </c>
      <c r="C26" s="20" t="s">
        <v>85</v>
      </c>
      <c r="D26" s="46">
        <v>7863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7863</v>
      </c>
      <c r="O26" s="47">
        <f t="shared" si="1"/>
        <v>9.428057553956835</v>
      </c>
      <c r="P26" s="9"/>
    </row>
    <row r="27" spans="1:16">
      <c r="A27" s="12"/>
      <c r="B27" s="25">
        <v>337.2</v>
      </c>
      <c r="C27" s="20" t="s">
        <v>105</v>
      </c>
      <c r="D27" s="46">
        <v>2951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2951</v>
      </c>
      <c r="O27" s="47">
        <f t="shared" si="1"/>
        <v>3.5383693045563551</v>
      </c>
      <c r="P27" s="9"/>
    </row>
    <row r="28" spans="1:16">
      <c r="A28" s="12"/>
      <c r="B28" s="25">
        <v>337.9</v>
      </c>
      <c r="C28" s="20" t="s">
        <v>94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240790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240790</v>
      </c>
      <c r="O28" s="47">
        <f t="shared" si="1"/>
        <v>288.71702637889689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SUM(D30:D32)</f>
        <v>260798</v>
      </c>
      <c r="E29" s="32">
        <f t="shared" si="6"/>
        <v>2435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7457393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7720626</v>
      </c>
      <c r="O29" s="45">
        <f t="shared" si="1"/>
        <v>9257.3453237410067</v>
      </c>
      <c r="P29" s="10"/>
    </row>
    <row r="30" spans="1:16">
      <c r="A30" s="12"/>
      <c r="B30" s="25">
        <v>342.1</v>
      </c>
      <c r="C30" s="20" t="s">
        <v>36</v>
      </c>
      <c r="D30" s="46">
        <v>260798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260798</v>
      </c>
      <c r="O30" s="47">
        <f t="shared" si="1"/>
        <v>312.70743405275778</v>
      </c>
      <c r="P30" s="9"/>
    </row>
    <row r="31" spans="1:16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5223459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5223459</v>
      </c>
      <c r="O31" s="47">
        <f t="shared" si="1"/>
        <v>6263.1402877697838</v>
      </c>
      <c r="P31" s="9"/>
    </row>
    <row r="32" spans="1:16">
      <c r="A32" s="12"/>
      <c r="B32" s="25">
        <v>343.9</v>
      </c>
      <c r="C32" s="20" t="s">
        <v>63</v>
      </c>
      <c r="D32" s="46">
        <v>0</v>
      </c>
      <c r="E32" s="46">
        <v>2435</v>
      </c>
      <c r="F32" s="46">
        <v>0</v>
      </c>
      <c r="G32" s="46">
        <v>0</v>
      </c>
      <c r="H32" s="46">
        <v>0</v>
      </c>
      <c r="I32" s="46">
        <v>2233934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2236369</v>
      </c>
      <c r="O32" s="47">
        <f t="shared" si="1"/>
        <v>2681.4976019184651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SUM(D34:D36)</f>
        <v>367725</v>
      </c>
      <c r="E33" s="32">
        <f t="shared" si="7"/>
        <v>63597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431322</v>
      </c>
      <c r="O33" s="45">
        <f t="shared" si="1"/>
        <v>517.17266187050359</v>
      </c>
      <c r="P33" s="10"/>
    </row>
    <row r="34" spans="1:119">
      <c r="A34" s="13"/>
      <c r="B34" s="39">
        <v>351.5</v>
      </c>
      <c r="C34" s="21" t="s">
        <v>41</v>
      </c>
      <c r="D34" s="46">
        <v>366075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366075</v>
      </c>
      <c r="O34" s="47">
        <f t="shared" si="1"/>
        <v>438.93884892086334</v>
      </c>
      <c r="P34" s="9"/>
    </row>
    <row r="35" spans="1:119">
      <c r="A35" s="13"/>
      <c r="B35" s="39">
        <v>351.9</v>
      </c>
      <c r="C35" s="21" t="s">
        <v>106</v>
      </c>
      <c r="D35" s="46">
        <v>1650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1650</v>
      </c>
      <c r="O35" s="47">
        <f t="shared" si="1"/>
        <v>1.9784172661870503</v>
      </c>
      <c r="P35" s="9"/>
    </row>
    <row r="36" spans="1:119">
      <c r="A36" s="13"/>
      <c r="B36" s="39">
        <v>359</v>
      </c>
      <c r="C36" s="21" t="s">
        <v>42</v>
      </c>
      <c r="D36" s="46">
        <v>0</v>
      </c>
      <c r="E36" s="46">
        <v>63597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63597</v>
      </c>
      <c r="O36" s="47">
        <f t="shared" si="1"/>
        <v>76.255395683453244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SUM(D38:D42)</f>
        <v>159483</v>
      </c>
      <c r="E37" s="32">
        <f t="shared" si="8"/>
        <v>46559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604275</v>
      </c>
      <c r="J37" s="32">
        <f t="shared" si="8"/>
        <v>0</v>
      </c>
      <c r="K37" s="32">
        <f t="shared" si="8"/>
        <v>5577449</v>
      </c>
      <c r="L37" s="32">
        <f t="shared" si="8"/>
        <v>0</v>
      </c>
      <c r="M37" s="32">
        <f t="shared" si="8"/>
        <v>0</v>
      </c>
      <c r="N37" s="32">
        <f t="shared" si="4"/>
        <v>6387766</v>
      </c>
      <c r="O37" s="45">
        <f t="shared" si="1"/>
        <v>7659.1918465227818</v>
      </c>
      <c r="P37" s="10"/>
    </row>
    <row r="38" spans="1:119">
      <c r="A38" s="12"/>
      <c r="B38" s="25">
        <v>361.1</v>
      </c>
      <c r="C38" s="20" t="s">
        <v>43</v>
      </c>
      <c r="D38" s="46">
        <v>89650</v>
      </c>
      <c r="E38" s="46">
        <v>17612</v>
      </c>
      <c r="F38" s="46">
        <v>0</v>
      </c>
      <c r="G38" s="46">
        <v>0</v>
      </c>
      <c r="H38" s="46">
        <v>0</v>
      </c>
      <c r="I38" s="46">
        <v>118921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226183</v>
      </c>
      <c r="O38" s="47">
        <f t="shared" si="1"/>
        <v>271.20263788968828</v>
      </c>
      <c r="P38" s="9"/>
    </row>
    <row r="39" spans="1:119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3268757</v>
      </c>
      <c r="L39" s="46">
        <v>0</v>
      </c>
      <c r="M39" s="46">
        <v>0</v>
      </c>
      <c r="N39" s="46">
        <f t="shared" si="4"/>
        <v>3268757</v>
      </c>
      <c r="O39" s="47">
        <f t="shared" si="1"/>
        <v>3919.3729016786569</v>
      </c>
      <c r="P39" s="9"/>
    </row>
    <row r="40" spans="1:119">
      <c r="A40" s="12"/>
      <c r="B40" s="25">
        <v>362</v>
      </c>
      <c r="C40" s="20" t="s">
        <v>45</v>
      </c>
      <c r="D40" s="46">
        <v>25</v>
      </c>
      <c r="E40" s="46">
        <v>0</v>
      </c>
      <c r="F40" s="46">
        <v>0</v>
      </c>
      <c r="G40" s="46">
        <v>0</v>
      </c>
      <c r="H40" s="46">
        <v>0</v>
      </c>
      <c r="I40" s="46">
        <v>416672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416697</v>
      </c>
      <c r="O40" s="47">
        <f t="shared" si="1"/>
        <v>499.636690647482</v>
      </c>
      <c r="P40" s="9"/>
    </row>
    <row r="41" spans="1:119">
      <c r="A41" s="12"/>
      <c r="B41" s="25">
        <v>368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2308692</v>
      </c>
      <c r="L41" s="46">
        <v>0</v>
      </c>
      <c r="M41" s="46">
        <v>0</v>
      </c>
      <c r="N41" s="46">
        <f t="shared" si="4"/>
        <v>2308692</v>
      </c>
      <c r="O41" s="47">
        <f t="shared" si="1"/>
        <v>2768.2158273381297</v>
      </c>
      <c r="P41" s="9"/>
    </row>
    <row r="42" spans="1:119">
      <c r="A42" s="12"/>
      <c r="B42" s="25">
        <v>369.9</v>
      </c>
      <c r="C42" s="20" t="s">
        <v>47</v>
      </c>
      <c r="D42" s="46">
        <v>69808</v>
      </c>
      <c r="E42" s="46">
        <v>28947</v>
      </c>
      <c r="F42" s="46">
        <v>0</v>
      </c>
      <c r="G42" s="46">
        <v>0</v>
      </c>
      <c r="H42" s="46">
        <v>0</v>
      </c>
      <c r="I42" s="46">
        <v>68682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167437</v>
      </c>
      <c r="O42" s="47">
        <f t="shared" si="1"/>
        <v>200.76378896882494</v>
      </c>
      <c r="P42" s="9"/>
    </row>
    <row r="43" spans="1:119" ht="15.75">
      <c r="A43" s="29" t="s">
        <v>35</v>
      </c>
      <c r="B43" s="30"/>
      <c r="C43" s="31"/>
      <c r="D43" s="32">
        <f t="shared" ref="D43:M43" si="9">SUM(D44:D45)</f>
        <v>0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459422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459422</v>
      </c>
      <c r="O43" s="45">
        <f t="shared" si="1"/>
        <v>550.86570743405275</v>
      </c>
      <c r="P43" s="9"/>
    </row>
    <row r="44" spans="1:119">
      <c r="A44" s="12"/>
      <c r="B44" s="25">
        <v>381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204422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204422</v>
      </c>
      <c r="O44" s="47">
        <f t="shared" si="1"/>
        <v>245.11031175059952</v>
      </c>
      <c r="P44" s="9"/>
    </row>
    <row r="45" spans="1:119" ht="15.75" thickBot="1">
      <c r="A45" s="12"/>
      <c r="B45" s="25">
        <v>389.8</v>
      </c>
      <c r="C45" s="20" t="s">
        <v>99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255000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255000</v>
      </c>
      <c r="O45" s="47">
        <f t="shared" si="1"/>
        <v>305.75539568345323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0">SUM(D5,D16,D22,D29,D33,D37,D43)</f>
        <v>17683655</v>
      </c>
      <c r="E46" s="15">
        <f t="shared" si="10"/>
        <v>112591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8761880</v>
      </c>
      <c r="J46" s="15">
        <f t="shared" si="10"/>
        <v>0</v>
      </c>
      <c r="K46" s="15">
        <f t="shared" si="10"/>
        <v>5577449</v>
      </c>
      <c r="L46" s="15">
        <f t="shared" si="10"/>
        <v>0</v>
      </c>
      <c r="M46" s="15">
        <f t="shared" si="10"/>
        <v>0</v>
      </c>
      <c r="N46" s="15">
        <f t="shared" si="4"/>
        <v>32135575</v>
      </c>
      <c r="O46" s="38">
        <f t="shared" si="1"/>
        <v>38531.864508393286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107</v>
      </c>
      <c r="M48" s="48"/>
      <c r="N48" s="48"/>
      <c r="O48" s="43">
        <v>834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12468049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120321</v>
      </c>
      <c r="L5" s="27">
        <f t="shared" si="0"/>
        <v>0</v>
      </c>
      <c r="M5" s="27">
        <f t="shared" si="0"/>
        <v>0</v>
      </c>
      <c r="N5" s="28">
        <f>SUM(D5:M5)</f>
        <v>12588370</v>
      </c>
      <c r="O5" s="33">
        <f t="shared" ref="O5:O46" si="1">(N5/O$48)</f>
        <v>15057.85885167464</v>
      </c>
      <c r="P5" s="6"/>
    </row>
    <row r="6" spans="1:133">
      <c r="A6" s="12"/>
      <c r="B6" s="25">
        <v>311</v>
      </c>
      <c r="C6" s="20" t="s">
        <v>2</v>
      </c>
      <c r="D6" s="46">
        <v>10202596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10202596</v>
      </c>
      <c r="O6" s="47">
        <f t="shared" si="1"/>
        <v>12204.062200956938</v>
      </c>
      <c r="P6" s="9"/>
    </row>
    <row r="7" spans="1:133">
      <c r="A7" s="12"/>
      <c r="B7" s="25">
        <v>312.10000000000002</v>
      </c>
      <c r="C7" s="20" t="s">
        <v>61</v>
      </c>
      <c r="D7" s="46">
        <v>64612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64612</v>
      </c>
      <c r="O7" s="47">
        <f t="shared" si="1"/>
        <v>77.287081339712913</v>
      </c>
      <c r="P7" s="9"/>
    </row>
    <row r="8" spans="1:133">
      <c r="A8" s="12"/>
      <c r="B8" s="25">
        <v>312.41000000000003</v>
      </c>
      <c r="C8" s="20" t="s">
        <v>11</v>
      </c>
      <c r="D8" s="46">
        <v>60768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60768</v>
      </c>
      <c r="O8" s="47">
        <f t="shared" si="1"/>
        <v>72.68899521531101</v>
      </c>
      <c r="P8" s="9"/>
    </row>
    <row r="9" spans="1:133">
      <c r="A9" s="12"/>
      <c r="B9" s="25">
        <v>312.42</v>
      </c>
      <c r="C9" s="20" t="s">
        <v>10</v>
      </c>
      <c r="D9" s="46">
        <v>23693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23693</v>
      </c>
      <c r="O9" s="47">
        <f t="shared" si="1"/>
        <v>28.34090909090909</v>
      </c>
      <c r="P9" s="9"/>
    </row>
    <row r="10" spans="1:133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120321</v>
      </c>
      <c r="L10" s="46">
        <v>0</v>
      </c>
      <c r="M10" s="46">
        <v>0</v>
      </c>
      <c r="N10" s="46">
        <f>SUM(D10:M10)</f>
        <v>120321</v>
      </c>
      <c r="O10" s="47">
        <f t="shared" si="1"/>
        <v>143.92464114832535</v>
      </c>
      <c r="P10" s="9"/>
    </row>
    <row r="11" spans="1:133">
      <c r="A11" s="12"/>
      <c r="B11" s="25">
        <v>312.60000000000002</v>
      </c>
      <c r="C11" s="20" t="s">
        <v>12</v>
      </c>
      <c r="D11" s="46">
        <v>33695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33695</v>
      </c>
      <c r="O11" s="47">
        <f t="shared" si="1"/>
        <v>40.305023923444978</v>
      </c>
      <c r="P11" s="9"/>
    </row>
    <row r="12" spans="1:133">
      <c r="A12" s="12"/>
      <c r="B12" s="25">
        <v>314.10000000000002</v>
      </c>
      <c r="C12" s="20" t="s">
        <v>13</v>
      </c>
      <c r="D12" s="46">
        <v>1242097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1242097</v>
      </c>
      <c r="O12" s="47">
        <f t="shared" si="1"/>
        <v>1485.761961722488</v>
      </c>
      <c r="P12" s="9"/>
    </row>
    <row r="13" spans="1:133">
      <c r="A13" s="12"/>
      <c r="B13" s="25">
        <v>314.39999999999998</v>
      </c>
      <c r="C13" s="20" t="s">
        <v>14</v>
      </c>
      <c r="D13" s="46">
        <v>92250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92250</v>
      </c>
      <c r="O13" s="47">
        <f t="shared" si="1"/>
        <v>110.34688995215311</v>
      </c>
      <c r="P13" s="9"/>
    </row>
    <row r="14" spans="1:133">
      <c r="A14" s="12"/>
      <c r="B14" s="25">
        <v>315</v>
      </c>
      <c r="C14" s="20" t="s">
        <v>81</v>
      </c>
      <c r="D14" s="46">
        <v>554544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554544</v>
      </c>
      <c r="O14" s="47">
        <f t="shared" si="1"/>
        <v>663.33014354066984</v>
      </c>
      <c r="P14" s="9"/>
    </row>
    <row r="15" spans="1:133">
      <c r="A15" s="12"/>
      <c r="B15" s="25">
        <v>316</v>
      </c>
      <c r="C15" s="20" t="s">
        <v>82</v>
      </c>
      <c r="D15" s="46">
        <v>193794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193794</v>
      </c>
      <c r="O15" s="47">
        <f t="shared" si="1"/>
        <v>231.811004784689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3790584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6" si="4">SUM(D16:M16)</f>
        <v>3790584</v>
      </c>
      <c r="O16" s="45">
        <f t="shared" si="1"/>
        <v>4534.1913875598084</v>
      </c>
      <c r="P16" s="10"/>
    </row>
    <row r="17" spans="1:16">
      <c r="A17" s="12"/>
      <c r="B17" s="25">
        <v>322</v>
      </c>
      <c r="C17" s="20" t="s">
        <v>0</v>
      </c>
      <c r="D17" s="46">
        <v>1386041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1386041</v>
      </c>
      <c r="O17" s="47">
        <f t="shared" si="1"/>
        <v>1657.9437799043062</v>
      </c>
      <c r="P17" s="9"/>
    </row>
    <row r="18" spans="1:16">
      <c r="A18" s="12"/>
      <c r="B18" s="25">
        <v>323.10000000000002</v>
      </c>
      <c r="C18" s="20" t="s">
        <v>18</v>
      </c>
      <c r="D18" s="46">
        <v>951582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951582</v>
      </c>
      <c r="O18" s="47">
        <f t="shared" si="1"/>
        <v>1138.2559808612441</v>
      </c>
      <c r="P18" s="9"/>
    </row>
    <row r="19" spans="1:16">
      <c r="A19" s="12"/>
      <c r="B19" s="25">
        <v>323.39999999999998</v>
      </c>
      <c r="C19" s="20" t="s">
        <v>19</v>
      </c>
      <c r="D19" s="46">
        <v>41623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41623</v>
      </c>
      <c r="O19" s="47">
        <f t="shared" si="1"/>
        <v>49.788277511961724</v>
      </c>
      <c r="P19" s="9"/>
    </row>
    <row r="20" spans="1:16">
      <c r="A20" s="12"/>
      <c r="B20" s="25">
        <v>323.7</v>
      </c>
      <c r="C20" s="20" t="s">
        <v>20</v>
      </c>
      <c r="D20" s="46">
        <v>1309946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1309946</v>
      </c>
      <c r="O20" s="47">
        <f t="shared" si="1"/>
        <v>1566.921052631579</v>
      </c>
      <c r="P20" s="9"/>
    </row>
    <row r="21" spans="1:16">
      <c r="A21" s="12"/>
      <c r="B21" s="25">
        <v>329</v>
      </c>
      <c r="C21" s="20" t="s">
        <v>21</v>
      </c>
      <c r="D21" s="46">
        <v>101392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101392</v>
      </c>
      <c r="O21" s="47">
        <f t="shared" si="1"/>
        <v>121.2822966507177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SUM(D23:D29)</f>
        <v>63086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2076878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2139964</v>
      </c>
      <c r="O22" s="45">
        <f t="shared" si="1"/>
        <v>2559.7655502392345</v>
      </c>
      <c r="P22" s="10"/>
    </row>
    <row r="23" spans="1:16">
      <c r="A23" s="12"/>
      <c r="B23" s="25">
        <v>331.2</v>
      </c>
      <c r="C23" s="20" t="s">
        <v>62</v>
      </c>
      <c r="D23" s="46">
        <v>3839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3839</v>
      </c>
      <c r="O23" s="47">
        <f t="shared" si="1"/>
        <v>4.5921052631578947</v>
      </c>
      <c r="P23" s="9"/>
    </row>
    <row r="24" spans="1:16">
      <c r="A24" s="12"/>
      <c r="B24" s="25">
        <v>331.35</v>
      </c>
      <c r="C24" s="20" t="s">
        <v>102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1896241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1896241</v>
      </c>
      <c r="O24" s="47">
        <f t="shared" si="1"/>
        <v>2268.2308612440193</v>
      </c>
      <c r="P24" s="9"/>
    </row>
    <row r="25" spans="1:16">
      <c r="A25" s="12"/>
      <c r="B25" s="25">
        <v>335.12</v>
      </c>
      <c r="C25" s="20" t="s">
        <v>83</v>
      </c>
      <c r="D25" s="46">
        <v>19850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19850</v>
      </c>
      <c r="O25" s="47">
        <f t="shared" si="1"/>
        <v>23.744019138755981</v>
      </c>
      <c r="P25" s="9"/>
    </row>
    <row r="26" spans="1:16">
      <c r="A26" s="12"/>
      <c r="B26" s="25">
        <v>335.14</v>
      </c>
      <c r="C26" s="20" t="s">
        <v>84</v>
      </c>
      <c r="D26" s="46">
        <v>5361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5361</v>
      </c>
      <c r="O26" s="47">
        <f t="shared" si="1"/>
        <v>6.4126794258373208</v>
      </c>
      <c r="P26" s="9"/>
    </row>
    <row r="27" spans="1:16">
      <c r="A27" s="12"/>
      <c r="B27" s="25">
        <v>335.15</v>
      </c>
      <c r="C27" s="20" t="s">
        <v>85</v>
      </c>
      <c r="D27" s="46">
        <v>5186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5186</v>
      </c>
      <c r="O27" s="47">
        <f t="shared" si="1"/>
        <v>6.2033492822966503</v>
      </c>
      <c r="P27" s="9"/>
    </row>
    <row r="28" spans="1:16">
      <c r="A28" s="12"/>
      <c r="B28" s="25">
        <v>337.1</v>
      </c>
      <c r="C28" s="20" t="s">
        <v>72</v>
      </c>
      <c r="D28" s="46">
        <v>28850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28850</v>
      </c>
      <c r="O28" s="47">
        <f t="shared" si="1"/>
        <v>34.509569377990431</v>
      </c>
      <c r="P28" s="9"/>
    </row>
    <row r="29" spans="1:16">
      <c r="A29" s="12"/>
      <c r="B29" s="25">
        <v>337.9</v>
      </c>
      <c r="C29" s="20" t="s">
        <v>94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180637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180637</v>
      </c>
      <c r="O29" s="47">
        <f t="shared" si="1"/>
        <v>216.07296650717703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SUM(D31:D33)</f>
        <v>83841</v>
      </c>
      <c r="E30" s="32">
        <f t="shared" si="6"/>
        <v>2384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8343483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8429708</v>
      </c>
      <c r="O30" s="45">
        <f t="shared" si="1"/>
        <v>10083.382775119617</v>
      </c>
      <c r="P30" s="10"/>
    </row>
    <row r="31" spans="1:16">
      <c r="A31" s="12"/>
      <c r="B31" s="25">
        <v>342.9</v>
      </c>
      <c r="C31" s="20" t="s">
        <v>37</v>
      </c>
      <c r="D31" s="46">
        <v>83841</v>
      </c>
      <c r="E31" s="46">
        <v>2384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86225</v>
      </c>
      <c r="O31" s="47">
        <f t="shared" si="1"/>
        <v>103.13995215311004</v>
      </c>
      <c r="P31" s="9"/>
    </row>
    <row r="32" spans="1:16">
      <c r="A32" s="12"/>
      <c r="B32" s="25">
        <v>343.6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5828310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5828310</v>
      </c>
      <c r="O32" s="47">
        <f t="shared" si="1"/>
        <v>6971.6626794258373</v>
      </c>
      <c r="P32" s="9"/>
    </row>
    <row r="33" spans="1:119">
      <c r="A33" s="12"/>
      <c r="B33" s="25">
        <v>343.9</v>
      </c>
      <c r="C33" s="20" t="s">
        <v>63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2515173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2515173</v>
      </c>
      <c r="O33" s="47">
        <f t="shared" si="1"/>
        <v>3008.5801435406697</v>
      </c>
      <c r="P33" s="9"/>
    </row>
    <row r="34" spans="1:119" ht="15.75">
      <c r="A34" s="29" t="s">
        <v>34</v>
      </c>
      <c r="B34" s="30"/>
      <c r="C34" s="31"/>
      <c r="D34" s="32">
        <f t="shared" ref="D34:M34" si="7">SUM(D35:D36)</f>
        <v>737438</v>
      </c>
      <c r="E34" s="32">
        <f t="shared" si="7"/>
        <v>285906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1023344</v>
      </c>
      <c r="O34" s="45">
        <f t="shared" si="1"/>
        <v>1224.0956937799042</v>
      </c>
      <c r="P34" s="10"/>
    </row>
    <row r="35" spans="1:119">
      <c r="A35" s="13"/>
      <c r="B35" s="39">
        <v>351.5</v>
      </c>
      <c r="C35" s="21" t="s">
        <v>41</v>
      </c>
      <c r="D35" s="46">
        <v>737438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737438</v>
      </c>
      <c r="O35" s="47">
        <f t="shared" si="1"/>
        <v>882.10287081339709</v>
      </c>
      <c r="P35" s="9"/>
    </row>
    <row r="36" spans="1:119">
      <c r="A36" s="13"/>
      <c r="B36" s="39">
        <v>355</v>
      </c>
      <c r="C36" s="21" t="s">
        <v>64</v>
      </c>
      <c r="D36" s="46">
        <v>0</v>
      </c>
      <c r="E36" s="46">
        <v>285906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285906</v>
      </c>
      <c r="O36" s="47">
        <f t="shared" si="1"/>
        <v>341.99282296650716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SUM(D38:D42)</f>
        <v>119924</v>
      </c>
      <c r="E37" s="32">
        <f t="shared" si="8"/>
        <v>52960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571169</v>
      </c>
      <c r="J37" s="32">
        <f t="shared" si="8"/>
        <v>0</v>
      </c>
      <c r="K37" s="32">
        <f t="shared" si="8"/>
        <v>2075720</v>
      </c>
      <c r="L37" s="32">
        <f t="shared" si="8"/>
        <v>0</v>
      </c>
      <c r="M37" s="32">
        <f t="shared" si="8"/>
        <v>0</v>
      </c>
      <c r="N37" s="32">
        <f t="shared" si="4"/>
        <v>2819773</v>
      </c>
      <c r="O37" s="45">
        <f t="shared" si="1"/>
        <v>3372.9342105263158</v>
      </c>
      <c r="P37" s="10"/>
    </row>
    <row r="38" spans="1:119">
      <c r="A38" s="12"/>
      <c r="B38" s="25">
        <v>361.1</v>
      </c>
      <c r="C38" s="20" t="s">
        <v>43</v>
      </c>
      <c r="D38" s="46">
        <v>84952</v>
      </c>
      <c r="E38" s="46">
        <v>21230</v>
      </c>
      <c r="F38" s="46">
        <v>0</v>
      </c>
      <c r="G38" s="46">
        <v>0</v>
      </c>
      <c r="H38" s="46">
        <v>0</v>
      </c>
      <c r="I38" s="46">
        <v>105531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211713</v>
      </c>
      <c r="O38" s="47">
        <f t="shared" si="1"/>
        <v>253.24521531100478</v>
      </c>
      <c r="P38" s="9"/>
    </row>
    <row r="39" spans="1:119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-265977</v>
      </c>
      <c r="L39" s="46">
        <v>0</v>
      </c>
      <c r="M39" s="46">
        <v>0</v>
      </c>
      <c r="N39" s="46">
        <f t="shared" si="4"/>
        <v>-265977</v>
      </c>
      <c r="O39" s="47">
        <f t="shared" si="1"/>
        <v>-318.15430622009569</v>
      </c>
      <c r="P39" s="9"/>
    </row>
    <row r="40" spans="1:119">
      <c r="A40" s="12"/>
      <c r="B40" s="25">
        <v>362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413091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413091</v>
      </c>
      <c r="O40" s="47">
        <f t="shared" si="1"/>
        <v>494.12799043062199</v>
      </c>
      <c r="P40" s="9"/>
    </row>
    <row r="41" spans="1:119">
      <c r="A41" s="12"/>
      <c r="B41" s="25">
        <v>368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2341697</v>
      </c>
      <c r="L41" s="46">
        <v>0</v>
      </c>
      <c r="M41" s="46">
        <v>0</v>
      </c>
      <c r="N41" s="46">
        <f t="shared" si="4"/>
        <v>2341697</v>
      </c>
      <c r="O41" s="47">
        <f t="shared" si="1"/>
        <v>2801.0729665071772</v>
      </c>
      <c r="P41" s="9"/>
    </row>
    <row r="42" spans="1:119">
      <c r="A42" s="12"/>
      <c r="B42" s="25">
        <v>369.9</v>
      </c>
      <c r="C42" s="20" t="s">
        <v>47</v>
      </c>
      <c r="D42" s="46">
        <v>34972</v>
      </c>
      <c r="E42" s="46">
        <v>31730</v>
      </c>
      <c r="F42" s="46">
        <v>0</v>
      </c>
      <c r="G42" s="46">
        <v>0</v>
      </c>
      <c r="H42" s="46">
        <v>0</v>
      </c>
      <c r="I42" s="46">
        <v>52547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119249</v>
      </c>
      <c r="O42" s="47">
        <f t="shared" si="1"/>
        <v>142.64234449760767</v>
      </c>
      <c r="P42" s="9"/>
    </row>
    <row r="43" spans="1:119" ht="15.75">
      <c r="A43" s="29" t="s">
        <v>35</v>
      </c>
      <c r="B43" s="30"/>
      <c r="C43" s="31"/>
      <c r="D43" s="32">
        <f t="shared" ref="D43:M43" si="9">SUM(D44:D45)</f>
        <v>5800000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155000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5955000</v>
      </c>
      <c r="O43" s="45">
        <f t="shared" si="1"/>
        <v>7123.2057416267944</v>
      </c>
      <c r="P43" s="9"/>
    </row>
    <row r="44" spans="1:119">
      <c r="A44" s="12"/>
      <c r="B44" s="25">
        <v>381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155000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155000</v>
      </c>
      <c r="O44" s="47">
        <f t="shared" si="1"/>
        <v>185.40669856459331</v>
      </c>
      <c r="P44" s="9"/>
    </row>
    <row r="45" spans="1:119" ht="15.75" thickBot="1">
      <c r="A45" s="12"/>
      <c r="B45" s="25">
        <v>384</v>
      </c>
      <c r="C45" s="20" t="s">
        <v>49</v>
      </c>
      <c r="D45" s="46">
        <v>5800000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5800000</v>
      </c>
      <c r="O45" s="47">
        <f t="shared" si="1"/>
        <v>6937.7990430622012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0">SUM(D5,D16,D22,D30,D34,D37,D43)</f>
        <v>23062922</v>
      </c>
      <c r="E46" s="15">
        <f t="shared" si="10"/>
        <v>341250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11146530</v>
      </c>
      <c r="J46" s="15">
        <f t="shared" si="10"/>
        <v>0</v>
      </c>
      <c r="K46" s="15">
        <f t="shared" si="10"/>
        <v>2196041</v>
      </c>
      <c r="L46" s="15">
        <f t="shared" si="10"/>
        <v>0</v>
      </c>
      <c r="M46" s="15">
        <f t="shared" si="10"/>
        <v>0</v>
      </c>
      <c r="N46" s="15">
        <f t="shared" si="4"/>
        <v>36746743</v>
      </c>
      <c r="O46" s="38">
        <f t="shared" si="1"/>
        <v>43955.434210526313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103</v>
      </c>
      <c r="M48" s="48"/>
      <c r="N48" s="48"/>
      <c r="O48" s="43">
        <v>836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10866968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109520</v>
      </c>
      <c r="L5" s="27">
        <f t="shared" si="0"/>
        <v>0</v>
      </c>
      <c r="M5" s="27">
        <f t="shared" si="0"/>
        <v>0</v>
      </c>
      <c r="N5" s="28">
        <f>SUM(D5:M5)</f>
        <v>10976488</v>
      </c>
      <c r="O5" s="33">
        <f t="shared" ref="O5:O47" si="1">(N5/O$49)</f>
        <v>12778.216530849826</v>
      </c>
      <c r="P5" s="6"/>
    </row>
    <row r="6" spans="1:133">
      <c r="A6" s="12"/>
      <c r="B6" s="25">
        <v>311</v>
      </c>
      <c r="C6" s="20" t="s">
        <v>2</v>
      </c>
      <c r="D6" s="46">
        <v>8600612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8600612</v>
      </c>
      <c r="O6" s="47">
        <f t="shared" si="1"/>
        <v>10012.353899883585</v>
      </c>
      <c r="P6" s="9"/>
    </row>
    <row r="7" spans="1:133">
      <c r="A7" s="12"/>
      <c r="B7" s="25">
        <v>312.10000000000002</v>
      </c>
      <c r="C7" s="20" t="s">
        <v>61</v>
      </c>
      <c r="D7" s="46">
        <v>61345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61345</v>
      </c>
      <c r="O7" s="47">
        <f t="shared" si="1"/>
        <v>71.414435389988355</v>
      </c>
      <c r="P7" s="9"/>
    </row>
    <row r="8" spans="1:133">
      <c r="A8" s="12"/>
      <c r="B8" s="25">
        <v>312.41000000000003</v>
      </c>
      <c r="C8" s="20" t="s">
        <v>11</v>
      </c>
      <c r="D8" s="46">
        <v>58185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58185</v>
      </c>
      <c r="O8" s="47">
        <f t="shared" si="1"/>
        <v>67.735739231664724</v>
      </c>
      <c r="P8" s="9"/>
    </row>
    <row r="9" spans="1:133">
      <c r="A9" s="12"/>
      <c r="B9" s="25">
        <v>312.42</v>
      </c>
      <c r="C9" s="20" t="s">
        <v>10</v>
      </c>
      <c r="D9" s="46">
        <v>22580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22580</v>
      </c>
      <c r="O9" s="47">
        <f t="shared" si="1"/>
        <v>26.286379511059373</v>
      </c>
      <c r="P9" s="9"/>
    </row>
    <row r="10" spans="1:133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109520</v>
      </c>
      <c r="L10" s="46">
        <v>0</v>
      </c>
      <c r="M10" s="46">
        <v>0</v>
      </c>
      <c r="N10" s="46">
        <f>SUM(D10:M10)</f>
        <v>109520</v>
      </c>
      <c r="O10" s="47">
        <f t="shared" si="1"/>
        <v>127.49708963911525</v>
      </c>
      <c r="P10" s="9"/>
    </row>
    <row r="11" spans="1:133">
      <c r="A11" s="12"/>
      <c r="B11" s="25">
        <v>312.60000000000002</v>
      </c>
      <c r="C11" s="20" t="s">
        <v>12</v>
      </c>
      <c r="D11" s="46">
        <v>31442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31442</v>
      </c>
      <c r="O11" s="47">
        <f t="shared" si="1"/>
        <v>36.603026775320139</v>
      </c>
      <c r="P11" s="9"/>
    </row>
    <row r="12" spans="1:133">
      <c r="A12" s="12"/>
      <c r="B12" s="25">
        <v>314.10000000000002</v>
      </c>
      <c r="C12" s="20" t="s">
        <v>13</v>
      </c>
      <c r="D12" s="46">
        <v>1209642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1209642</v>
      </c>
      <c r="O12" s="47">
        <f t="shared" si="1"/>
        <v>1408.1979045401629</v>
      </c>
      <c r="P12" s="9"/>
    </row>
    <row r="13" spans="1:133">
      <c r="A13" s="12"/>
      <c r="B13" s="25">
        <v>314.39999999999998</v>
      </c>
      <c r="C13" s="20" t="s">
        <v>14</v>
      </c>
      <c r="D13" s="46">
        <v>85495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85495</v>
      </c>
      <c r="O13" s="47">
        <f t="shared" si="1"/>
        <v>99.528521536670553</v>
      </c>
      <c r="P13" s="9"/>
    </row>
    <row r="14" spans="1:133">
      <c r="A14" s="12"/>
      <c r="B14" s="25">
        <v>315</v>
      </c>
      <c r="C14" s="20" t="s">
        <v>81</v>
      </c>
      <c r="D14" s="46">
        <v>610204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610204</v>
      </c>
      <c r="O14" s="47">
        <f t="shared" si="1"/>
        <v>710.36554132712456</v>
      </c>
      <c r="P14" s="9"/>
    </row>
    <row r="15" spans="1:133">
      <c r="A15" s="12"/>
      <c r="B15" s="25">
        <v>316</v>
      </c>
      <c r="C15" s="20" t="s">
        <v>82</v>
      </c>
      <c r="D15" s="46">
        <v>187463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187463</v>
      </c>
      <c r="O15" s="47">
        <f t="shared" si="1"/>
        <v>218.23399301513388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3704857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7" si="4">SUM(D16:M16)</f>
        <v>3704857</v>
      </c>
      <c r="O16" s="45">
        <f t="shared" si="1"/>
        <v>4312.9883585564612</v>
      </c>
      <c r="P16" s="10"/>
    </row>
    <row r="17" spans="1:16">
      <c r="A17" s="12"/>
      <c r="B17" s="25">
        <v>322</v>
      </c>
      <c r="C17" s="20" t="s">
        <v>0</v>
      </c>
      <c r="D17" s="46">
        <v>1505369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1505369</v>
      </c>
      <c r="O17" s="47">
        <f t="shared" si="1"/>
        <v>1752.4668218859138</v>
      </c>
      <c r="P17" s="9"/>
    </row>
    <row r="18" spans="1:16">
      <c r="A18" s="12"/>
      <c r="B18" s="25">
        <v>323.10000000000002</v>
      </c>
      <c r="C18" s="20" t="s">
        <v>18</v>
      </c>
      <c r="D18" s="46">
        <v>913199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913199</v>
      </c>
      <c r="O18" s="47">
        <f t="shared" si="1"/>
        <v>1063.0954598370197</v>
      </c>
      <c r="P18" s="9"/>
    </row>
    <row r="19" spans="1:16">
      <c r="A19" s="12"/>
      <c r="B19" s="25">
        <v>323.39999999999998</v>
      </c>
      <c r="C19" s="20" t="s">
        <v>19</v>
      </c>
      <c r="D19" s="46">
        <v>57116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57116</v>
      </c>
      <c r="O19" s="47">
        <f t="shared" si="1"/>
        <v>66.491268917345749</v>
      </c>
      <c r="P19" s="9"/>
    </row>
    <row r="20" spans="1:16">
      <c r="A20" s="12"/>
      <c r="B20" s="25">
        <v>323.7</v>
      </c>
      <c r="C20" s="20" t="s">
        <v>20</v>
      </c>
      <c r="D20" s="46">
        <v>1133034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1133034</v>
      </c>
      <c r="O20" s="47">
        <f t="shared" si="1"/>
        <v>1319.0151338766007</v>
      </c>
      <c r="P20" s="9"/>
    </row>
    <row r="21" spans="1:16">
      <c r="A21" s="12"/>
      <c r="B21" s="25">
        <v>329</v>
      </c>
      <c r="C21" s="20" t="s">
        <v>21</v>
      </c>
      <c r="D21" s="46">
        <v>96139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96139</v>
      </c>
      <c r="O21" s="47">
        <f t="shared" si="1"/>
        <v>111.91967403958091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SUM(D23:D28)</f>
        <v>39315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39315</v>
      </c>
      <c r="O22" s="45">
        <f t="shared" si="1"/>
        <v>45.768335273573925</v>
      </c>
      <c r="P22" s="10"/>
    </row>
    <row r="23" spans="1:16">
      <c r="A23" s="12"/>
      <c r="B23" s="25">
        <v>331.9</v>
      </c>
      <c r="C23" s="20" t="s">
        <v>97</v>
      </c>
      <c r="D23" s="46">
        <v>3860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3860</v>
      </c>
      <c r="O23" s="47">
        <f t="shared" si="1"/>
        <v>4.4935972060535505</v>
      </c>
      <c r="P23" s="9"/>
    </row>
    <row r="24" spans="1:16">
      <c r="A24" s="12"/>
      <c r="B24" s="25">
        <v>334.2</v>
      </c>
      <c r="C24" s="20" t="s">
        <v>23</v>
      </c>
      <c r="D24" s="46">
        <v>3105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3105</v>
      </c>
      <c r="O24" s="47">
        <f t="shared" si="1"/>
        <v>3.6146682188591384</v>
      </c>
      <c r="P24" s="9"/>
    </row>
    <row r="25" spans="1:16">
      <c r="A25" s="12"/>
      <c r="B25" s="25">
        <v>335.12</v>
      </c>
      <c r="C25" s="20" t="s">
        <v>83</v>
      </c>
      <c r="D25" s="46">
        <v>20047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20047</v>
      </c>
      <c r="O25" s="47">
        <f t="shared" si="1"/>
        <v>23.337601862630965</v>
      </c>
      <c r="P25" s="9"/>
    </row>
    <row r="26" spans="1:16">
      <c r="A26" s="12"/>
      <c r="B26" s="25">
        <v>335.14</v>
      </c>
      <c r="C26" s="20" t="s">
        <v>84</v>
      </c>
      <c r="D26" s="46">
        <v>4867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4867</v>
      </c>
      <c r="O26" s="47">
        <f t="shared" si="1"/>
        <v>5.6658905704307339</v>
      </c>
      <c r="P26" s="9"/>
    </row>
    <row r="27" spans="1:16">
      <c r="A27" s="12"/>
      <c r="B27" s="25">
        <v>335.15</v>
      </c>
      <c r="C27" s="20" t="s">
        <v>85</v>
      </c>
      <c r="D27" s="46">
        <v>4821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4821</v>
      </c>
      <c r="O27" s="47">
        <f t="shared" si="1"/>
        <v>5.6123399301513386</v>
      </c>
      <c r="P27" s="9"/>
    </row>
    <row r="28" spans="1:16">
      <c r="A28" s="12"/>
      <c r="B28" s="25">
        <v>337.9</v>
      </c>
      <c r="C28" s="20" t="s">
        <v>94</v>
      </c>
      <c r="D28" s="46">
        <v>2615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2615</v>
      </c>
      <c r="O28" s="47">
        <f t="shared" si="1"/>
        <v>3.0442374854481957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SUM(D30:D33)</f>
        <v>116479</v>
      </c>
      <c r="E29" s="32">
        <f t="shared" si="6"/>
        <v>3486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7666688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7786653</v>
      </c>
      <c r="O29" s="45">
        <f t="shared" si="1"/>
        <v>9064.7881257275894</v>
      </c>
      <c r="P29" s="10"/>
    </row>
    <row r="30" spans="1:16">
      <c r="A30" s="12"/>
      <c r="B30" s="25">
        <v>342.9</v>
      </c>
      <c r="C30" s="20" t="s">
        <v>37</v>
      </c>
      <c r="D30" s="46">
        <v>116479</v>
      </c>
      <c r="E30" s="46">
        <v>3486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119965</v>
      </c>
      <c r="O30" s="47">
        <f t="shared" si="1"/>
        <v>139.65657741559954</v>
      </c>
      <c r="P30" s="9"/>
    </row>
    <row r="31" spans="1:16">
      <c r="A31" s="12"/>
      <c r="B31" s="25">
        <v>343.5</v>
      </c>
      <c r="C31" s="20" t="s">
        <v>98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140961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140961</v>
      </c>
      <c r="O31" s="47">
        <f t="shared" si="1"/>
        <v>164.0989522700815</v>
      </c>
      <c r="P31" s="9"/>
    </row>
    <row r="32" spans="1:16">
      <c r="A32" s="12"/>
      <c r="B32" s="25">
        <v>343.6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5654767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5654767</v>
      </c>
      <c r="O32" s="47">
        <f t="shared" si="1"/>
        <v>6582.9650756693827</v>
      </c>
      <c r="P32" s="9"/>
    </row>
    <row r="33" spans="1:119">
      <c r="A33" s="12"/>
      <c r="B33" s="25">
        <v>343.9</v>
      </c>
      <c r="C33" s="20" t="s">
        <v>63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1870960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1870960</v>
      </c>
      <c r="O33" s="47">
        <f t="shared" si="1"/>
        <v>2178.0675203725264</v>
      </c>
      <c r="P33" s="9"/>
    </row>
    <row r="34" spans="1:119" ht="15.75">
      <c r="A34" s="29" t="s">
        <v>34</v>
      </c>
      <c r="B34" s="30"/>
      <c r="C34" s="31"/>
      <c r="D34" s="32">
        <f t="shared" ref="D34:M34" si="7">SUM(D35:D36)</f>
        <v>523325</v>
      </c>
      <c r="E34" s="32">
        <f t="shared" si="7"/>
        <v>110260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633585</v>
      </c>
      <c r="O34" s="45">
        <f t="shared" si="1"/>
        <v>737.58440046565772</v>
      </c>
      <c r="P34" s="10"/>
    </row>
    <row r="35" spans="1:119">
      <c r="A35" s="13"/>
      <c r="B35" s="39">
        <v>351.5</v>
      </c>
      <c r="C35" s="21" t="s">
        <v>41</v>
      </c>
      <c r="D35" s="46">
        <v>523325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523325</v>
      </c>
      <c r="O35" s="47">
        <f t="shared" si="1"/>
        <v>609.22584400465655</v>
      </c>
      <c r="P35" s="9"/>
    </row>
    <row r="36" spans="1:119">
      <c r="A36" s="13"/>
      <c r="B36" s="39">
        <v>355</v>
      </c>
      <c r="C36" s="21" t="s">
        <v>64</v>
      </c>
      <c r="D36" s="46">
        <v>0</v>
      </c>
      <c r="E36" s="46">
        <v>110260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110260</v>
      </c>
      <c r="O36" s="47">
        <f t="shared" si="1"/>
        <v>128.35855646100117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SUM(D38:D43)</f>
        <v>121477</v>
      </c>
      <c r="E37" s="32">
        <f t="shared" si="8"/>
        <v>56633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585007</v>
      </c>
      <c r="J37" s="32">
        <f t="shared" si="8"/>
        <v>0</v>
      </c>
      <c r="K37" s="32">
        <f t="shared" si="8"/>
        <v>5066477</v>
      </c>
      <c r="L37" s="32">
        <f t="shared" si="8"/>
        <v>0</v>
      </c>
      <c r="M37" s="32">
        <f t="shared" si="8"/>
        <v>0</v>
      </c>
      <c r="N37" s="32">
        <f t="shared" si="4"/>
        <v>5829594</v>
      </c>
      <c r="O37" s="45">
        <f t="shared" si="1"/>
        <v>6786.4889406286384</v>
      </c>
      <c r="P37" s="10"/>
    </row>
    <row r="38" spans="1:119">
      <c r="A38" s="12"/>
      <c r="B38" s="25">
        <v>361.1</v>
      </c>
      <c r="C38" s="20" t="s">
        <v>43</v>
      </c>
      <c r="D38" s="46">
        <v>89288</v>
      </c>
      <c r="E38" s="46">
        <v>23068</v>
      </c>
      <c r="F38" s="46">
        <v>0</v>
      </c>
      <c r="G38" s="46">
        <v>0</v>
      </c>
      <c r="H38" s="46">
        <v>0</v>
      </c>
      <c r="I38" s="46">
        <v>75880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188236</v>
      </c>
      <c r="O38" s="47">
        <f t="shared" si="1"/>
        <v>219.1338766006985</v>
      </c>
      <c r="P38" s="9"/>
    </row>
    <row r="39" spans="1:119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2960182</v>
      </c>
      <c r="L39" s="46">
        <v>0</v>
      </c>
      <c r="M39" s="46">
        <v>0</v>
      </c>
      <c r="N39" s="46">
        <f t="shared" si="4"/>
        <v>2960182</v>
      </c>
      <c r="O39" s="47">
        <f t="shared" si="1"/>
        <v>3446.0791618160652</v>
      </c>
      <c r="P39" s="9"/>
    </row>
    <row r="40" spans="1:119">
      <c r="A40" s="12"/>
      <c r="B40" s="25">
        <v>362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433240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433240</v>
      </c>
      <c r="O40" s="47">
        <f t="shared" si="1"/>
        <v>504.35389988358554</v>
      </c>
      <c r="P40" s="9"/>
    </row>
    <row r="41" spans="1:119">
      <c r="A41" s="12"/>
      <c r="B41" s="25">
        <v>364</v>
      </c>
      <c r="C41" s="20" t="s">
        <v>86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54370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54370</v>
      </c>
      <c r="O41" s="47">
        <f t="shared" si="1"/>
        <v>63.29452852153667</v>
      </c>
      <c r="P41" s="9"/>
    </row>
    <row r="42" spans="1:119">
      <c r="A42" s="12"/>
      <c r="B42" s="25">
        <v>368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2106295</v>
      </c>
      <c r="L42" s="46">
        <v>0</v>
      </c>
      <c r="M42" s="46">
        <v>0</v>
      </c>
      <c r="N42" s="46">
        <f t="shared" si="4"/>
        <v>2106295</v>
      </c>
      <c r="O42" s="47">
        <f t="shared" si="1"/>
        <v>2452.0314318975552</v>
      </c>
      <c r="P42" s="9"/>
    </row>
    <row r="43" spans="1:119">
      <c r="A43" s="12"/>
      <c r="B43" s="25">
        <v>369.9</v>
      </c>
      <c r="C43" s="20" t="s">
        <v>47</v>
      </c>
      <c r="D43" s="46">
        <v>32189</v>
      </c>
      <c r="E43" s="46">
        <v>33565</v>
      </c>
      <c r="F43" s="46">
        <v>0</v>
      </c>
      <c r="G43" s="46">
        <v>0</v>
      </c>
      <c r="H43" s="46">
        <v>0</v>
      </c>
      <c r="I43" s="46">
        <v>21517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87271</v>
      </c>
      <c r="O43" s="47">
        <f t="shared" si="1"/>
        <v>101.59604190919674</v>
      </c>
      <c r="P43" s="9"/>
    </row>
    <row r="44" spans="1:119" ht="15.75">
      <c r="A44" s="29" t="s">
        <v>35</v>
      </c>
      <c r="B44" s="30"/>
      <c r="C44" s="31"/>
      <c r="D44" s="32">
        <f t="shared" ref="D44:M44" si="9">SUM(D45:D46)</f>
        <v>125000</v>
      </c>
      <c r="E44" s="32">
        <f t="shared" si="9"/>
        <v>3706306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289665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4"/>
        <v>4120971</v>
      </c>
      <c r="O44" s="45">
        <f t="shared" si="1"/>
        <v>4797.4051222351573</v>
      </c>
      <c r="P44" s="9"/>
    </row>
    <row r="45" spans="1:119">
      <c r="A45" s="12"/>
      <c r="B45" s="25">
        <v>381</v>
      </c>
      <c r="C45" s="20" t="s">
        <v>48</v>
      </c>
      <c r="D45" s="46">
        <v>0</v>
      </c>
      <c r="E45" s="46">
        <v>3706306</v>
      </c>
      <c r="F45" s="46">
        <v>0</v>
      </c>
      <c r="G45" s="46">
        <v>0</v>
      </c>
      <c r="H45" s="46">
        <v>0</v>
      </c>
      <c r="I45" s="46">
        <v>274300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3980606</v>
      </c>
      <c r="O45" s="47">
        <f t="shared" si="1"/>
        <v>4634</v>
      </c>
      <c r="P45" s="9"/>
    </row>
    <row r="46" spans="1:119" ht="15.75" thickBot="1">
      <c r="A46" s="12"/>
      <c r="B46" s="25">
        <v>389.8</v>
      </c>
      <c r="C46" s="20" t="s">
        <v>99</v>
      </c>
      <c r="D46" s="46">
        <v>125000</v>
      </c>
      <c r="E46" s="46">
        <v>0</v>
      </c>
      <c r="F46" s="46">
        <v>0</v>
      </c>
      <c r="G46" s="46">
        <v>0</v>
      </c>
      <c r="H46" s="46">
        <v>0</v>
      </c>
      <c r="I46" s="46">
        <v>15365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140365</v>
      </c>
      <c r="O46" s="47">
        <f t="shared" si="1"/>
        <v>163.40512223515717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0">SUM(D5,D16,D22,D29,D34,D37,D44)</f>
        <v>15497421</v>
      </c>
      <c r="E47" s="15">
        <f t="shared" si="10"/>
        <v>3876685</v>
      </c>
      <c r="F47" s="15">
        <f t="shared" si="10"/>
        <v>0</v>
      </c>
      <c r="G47" s="15">
        <f t="shared" si="10"/>
        <v>0</v>
      </c>
      <c r="H47" s="15">
        <f t="shared" si="10"/>
        <v>0</v>
      </c>
      <c r="I47" s="15">
        <f t="shared" si="10"/>
        <v>8541360</v>
      </c>
      <c r="J47" s="15">
        <f t="shared" si="10"/>
        <v>0</v>
      </c>
      <c r="K47" s="15">
        <f t="shared" si="10"/>
        <v>5175997</v>
      </c>
      <c r="L47" s="15">
        <f t="shared" si="10"/>
        <v>0</v>
      </c>
      <c r="M47" s="15">
        <f t="shared" si="10"/>
        <v>0</v>
      </c>
      <c r="N47" s="15">
        <f t="shared" si="4"/>
        <v>33091463</v>
      </c>
      <c r="O47" s="38">
        <f t="shared" si="1"/>
        <v>38523.239813736902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100</v>
      </c>
      <c r="M49" s="48"/>
      <c r="N49" s="48"/>
      <c r="O49" s="43">
        <v>859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2023-10-24T18:37:58Z</cp:lastPrinted>
  <dcterms:created xsi:type="dcterms:W3CDTF">2000-08-31T21:26:31Z</dcterms:created>
  <dcterms:modified xsi:type="dcterms:W3CDTF">2023-10-24T18:38:01Z</dcterms:modified>
</cp:coreProperties>
</file>