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'2008'!$A$1:$O$29</definedName>
    <definedName name="_xlnm.Print_Area" localSheetId="13">'2009'!$A$1:$O$29</definedName>
    <definedName name="_xlnm.Print_Area" localSheetId="12">'2010'!$A$1:$O$29</definedName>
    <definedName name="_xlnm.Print_Area" localSheetId="11">'2011'!$A$1:$O$30</definedName>
    <definedName name="_xlnm.Print_Area" localSheetId="10">'2012'!$A$1:$O$30</definedName>
    <definedName name="_xlnm.Print_Area" localSheetId="9">'2013'!$A$1:$O$30</definedName>
    <definedName name="_xlnm.Print_Area" localSheetId="8">'2014'!$A$1:$O$29</definedName>
    <definedName name="_xlnm.Print_Area" localSheetId="7">'2015'!$A$1:$O$28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'2020'!$A$1:$O$31</definedName>
    <definedName name="_xlnm.Print_Area" localSheetId="1">'2021'!$A$1:$P$29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22" i="48"/>
  <c r="P22" i="48" s="1"/>
  <c r="O18" i="48"/>
  <c r="P18" i="48" s="1"/>
  <c r="O5" i="48"/>
  <c r="P5" i="48" s="1"/>
  <c r="O14" i="48"/>
  <c r="P14" i="48" s="1"/>
  <c r="O11" i="48"/>
  <c r="P11" i="48" s="1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/>
  <c r="N21" i="47"/>
  <c r="M21" i="47"/>
  <c r="L21" i="47"/>
  <c r="K21" i="47"/>
  <c r="J21" i="47"/>
  <c r="I21" i="47"/>
  <c r="H21" i="47"/>
  <c r="G21" i="47"/>
  <c r="F21" i="47"/>
  <c r="O21" i="47" s="1"/>
  <c r="P21" i="47" s="1"/>
  <c r="E21" i="47"/>
  <c r="D21" i="47"/>
  <c r="O20" i="47"/>
  <c r="P20" i="47" s="1"/>
  <c r="N19" i="47"/>
  <c r="M19" i="47"/>
  <c r="L19" i="47"/>
  <c r="K19" i="47"/>
  <c r="J19" i="47"/>
  <c r="I19" i="47"/>
  <c r="H19" i="47"/>
  <c r="H25" i="47" s="1"/>
  <c r="G19" i="47"/>
  <c r="O19" i="47" s="1"/>
  <c r="P19" i="47" s="1"/>
  <c r="F19" i="47"/>
  <c r="E19" i="47"/>
  <c r="D19" i="47"/>
  <c r="O18" i="47"/>
  <c r="P18" i="47"/>
  <c r="O17" i="47"/>
  <c r="P17" i="47" s="1"/>
  <c r="O16" i="47"/>
  <c r="P16" i="47"/>
  <c r="N15" i="47"/>
  <c r="M15" i="47"/>
  <c r="L15" i="47"/>
  <c r="O15" i="47" s="1"/>
  <c r="P15" i="47" s="1"/>
  <c r="K15" i="47"/>
  <c r="J15" i="47"/>
  <c r="I15" i="47"/>
  <c r="H15" i="47"/>
  <c r="G15" i="47"/>
  <c r="G25" i="47" s="1"/>
  <c r="F15" i="47"/>
  <c r="E15" i="47"/>
  <c r="D15" i="47"/>
  <c r="O14" i="47"/>
  <c r="P14" i="47" s="1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F25" i="47" s="1"/>
  <c r="E11" i="47"/>
  <c r="E25" i="47" s="1"/>
  <c r="D11" i="47"/>
  <c r="O10" i="47"/>
  <c r="P10" i="47"/>
  <c r="O9" i="47"/>
  <c r="P9" i="47"/>
  <c r="O8" i="47"/>
  <c r="P8" i="47" s="1"/>
  <c r="O7" i="47"/>
  <c r="P7" i="47"/>
  <c r="O6" i="47"/>
  <c r="P6" i="47"/>
  <c r="N5" i="47"/>
  <c r="N25" i="47" s="1"/>
  <c r="M5" i="47"/>
  <c r="M25" i="47" s="1"/>
  <c r="L5" i="47"/>
  <c r="L25" i="47" s="1"/>
  <c r="K5" i="47"/>
  <c r="K25" i="47" s="1"/>
  <c r="J5" i="47"/>
  <c r="J25" i="47" s="1"/>
  <c r="I5" i="47"/>
  <c r="I25" i="47" s="1"/>
  <c r="H5" i="47"/>
  <c r="G5" i="47"/>
  <c r="F5" i="47"/>
  <c r="E5" i="47"/>
  <c r="D5" i="47"/>
  <c r="E27" i="46"/>
  <c r="F27" i="46"/>
  <c r="N26" i="46"/>
  <c r="O26" i="46" s="1"/>
  <c r="M25" i="46"/>
  <c r="L25" i="46"/>
  <c r="N25" i="46" s="1"/>
  <c r="O25" i="46" s="1"/>
  <c r="K25" i="46"/>
  <c r="J25" i="46"/>
  <c r="I25" i="46"/>
  <c r="H25" i="46"/>
  <c r="G25" i="46"/>
  <c r="F25" i="46"/>
  <c r="E25" i="46"/>
  <c r="D25" i="46"/>
  <c r="N24" i="46"/>
  <c r="O24" i="46" s="1"/>
  <c r="M23" i="46"/>
  <c r="L23" i="46"/>
  <c r="N23" i="46" s="1"/>
  <c r="O23" i="46" s="1"/>
  <c r="K23" i="46"/>
  <c r="J23" i="46"/>
  <c r="I23" i="46"/>
  <c r="H23" i="46"/>
  <c r="G23" i="46"/>
  <c r="F23" i="46"/>
  <c r="E23" i="46"/>
  <c r="D23" i="46"/>
  <c r="N22" i="46"/>
  <c r="O22" i="46" s="1"/>
  <c r="M21" i="46"/>
  <c r="L21" i="46"/>
  <c r="N21" i="46" s="1"/>
  <c r="O21" i="46" s="1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N19" i="46" s="1"/>
  <c r="O19" i="46" s="1"/>
  <c r="K19" i="46"/>
  <c r="J19" i="46"/>
  <c r="J27" i="46" s="1"/>
  <c r="I19" i="46"/>
  <c r="H19" i="46"/>
  <c r="G19" i="46"/>
  <c r="F19" i="46"/>
  <c r="E19" i="46"/>
  <c r="D19" i="46"/>
  <c r="N18" i="46"/>
  <c r="O18" i="46" s="1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/>
  <c r="N13" i="46"/>
  <c r="O13" i="46" s="1"/>
  <c r="N12" i="46"/>
  <c r="O12" i="46" s="1"/>
  <c r="M11" i="46"/>
  <c r="L11" i="46"/>
  <c r="K11" i="46"/>
  <c r="J11" i="46"/>
  <c r="I11" i="46"/>
  <c r="I27" i="46" s="1"/>
  <c r="H11" i="46"/>
  <c r="H27" i="46" s="1"/>
  <c r="G11" i="46"/>
  <c r="F11" i="46"/>
  <c r="E11" i="46"/>
  <c r="D11" i="46"/>
  <c r="N10" i="46"/>
  <c r="O10" i="46" s="1"/>
  <c r="N9" i="46"/>
  <c r="O9" i="46" s="1"/>
  <c r="N8" i="46"/>
  <c r="O8" i="46" s="1"/>
  <c r="N7" i="46"/>
  <c r="O7" i="46"/>
  <c r="N6" i="46"/>
  <c r="O6" i="46"/>
  <c r="M5" i="46"/>
  <c r="M27" i="46" s="1"/>
  <c r="L5" i="46"/>
  <c r="L27" i="46" s="1"/>
  <c r="K5" i="46"/>
  <c r="K27" i="46" s="1"/>
  <c r="J5" i="46"/>
  <c r="I5" i="46"/>
  <c r="H5" i="46"/>
  <c r="G5" i="46"/>
  <c r="G27" i="46" s="1"/>
  <c r="F5" i="46"/>
  <c r="E5" i="46"/>
  <c r="D5" i="46"/>
  <c r="N5" i="46" s="1"/>
  <c r="O5" i="46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G26" i="45" s="1"/>
  <c r="F14" i="45"/>
  <c r="N14" i="45" s="1"/>
  <c r="O14" i="45" s="1"/>
  <c r="E14" i="45"/>
  <c r="D14" i="45"/>
  <c r="N13" i="45"/>
  <c r="O13" i="45" s="1"/>
  <c r="N12" i="45"/>
  <c r="O12" i="45" s="1"/>
  <c r="M11" i="45"/>
  <c r="L11" i="45"/>
  <c r="K11" i="45"/>
  <c r="J11" i="45"/>
  <c r="I11" i="45"/>
  <c r="I26" i="45" s="1"/>
  <c r="H11" i="45"/>
  <c r="H26" i="45" s="1"/>
  <c r="G11" i="45"/>
  <c r="F11" i="45"/>
  <c r="F26" i="45" s="1"/>
  <c r="E11" i="45"/>
  <c r="D11" i="45"/>
  <c r="N10" i="45"/>
  <c r="O10" i="45" s="1"/>
  <c r="N9" i="45"/>
  <c r="O9" i="45" s="1"/>
  <c r="N8" i="45"/>
  <c r="O8" i="45" s="1"/>
  <c r="N7" i="45"/>
  <c r="O7" i="45"/>
  <c r="N6" i="45"/>
  <c r="O6" i="45"/>
  <c r="M5" i="45"/>
  <c r="M26" i="45" s="1"/>
  <c r="L5" i="45"/>
  <c r="L26" i="45" s="1"/>
  <c r="K5" i="45"/>
  <c r="K26" i="45" s="1"/>
  <c r="J5" i="45"/>
  <c r="J26" i="45" s="1"/>
  <c r="I5" i="45"/>
  <c r="H5" i="45"/>
  <c r="G5" i="45"/>
  <c r="F5" i="45"/>
  <c r="E5" i="45"/>
  <c r="E26" i="45" s="1"/>
  <c r="D5" i="45"/>
  <c r="N5" i="45" s="1"/>
  <c r="O5" i="45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G26" i="44" s="1"/>
  <c r="F14" i="44"/>
  <c r="N14" i="44" s="1"/>
  <c r="O14" i="44" s="1"/>
  <c r="E14" i="44"/>
  <c r="D14" i="44"/>
  <c r="N13" i="44"/>
  <c r="O13" i="44" s="1"/>
  <c r="N12" i="44"/>
  <c r="O12" i="44" s="1"/>
  <c r="M11" i="44"/>
  <c r="L11" i="44"/>
  <c r="K11" i="44"/>
  <c r="J11" i="44"/>
  <c r="I11" i="44"/>
  <c r="I26" i="44" s="1"/>
  <c r="H11" i="44"/>
  <c r="H26" i="44" s="1"/>
  <c r="G11" i="44"/>
  <c r="F11" i="44"/>
  <c r="F26" i="44" s="1"/>
  <c r="E11" i="44"/>
  <c r="D11" i="44"/>
  <c r="N10" i="44"/>
  <c r="O10" i="44" s="1"/>
  <c r="N9" i="44"/>
  <c r="O9" i="44" s="1"/>
  <c r="N8" i="44"/>
  <c r="O8" i="44" s="1"/>
  <c r="N7" i="44"/>
  <c r="O7" i="44"/>
  <c r="N6" i="44"/>
  <c r="O6" i="44"/>
  <c r="M5" i="44"/>
  <c r="M26" i="44" s="1"/>
  <c r="L5" i="44"/>
  <c r="L26" i="44" s="1"/>
  <c r="K5" i="44"/>
  <c r="K26" i="44" s="1"/>
  <c r="J5" i="44"/>
  <c r="J26" i="44" s="1"/>
  <c r="I5" i="44"/>
  <c r="H5" i="44"/>
  <c r="G5" i="44"/>
  <c r="F5" i="44"/>
  <c r="E5" i="44"/>
  <c r="E26" i="44" s="1"/>
  <c r="D5" i="44"/>
  <c r="N5" i="44" s="1"/>
  <c r="O5" i="44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G26" i="43" s="1"/>
  <c r="F14" i="43"/>
  <c r="N14" i="43" s="1"/>
  <c r="O14" i="43" s="1"/>
  <c r="E14" i="43"/>
  <c r="D14" i="43"/>
  <c r="N13" i="43"/>
  <c r="O13" i="43" s="1"/>
  <c r="N12" i="43"/>
  <c r="O12" i="43" s="1"/>
  <c r="M11" i="43"/>
  <c r="L11" i="43"/>
  <c r="K11" i="43"/>
  <c r="J11" i="43"/>
  <c r="I11" i="43"/>
  <c r="I26" i="43" s="1"/>
  <c r="H11" i="43"/>
  <c r="H26" i="43" s="1"/>
  <c r="G11" i="43"/>
  <c r="F11" i="43"/>
  <c r="F26" i="43" s="1"/>
  <c r="E11" i="43"/>
  <c r="D11" i="43"/>
  <c r="N10" i="43"/>
  <c r="O10" i="43" s="1"/>
  <c r="N9" i="43"/>
  <c r="O9" i="43" s="1"/>
  <c r="N8" i="43"/>
  <c r="O8" i="43" s="1"/>
  <c r="N7" i="43"/>
  <c r="O7" i="43"/>
  <c r="N6" i="43"/>
  <c r="O6" i="43"/>
  <c r="M5" i="43"/>
  <c r="M26" i="43" s="1"/>
  <c r="L5" i="43"/>
  <c r="L26" i="43" s="1"/>
  <c r="K5" i="43"/>
  <c r="K26" i="43" s="1"/>
  <c r="J5" i="43"/>
  <c r="J26" i="43" s="1"/>
  <c r="I5" i="43"/>
  <c r="H5" i="43"/>
  <c r="G5" i="43"/>
  <c r="F5" i="43"/>
  <c r="E5" i="43"/>
  <c r="E26" i="43" s="1"/>
  <c r="D5" i="43"/>
  <c r="D26" i="43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G26" i="42" s="1"/>
  <c r="F14" i="42"/>
  <c r="N14" i="42" s="1"/>
  <c r="O14" i="42" s="1"/>
  <c r="E14" i="42"/>
  <c r="D14" i="42"/>
  <c r="N13" i="42"/>
  <c r="O13" i="42" s="1"/>
  <c r="N12" i="42"/>
  <c r="O12" i="42" s="1"/>
  <c r="M11" i="42"/>
  <c r="L11" i="42"/>
  <c r="K11" i="42"/>
  <c r="J11" i="42"/>
  <c r="I11" i="42"/>
  <c r="I26" i="42" s="1"/>
  <c r="H11" i="42"/>
  <c r="H26" i="42" s="1"/>
  <c r="G11" i="42"/>
  <c r="F11" i="42"/>
  <c r="F26" i="42" s="1"/>
  <c r="E11" i="42"/>
  <c r="D11" i="42"/>
  <c r="N10" i="42"/>
  <c r="O10" i="42" s="1"/>
  <c r="N9" i="42"/>
  <c r="O9" i="42" s="1"/>
  <c r="N8" i="42"/>
  <c r="O8" i="42" s="1"/>
  <c r="N7" i="42"/>
  <c r="O7" i="42"/>
  <c r="N6" i="42"/>
  <c r="O6" i="42"/>
  <c r="M5" i="42"/>
  <c r="M26" i="42" s="1"/>
  <c r="L5" i="42"/>
  <c r="L26" i="42" s="1"/>
  <c r="K5" i="42"/>
  <c r="K26" i="42" s="1"/>
  <c r="J5" i="42"/>
  <c r="J26" i="42" s="1"/>
  <c r="I5" i="42"/>
  <c r="H5" i="42"/>
  <c r="G5" i="42"/>
  <c r="F5" i="42"/>
  <c r="E5" i="42"/>
  <c r="E26" i="42" s="1"/>
  <c r="D5" i="42"/>
  <c r="N5" i="42" s="1"/>
  <c r="O5" i="42" s="1"/>
  <c r="E11" i="40"/>
  <c r="F11" i="40"/>
  <c r="F24" i="40" s="1"/>
  <c r="G11" i="40"/>
  <c r="G24" i="40" s="1"/>
  <c r="H11" i="40"/>
  <c r="I11" i="40"/>
  <c r="J11" i="40"/>
  <c r="K11" i="40"/>
  <c r="L11" i="40"/>
  <c r="M11" i="40"/>
  <c r="E5" i="40"/>
  <c r="E24" i="40" s="1"/>
  <c r="F5" i="40"/>
  <c r="G5" i="40"/>
  <c r="H5" i="40"/>
  <c r="I5" i="40"/>
  <c r="N5" i="40" s="1"/>
  <c r="O5" i="40" s="1"/>
  <c r="J5" i="40"/>
  <c r="J24" i="40" s="1"/>
  <c r="K5" i="40"/>
  <c r="K24" i="40" s="1"/>
  <c r="L5" i="40"/>
  <c r="L24" i="40" s="1"/>
  <c r="M5" i="40"/>
  <c r="M24" i="40" s="1"/>
  <c r="D11" i="40"/>
  <c r="N12" i="40"/>
  <c r="O12" i="40" s="1"/>
  <c r="J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I26" i="41" s="1"/>
  <c r="H22" i="41"/>
  <c r="N22" i="41" s="1"/>
  <c r="O22" i="41" s="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N20" i="41" s="1"/>
  <c r="O20" i="41" s="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N16" i="41" s="1"/>
  <c r="O16" i="41" s="1"/>
  <c r="K16" i="41"/>
  <c r="J16" i="41"/>
  <c r="I16" i="41"/>
  <c r="H16" i="41"/>
  <c r="G16" i="41"/>
  <c r="F16" i="41"/>
  <c r="E16" i="41"/>
  <c r="D16" i="41"/>
  <c r="N15" i="41"/>
  <c r="O15" i="41" s="1"/>
  <c r="M14" i="41"/>
  <c r="M26" i="41" s="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26" i="41" s="1"/>
  <c r="K5" i="41"/>
  <c r="K26" i="41" s="1"/>
  <c r="J5" i="41"/>
  <c r="I5" i="41"/>
  <c r="H5" i="41"/>
  <c r="H26" i="41" s="1"/>
  <c r="G5" i="41"/>
  <c r="G26" i="41" s="1"/>
  <c r="F5" i="41"/>
  <c r="F26" i="41" s="1"/>
  <c r="E5" i="41"/>
  <c r="E26" i="41" s="1"/>
  <c r="D5" i="41"/>
  <c r="D26" i="41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H24" i="40" s="1"/>
  <c r="G14" i="40"/>
  <c r="F14" i="40"/>
  <c r="E14" i="40"/>
  <c r="D14" i="40"/>
  <c r="N14" i="40" s="1"/>
  <c r="O14" i="40" s="1"/>
  <c r="N13" i="40"/>
  <c r="O13" i="40" s="1"/>
  <c r="N10" i="40"/>
  <c r="O10" i="40" s="1"/>
  <c r="N9" i="40"/>
  <c r="O9" i="40"/>
  <c r="N8" i="40"/>
  <c r="O8" i="40" s="1"/>
  <c r="N7" i="40"/>
  <c r="O7" i="40" s="1"/>
  <c r="N6" i="40"/>
  <c r="O6" i="40" s="1"/>
  <c r="D5" i="40"/>
  <c r="N24" i="39"/>
  <c r="O24" i="39" s="1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D25" i="39" s="1"/>
  <c r="N20" i="39"/>
  <c r="O20" i="39" s="1"/>
  <c r="M19" i="39"/>
  <c r="L19" i="39"/>
  <c r="K19" i="39"/>
  <c r="J19" i="39"/>
  <c r="I19" i="39"/>
  <c r="H19" i="39"/>
  <c r="G19" i="39"/>
  <c r="F19" i="39"/>
  <c r="N19" i="39"/>
  <c r="O19" i="39"/>
  <c r="E19" i="39"/>
  <c r="D19" i="39"/>
  <c r="N18" i="39"/>
  <c r="O18" i="39" s="1"/>
  <c r="N17" i="39"/>
  <c r="O17" i="39" s="1"/>
  <c r="N16" i="39"/>
  <c r="O16" i="39" s="1"/>
  <c r="M15" i="39"/>
  <c r="L15" i="39"/>
  <c r="K15" i="39"/>
  <c r="J15" i="39"/>
  <c r="J25" i="39" s="1"/>
  <c r="I15" i="39"/>
  <c r="H15" i="39"/>
  <c r="G15" i="39"/>
  <c r="F15" i="39"/>
  <c r="E15" i="39"/>
  <c r="D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M25" i="39" s="1"/>
  <c r="L5" i="39"/>
  <c r="L25" i="39" s="1"/>
  <c r="K5" i="39"/>
  <c r="K25" i="39" s="1"/>
  <c r="J5" i="39"/>
  <c r="I5" i="39"/>
  <c r="I25" i="39" s="1"/>
  <c r="H5" i="39"/>
  <c r="H25" i="39" s="1"/>
  <c r="G5" i="39"/>
  <c r="G25" i="39" s="1"/>
  <c r="F5" i="39"/>
  <c r="F25" i="39" s="1"/>
  <c r="E5" i="39"/>
  <c r="N5" i="39" s="1"/>
  <c r="O5" i="39" s="1"/>
  <c r="D5" i="39"/>
  <c r="N24" i="38"/>
  <c r="O24" i="38" s="1"/>
  <c r="M23" i="38"/>
  <c r="L23" i="38"/>
  <c r="K23" i="38"/>
  <c r="J23" i="38"/>
  <c r="N23" i="38" s="1"/>
  <c r="O23" i="38" s="1"/>
  <c r="I23" i="38"/>
  <c r="H23" i="38"/>
  <c r="G23" i="38"/>
  <c r="F23" i="38"/>
  <c r="E23" i="38"/>
  <c r="D23" i="38"/>
  <c r="N22" i="38"/>
  <c r="O22" i="38" s="1"/>
  <c r="M21" i="38"/>
  <c r="L21" i="38"/>
  <c r="K21" i="38"/>
  <c r="J21" i="38"/>
  <c r="N21" i="38" s="1"/>
  <c r="O21" i="38" s="1"/>
  <c r="I21" i="38"/>
  <c r="H21" i="38"/>
  <c r="G21" i="38"/>
  <c r="F21" i="38"/>
  <c r="E21" i="38"/>
  <c r="D21" i="38"/>
  <c r="N20" i="38"/>
  <c r="O20" i="38" s="1"/>
  <c r="M19" i="38"/>
  <c r="L19" i="38"/>
  <c r="K19" i="38"/>
  <c r="J19" i="38"/>
  <c r="N19" i="38" s="1"/>
  <c r="O19" i="38" s="1"/>
  <c r="I19" i="38"/>
  <c r="H19" i="38"/>
  <c r="G19" i="38"/>
  <c r="F19" i="38"/>
  <c r="E19" i="38"/>
  <c r="D19" i="38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/>
  <c r="N14" i="38"/>
  <c r="O14" i="38" s="1"/>
  <c r="M13" i="38"/>
  <c r="L13" i="38"/>
  <c r="K13" i="38"/>
  <c r="K25" i="38" s="1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5" i="38" s="1"/>
  <c r="L5" i="38"/>
  <c r="K5" i="38"/>
  <c r="J5" i="38"/>
  <c r="I5" i="38"/>
  <c r="I25" i="38" s="1"/>
  <c r="H5" i="38"/>
  <c r="H25" i="38" s="1"/>
  <c r="G5" i="38"/>
  <c r="G25" i="38" s="1"/>
  <c r="F5" i="38"/>
  <c r="F25" i="38" s="1"/>
  <c r="E5" i="38"/>
  <c r="E25" i="38" s="1"/>
  <c r="D5" i="38"/>
  <c r="D25" i="38" s="1"/>
  <c r="N25" i="37"/>
  <c r="O25" i="37" s="1"/>
  <c r="M24" i="37"/>
  <c r="L24" i="37"/>
  <c r="K24" i="37"/>
  <c r="J24" i="37"/>
  <c r="N24" i="37" s="1"/>
  <c r="O24" i="37" s="1"/>
  <c r="I24" i="37"/>
  <c r="H24" i="37"/>
  <c r="G24" i="37"/>
  <c r="F24" i="37"/>
  <c r="E24" i="37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M20" i="37"/>
  <c r="M26" i="37" s="1"/>
  <c r="L20" i="37"/>
  <c r="L26" i="37" s="1"/>
  <c r="K20" i="37"/>
  <c r="J20" i="37"/>
  <c r="I20" i="37"/>
  <c r="H20" i="37"/>
  <c r="G20" i="37"/>
  <c r="F20" i="37"/>
  <c r="E20" i="37"/>
  <c r="N20" i="37" s="1"/>
  <c r="O20" i="37" s="1"/>
  <c r="D20" i="37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G16" i="37"/>
  <c r="G26" i="37" s="1"/>
  <c r="F16" i="37"/>
  <c r="N16" i="37" s="1"/>
  <c r="O16" i="37" s="1"/>
  <c r="E16" i="37"/>
  <c r="D16" i="37"/>
  <c r="N15" i="37"/>
  <c r="O15" i="37" s="1"/>
  <c r="N14" i="37"/>
  <c r="O14" i="37" s="1"/>
  <c r="M13" i="37"/>
  <c r="L13" i="37"/>
  <c r="K13" i="37"/>
  <c r="J13" i="37"/>
  <c r="I13" i="37"/>
  <c r="H13" i="37"/>
  <c r="N13" i="37" s="1"/>
  <c r="O13" i="37" s="1"/>
  <c r="G13" i="37"/>
  <c r="F13" i="37"/>
  <c r="E13" i="37"/>
  <c r="E26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N5" i="37" s="1"/>
  <c r="O5" i="37" s="1"/>
  <c r="J5" i="37"/>
  <c r="I5" i="37"/>
  <c r="I26" i="37" s="1"/>
  <c r="H5" i="37"/>
  <c r="H26" i="37" s="1"/>
  <c r="G5" i="37"/>
  <c r="F5" i="37"/>
  <c r="E5" i="37"/>
  <c r="D5" i="37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E26" i="36" s="1"/>
  <c r="D20" i="36"/>
  <c r="N20" i="36" s="1"/>
  <c r="O20" i="36" s="1"/>
  <c r="N19" i="36"/>
  <c r="O19" i="36" s="1"/>
  <c r="N18" i="36"/>
  <c r="O18" i="36" s="1"/>
  <c r="N17" i="36"/>
  <c r="O17" i="36" s="1"/>
  <c r="M16" i="36"/>
  <c r="L16" i="36"/>
  <c r="K16" i="36"/>
  <c r="K26" i="36" s="1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M13" i="36"/>
  <c r="L13" i="36"/>
  <c r="K13" i="36"/>
  <c r="J13" i="36"/>
  <c r="J26" i="36" s="1"/>
  <c r="I13" i="36"/>
  <c r="I26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26" i="36" s="1"/>
  <c r="L5" i="36"/>
  <c r="K5" i="36"/>
  <c r="J5" i="36"/>
  <c r="I5" i="36"/>
  <c r="H5" i="36"/>
  <c r="H26" i="36" s="1"/>
  <c r="G5" i="36"/>
  <c r="G26" i="36" s="1"/>
  <c r="F5" i="36"/>
  <c r="F26" i="36" s="1"/>
  <c r="E5" i="36"/>
  <c r="D5" i="36"/>
  <c r="D26" i="36" s="1"/>
  <c r="N25" i="35"/>
  <c r="O25" i="35" s="1"/>
  <c r="M24" i="35"/>
  <c r="L24" i="35"/>
  <c r="K24" i="35"/>
  <c r="J24" i="35"/>
  <c r="I24" i="35"/>
  <c r="I26" i="35" s="1"/>
  <c r="H24" i="35"/>
  <c r="G24" i="35"/>
  <c r="F24" i="35"/>
  <c r="E24" i="35"/>
  <c r="D24" i="35"/>
  <c r="N24" i="35" s="1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D26" i="35" s="1"/>
  <c r="N26" i="35" s="1"/>
  <c r="O26" i="35" s="1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N16" i="35" s="1"/>
  <c r="O16" i="35" s="1"/>
  <c r="H26" i="35"/>
  <c r="G16" i="35"/>
  <c r="F16" i="35"/>
  <c r="E16" i="35"/>
  <c r="D16" i="35"/>
  <c r="N15" i="35"/>
  <c r="O15" i="35" s="1"/>
  <c r="N14" i="35"/>
  <c r="O14" i="35" s="1"/>
  <c r="M13" i="35"/>
  <c r="L13" i="35"/>
  <c r="K13" i="35"/>
  <c r="J13" i="35"/>
  <c r="J26" i="35" s="1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26" i="35"/>
  <c r="L5" i="35"/>
  <c r="L26" i="35" s="1"/>
  <c r="K5" i="35"/>
  <c r="K26" i="35" s="1"/>
  <c r="J5" i="35"/>
  <c r="I5" i="35"/>
  <c r="H5" i="35"/>
  <c r="G5" i="35"/>
  <c r="F5" i="35"/>
  <c r="F26" i="35" s="1"/>
  <c r="E5" i="35"/>
  <c r="E26" i="35" s="1"/>
  <c r="D5" i="35"/>
  <c r="N5" i="35" s="1"/>
  <c r="O5" i="35" s="1"/>
  <c r="N24" i="34"/>
  <c r="O24" i="34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/>
  <c r="N16" i="34"/>
  <c r="O16" i="34" s="1"/>
  <c r="M15" i="34"/>
  <c r="L15" i="34"/>
  <c r="K15" i="34"/>
  <c r="J15" i="34"/>
  <c r="I15" i="34"/>
  <c r="H15" i="34"/>
  <c r="G15" i="34"/>
  <c r="G25" i="34" s="1"/>
  <c r="F15" i="34"/>
  <c r="N15" i="34" s="1"/>
  <c r="O15" i="34" s="1"/>
  <c r="E15" i="34"/>
  <c r="D15" i="34"/>
  <c r="N14" i="34"/>
  <c r="O14" i="34" s="1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25" i="34"/>
  <c r="L5" i="34"/>
  <c r="K5" i="34"/>
  <c r="K25" i="34" s="1"/>
  <c r="J5" i="34"/>
  <c r="J25" i="34" s="1"/>
  <c r="I5" i="34"/>
  <c r="H5" i="34"/>
  <c r="H25" i="34" s="1"/>
  <c r="G5" i="34"/>
  <c r="F5" i="34"/>
  <c r="E5" i="34"/>
  <c r="E25" i="34" s="1"/>
  <c r="D5" i="34"/>
  <c r="D25" i="34" s="1"/>
  <c r="E23" i="33"/>
  <c r="E25" i="33" s="1"/>
  <c r="F23" i="33"/>
  <c r="G23" i="33"/>
  <c r="H23" i="33"/>
  <c r="I23" i="33"/>
  <c r="J23" i="33"/>
  <c r="K23" i="33"/>
  <c r="L23" i="33"/>
  <c r="M23" i="33"/>
  <c r="D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N19" i="33" s="1"/>
  <c r="O19" i="33" s="1"/>
  <c r="H19" i="33"/>
  <c r="I19" i="33"/>
  <c r="J19" i="33"/>
  <c r="K19" i="33"/>
  <c r="K25" i="33" s="1"/>
  <c r="L19" i="33"/>
  <c r="M19" i="33"/>
  <c r="E15" i="33"/>
  <c r="F15" i="33"/>
  <c r="G15" i="33"/>
  <c r="H15" i="33"/>
  <c r="I15" i="33"/>
  <c r="N15" i="33" s="1"/>
  <c r="O15" i="33" s="1"/>
  <c r="J15" i="33"/>
  <c r="J25" i="33" s="1"/>
  <c r="K15" i="33"/>
  <c r="L15" i="33"/>
  <c r="M15" i="33"/>
  <c r="E13" i="33"/>
  <c r="F13" i="33"/>
  <c r="G13" i="33"/>
  <c r="H13" i="33"/>
  <c r="I13" i="33"/>
  <c r="J13" i="33"/>
  <c r="K13" i="33"/>
  <c r="L13" i="33"/>
  <c r="L25" i="33" s="1"/>
  <c r="M13" i="33"/>
  <c r="M25" i="33" s="1"/>
  <c r="E5" i="33"/>
  <c r="F5" i="33"/>
  <c r="G5" i="33"/>
  <c r="G25" i="33" s="1"/>
  <c r="H5" i="33"/>
  <c r="H25" i="33" s="1"/>
  <c r="I5" i="33"/>
  <c r="J5" i="33"/>
  <c r="K5" i="33"/>
  <c r="L5" i="33"/>
  <c r="M5" i="33"/>
  <c r="D21" i="33"/>
  <c r="N21" i="33" s="1"/>
  <c r="O21" i="33" s="1"/>
  <c r="D19" i="33"/>
  <c r="D15" i="33"/>
  <c r="D13" i="33"/>
  <c r="N13" i="33" s="1"/>
  <c r="O13" i="33" s="1"/>
  <c r="D5" i="33"/>
  <c r="D25" i="33" s="1"/>
  <c r="N24" i="33"/>
  <c r="O24" i="33" s="1"/>
  <c r="N20" i="33"/>
  <c r="O20" i="33" s="1"/>
  <c r="N22" i="33"/>
  <c r="O22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16" i="33"/>
  <c r="O16" i="33"/>
  <c r="N17" i="33"/>
  <c r="O17" i="33"/>
  <c r="N18" i="33"/>
  <c r="O18" i="33" s="1"/>
  <c r="N14" i="33"/>
  <c r="O14" i="33" s="1"/>
  <c r="N13" i="36"/>
  <c r="O13" i="36" s="1"/>
  <c r="G26" i="35"/>
  <c r="F25" i="33"/>
  <c r="L26" i="36"/>
  <c r="L25" i="38"/>
  <c r="I25" i="33"/>
  <c r="L25" i="34"/>
  <c r="D26" i="37"/>
  <c r="N24" i="41"/>
  <c r="O24" i="41" s="1"/>
  <c r="N5" i="41"/>
  <c r="O5" i="41" s="1"/>
  <c r="D24" i="40"/>
  <c r="N18" i="42"/>
  <c r="O18" i="42" s="1"/>
  <c r="N24" i="42"/>
  <c r="O24" i="42" s="1"/>
  <c r="N22" i="42"/>
  <c r="O22" i="42"/>
  <c r="N20" i="42"/>
  <c r="O20" i="42" s="1"/>
  <c r="N22" i="43"/>
  <c r="O22" i="43"/>
  <c r="N24" i="43"/>
  <c r="O24" i="43" s="1"/>
  <c r="N20" i="43"/>
  <c r="O20" i="43" s="1"/>
  <c r="N18" i="43"/>
  <c r="O18" i="43" s="1"/>
  <c r="N22" i="44"/>
  <c r="O22" i="44" s="1"/>
  <c r="N18" i="44"/>
  <c r="O18" i="44" s="1"/>
  <c r="N24" i="44"/>
  <c r="O24" i="44" s="1"/>
  <c r="N20" i="44"/>
  <c r="O20" i="44" s="1"/>
  <c r="N20" i="45"/>
  <c r="O20" i="45" s="1"/>
  <c r="N18" i="45"/>
  <c r="O18" i="45" s="1"/>
  <c r="N22" i="45"/>
  <c r="O22" i="45"/>
  <c r="N24" i="45"/>
  <c r="O24" i="45" s="1"/>
  <c r="O24" i="48" l="1"/>
  <c r="P24" i="48" s="1"/>
  <c r="N25" i="33"/>
  <c r="O25" i="33" s="1"/>
  <c r="N26" i="43"/>
  <c r="O26" i="43" s="1"/>
  <c r="N26" i="36"/>
  <c r="O26" i="36" s="1"/>
  <c r="N26" i="41"/>
  <c r="O26" i="41" s="1"/>
  <c r="N24" i="40"/>
  <c r="O24" i="40" s="1"/>
  <c r="O25" i="47"/>
  <c r="P25" i="47" s="1"/>
  <c r="N5" i="36"/>
  <c r="O5" i="36" s="1"/>
  <c r="O5" i="47"/>
  <c r="P5" i="47" s="1"/>
  <c r="N11" i="44"/>
  <c r="O11" i="44" s="1"/>
  <c r="N11" i="40"/>
  <c r="O11" i="40" s="1"/>
  <c r="K26" i="37"/>
  <c r="E25" i="39"/>
  <c r="N25" i="39" s="1"/>
  <c r="O25" i="39" s="1"/>
  <c r="N5" i="43"/>
  <c r="O5" i="43" s="1"/>
  <c r="N23" i="33"/>
  <c r="O23" i="33" s="1"/>
  <c r="N5" i="34"/>
  <c r="O5" i="34" s="1"/>
  <c r="D26" i="42"/>
  <c r="N26" i="42" s="1"/>
  <c r="O26" i="42" s="1"/>
  <c r="D26" i="44"/>
  <c r="N26" i="44" s="1"/>
  <c r="O26" i="44" s="1"/>
  <c r="D26" i="45"/>
  <c r="N26" i="45" s="1"/>
  <c r="O26" i="45" s="1"/>
  <c r="N11" i="43"/>
  <c r="O11" i="43" s="1"/>
  <c r="N21" i="39"/>
  <c r="O21" i="39" s="1"/>
  <c r="O11" i="47"/>
  <c r="P11" i="47" s="1"/>
  <c r="N11" i="46"/>
  <c r="O11" i="46" s="1"/>
  <c r="D27" i="46"/>
  <c r="N27" i="46" s="1"/>
  <c r="O27" i="46" s="1"/>
  <c r="N15" i="39"/>
  <c r="O15" i="39" s="1"/>
  <c r="N20" i="35"/>
  <c r="O20" i="35" s="1"/>
  <c r="I25" i="34"/>
  <c r="N5" i="33"/>
  <c r="O5" i="33" s="1"/>
  <c r="J26" i="37"/>
  <c r="N5" i="38"/>
  <c r="O5" i="38" s="1"/>
  <c r="N11" i="45"/>
  <c r="O11" i="45" s="1"/>
  <c r="N11" i="42"/>
  <c r="O11" i="42" s="1"/>
  <c r="F26" i="37"/>
  <c r="N26" i="37" s="1"/>
  <c r="O26" i="37" s="1"/>
  <c r="F25" i="34"/>
  <c r="N25" i="34" s="1"/>
  <c r="O25" i="34" s="1"/>
  <c r="J25" i="38"/>
  <c r="N25" i="38" s="1"/>
  <c r="O25" i="38" s="1"/>
  <c r="I24" i="40"/>
</calcChain>
</file>

<file path=xl/sharedStrings.xml><?xml version="1.0" encoding="utf-8"?>
<sst xmlns="http://schemas.openxmlformats.org/spreadsheetml/2006/main" count="666" uniqueCount="84">
  <si>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</si>
  <si>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</si>
  <si>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</si>
  <si>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</si>
  <si>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</si>
  <si>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</si>
  <si>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</si>
  <si>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</si>
  <si>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</si>
  <si>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</si>
  <si>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</si>
  <si>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</si>
  <si>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</si>
  <si>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</si>
  <si>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</si>
  <si>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</si>
  <si>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</si>
  <si>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</si>
  <si>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</si>
  <si>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</si>
  <si>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</si>
  <si>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</si>
  <si>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</si>
  <si>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</si>
  <si>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</si>
  <si>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</si>
  <si>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</si>
  <si>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</si>
  <si>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Physical Environment</t>
  </si>
  <si>
    <t>Water-Sewer Combination Services</t>
  </si>
  <si>
    <t>Flood Control / Stormwater Management</t>
  </si>
  <si>
    <t>Other Physical Environment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</si>
  <si>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</si>
  <si>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</si>
  <si>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</si>
  <si>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</si>
  <si>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</si>
  <si>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</si>
  <si>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</si>
  <si>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Medley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</si>
  <si>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</si>
  <si>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</si>
  <si>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</si>
  <si>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</si>
  <si>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Protective Inspections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</si>
  <si>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</si>
  <si>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</si>
  <si>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</si>
  <si>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</si>
  <si>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</si>
  <si>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</si>
  <si>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</si>
  <si>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</si>
  <si>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Water / Sewer Services</t>
  </si>
  <si>
    <t>Flood Control / Stormwater Control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</si>
  <si>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</si>
  <si>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</si>
  <si>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</si>
  <si>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</si>
  <si>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</si>
  <si>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</si>
  <si>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</si>
  <si>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Debt Service Payments</t>
  </si>
  <si>
    <t>2007 Municipal Population:</t>
  </si>
  <si>
    <t>Local Fiscal Year Ended September 30, 2016</t>
  </si>
  <si>
    <t>Economic Environment</t>
  </si>
  <si>
    <t>Other Economic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</si>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</sst>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15876028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3320883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19196911</v>
      </c>
      <c r="P5" s="30">
        <f>(O5/P$26)</f>
        <v>18178.892992424244</v>
      </c>
      <c r="Q5" s="6"/>
    </row>
    <row r="6" spans="1:134">
      <c r="A6" s="12"/>
      <c r="B6" s="42">
        <v>511</v>
      </c>
      <c r="C6" s="19" t="s">
        <v>19</v>
      </c>
      <c r="D6" s="43">
        <v>238824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238824</v>
      </c>
      <c r="P6" s="44">
        <f>(O6/P$26)</f>
        <v>226.15909090909091</v>
      </c>
      <c r="Q6" s="9"/>
    </row>
    <row r="7" spans="1:134">
      <c r="A7" s="12"/>
      <c r="B7" s="42">
        <v>512</v>
      </c>
      <c r="C7" s="19" t="s">
        <v>20</v>
      </c>
      <c r="D7" s="43">
        <v>422323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422323</v>
      </c>
      <c r="P7" s="44">
        <f>(O7/P$26)</f>
        <v>399.92708333333331</v>
      </c>
      <c r="Q7" s="9"/>
    </row>
    <row r="8" spans="1:134">
      <c r="A8" s="12"/>
      <c r="B8" s="42">
        <v>513</v>
      </c>
      <c r="C8" s="19" t="s">
        <v>21</v>
      </c>
      <c r="D8" s="43">
        <v>13863171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13863171</v>
      </c>
      <c r="P8" s="44">
        <f>(O8/P$26)</f>
        <v>13128.00284090909</v>
      </c>
      <c r="Q8" s="9"/>
    </row>
    <row r="9" spans="1:134">
      <c r="A9" s="12"/>
      <c r="B9" s="42">
        <v>515</v>
      </c>
      <c r="C9" s="19" t="s">
        <v>23</v>
      </c>
      <c r="D9" s="43">
        <v>1351710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1351710</v>
      </c>
      <c r="P9" s="44">
        <f>(O9/P$26)</f>
        <v>1280.028409090909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3320883</v>
      </c>
      <c r="L10" s="43">
        <v>0</v>
      </c>
      <c r="M10" s="43">
        <v>0</v>
      </c>
      <c r="N10" s="43">
        <v>0</v>
      </c>
      <c r="O10" s="43">
        <f t="shared" si="0"/>
        <v>3320883</v>
      </c>
      <c r="P10" s="44">
        <f>(O10/P$26)</f>
        <v>3144.775568181818</v>
      </c>
      <c r="Q10" s="9"/>
    </row>
    <row r="11" spans="1:134" ht="15.75">
      <c r="A11" s="26" t="s">
        <v>26</v>
      </c>
      <c r="B11" s="27"/>
      <c r="C11" s="28"/>
      <c r="D11" s="29">
        <f>SUM(D12:D13)</f>
        <v>9604086</v>
      </c>
      <c r="E11" s="29">
        <f>SUM(E12:E13)</f>
        <v>123545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9727631</v>
      </c>
      <c r="P11" s="41">
        <f>(O11/P$26)</f>
        <v>9211.77178030303</v>
      </c>
      <c r="Q11" s="10"/>
    </row>
    <row r="12" spans="1:134">
      <c r="A12" s="12"/>
      <c r="B12" s="42">
        <v>521</v>
      </c>
      <c r="C12" s="19" t="s">
        <v>27</v>
      </c>
      <c r="D12" s="43">
        <v>9220142</v>
      </c>
      <c r="E12" s="43">
        <v>123545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9343687</v>
      </c>
      <c r="P12" s="44">
        <f>(O12/P$26)</f>
        <v>8848.1884469696961</v>
      </c>
      <c r="Q12" s="9"/>
    </row>
    <row r="13" spans="1:134">
      <c r="A13" s="12"/>
      <c r="B13" s="42">
        <v>524</v>
      </c>
      <c r="C13" s="19" t="s">
        <v>44</v>
      </c>
      <c r="D13" s="43">
        <v>383944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383944</v>
      </c>
      <c r="P13" s="44">
        <f>(O13/P$26)</f>
        <v>363.58333333333331</v>
      </c>
      <c r="Q13" s="9"/>
    </row>
    <row r="14" spans="1:134" ht="15.75">
      <c r="A14" s="26" t="s">
        <v>28</v>
      </c>
      <c r="B14" s="27"/>
      <c r="C14" s="28"/>
      <c r="D14" s="29">
        <f>SUM(D15:D17)</f>
        <v>2435546</v>
      </c>
      <c r="E14" s="29">
        <f>SUM(E15:E17)</f>
        <v>0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7840224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10275770</v>
      </c>
      <c r="P14" s="41">
        <f>(O14/P$26)</f>
        <v>9730.8428030303039</v>
      </c>
      <c r="Q14" s="10"/>
    </row>
    <row r="15" spans="1:134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6059541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3" si="2">SUM(D15:N15)</f>
        <v>6059541</v>
      </c>
      <c r="P15" s="44">
        <f>(O15/P$26)</f>
        <v>5738.201704545455</v>
      </c>
      <c r="Q15" s="9"/>
    </row>
    <row r="16" spans="1:134">
      <c r="A16" s="12"/>
      <c r="B16" s="42">
        <v>538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1780683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1780683</v>
      </c>
      <c r="P16" s="44">
        <f>(O16/P$26)</f>
        <v>1686.252840909091</v>
      </c>
      <c r="Q16" s="9"/>
    </row>
    <row r="17" spans="1:120">
      <c r="A17" s="12"/>
      <c r="B17" s="42">
        <v>539</v>
      </c>
      <c r="C17" s="19" t="s">
        <v>31</v>
      </c>
      <c r="D17" s="43">
        <v>2435546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2435546</v>
      </c>
      <c r="P17" s="44">
        <f>(O17/P$26)</f>
        <v>2306.3882575757575</v>
      </c>
      <c r="Q17" s="9"/>
    </row>
    <row r="18" spans="1:120" ht="15.75">
      <c r="A18" s="26" t="s">
        <v>65</v>
      </c>
      <c r="B18" s="27"/>
      <c r="C18" s="28"/>
      <c r="D18" s="29">
        <f>SUM(D19:D19)</f>
        <v>285251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285251</v>
      </c>
      <c r="P18" s="41">
        <f>(O18/P$26)</f>
        <v>270.124053030303</v>
      </c>
      <c r="Q18" s="10"/>
    </row>
    <row r="19" spans="1:120">
      <c r="A19" s="90"/>
      <c r="B19" s="91">
        <v>559</v>
      </c>
      <c r="C19" s="92" t="s">
        <v>66</v>
      </c>
      <c r="D19" s="43">
        <v>285251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285251</v>
      </c>
      <c r="P19" s="44">
        <f>(O19/P$26)</f>
        <v>270.124053030303</v>
      </c>
      <c r="Q19" s="9"/>
    </row>
    <row r="20" spans="1:120" ht="15.75">
      <c r="A20" s="26" t="s">
        <v>32</v>
      </c>
      <c r="B20" s="27"/>
      <c r="C20" s="28"/>
      <c r="D20" s="29">
        <f>SUM(D21:D21)</f>
        <v>2841059</v>
      </c>
      <c r="E20" s="29">
        <f>SUM(E21:E21)</f>
        <v>35047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2876106</v>
      </c>
      <c r="P20" s="41">
        <f>(O20/P$26)</f>
        <v>2723.5852272727275</v>
      </c>
      <c r="Q20" s="10"/>
    </row>
    <row r="21" spans="1:120">
      <c r="A21" s="12"/>
      <c r="B21" s="42">
        <v>569</v>
      </c>
      <c r="C21" s="19" t="s">
        <v>33</v>
      </c>
      <c r="D21" s="43">
        <v>2841059</v>
      </c>
      <c r="E21" s="43">
        <v>35047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2876106</v>
      </c>
      <c r="P21" s="44">
        <f>(O21/P$26)</f>
        <v>2723.5852272727275</v>
      </c>
      <c r="Q21" s="9"/>
    </row>
    <row r="22" spans="1:120" ht="15.75">
      <c r="A22" s="26" t="s">
        <v>34</v>
      </c>
      <c r="B22" s="27"/>
      <c r="C22" s="28"/>
      <c r="D22" s="29">
        <f>SUM(D23:D23)</f>
        <v>1526718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1526718</v>
      </c>
      <c r="P22" s="41">
        <f>(O22/P$26)</f>
        <v>1445.7556818181818</v>
      </c>
      <c r="Q22" s="9"/>
    </row>
    <row r="23" spans="1:120" ht="15.75" thickBot="1">
      <c r="A23" s="12"/>
      <c r="B23" s="42">
        <v>572</v>
      </c>
      <c r="C23" s="19" t="s">
        <v>35</v>
      </c>
      <c r="D23" s="43">
        <v>1526718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1526718</v>
      </c>
      <c r="P23" s="44">
        <f>(O23/P$26)</f>
        <v>1445.7556818181818</v>
      </c>
      <c r="Q23" s="9"/>
    </row>
    <row r="24" spans="1:120" ht="16.5" thickBot="1">
      <c r="A24" s="13" t="s">
        <v>10</v>
      </c>
      <c r="B24" s="21"/>
      <c r="C24" s="20"/>
      <c r="D24" s="14">
        <f>SUM(D5,D11,D14,D18,D20,D22)</f>
        <v>32568688</v>
      </c>
      <c r="E24" s="14">
        <f t="shared" ref="E24:N24" si="3">SUM(E5,E11,E14,E18,E20,E22)</f>
        <v>158592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7840224</v>
      </c>
      <c r="J24" s="14">
        <f t="shared" si="3"/>
        <v>0</v>
      </c>
      <c r="K24" s="14">
        <f t="shared" si="3"/>
        <v>3320883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43888387</v>
      </c>
      <c r="P24" s="35">
        <f>(O24/P$26)</f>
        <v>41560.972537878784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3" t="s">
        <v>83</v>
      </c>
      <c r="N26" s="93"/>
      <c r="O26" s="93"/>
      <c r="P26" s="39">
        <v>1056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5562396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1297655</v>
      </c>
      <c r="L5" s="24">
        <f t="shared" si="0"/>
        <v>0</v>
      </c>
      <c r="M5" s="24">
        <f t="shared" si="0"/>
        <v>0</v>
      </c>
      <c r="N5" s="25">
        <f>SUM(D5:M5)</f>
        <v>6860051</v>
      </c>
      <c r="O5" s="30">
        <f t="shared" ref="O5:O26" si="1">(N5/O$28)</f>
        <v>7930.694797687861</v>
      </c>
      <c r="P5" s="6"/>
    </row>
    <row r="6" spans="1:133">
      <c r="A6" s="12"/>
      <c r="B6" s="42">
        <v>511</v>
      </c>
      <c r="C6" s="19" t="s">
        <v>19</v>
      </c>
      <c r="D6" s="43">
        <v>151954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151954</v>
      </c>
      <c r="O6" s="44">
        <f t="shared" si="1"/>
        <v>175.6693641618497</v>
      </c>
      <c r="P6" s="9"/>
    </row>
    <row r="7" spans="1:133">
      <c r="A7" s="12"/>
      <c r="B7" s="42">
        <v>512</v>
      </c>
      <c r="C7" s="19" t="s">
        <v>20</v>
      </c>
      <c r="D7" s="43">
        <v>375392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375392</v>
      </c>
      <c r="O7" s="44">
        <f t="shared" si="1"/>
        <v>433.97919075144506</v>
      </c>
      <c r="P7" s="9"/>
    </row>
    <row r="8" spans="1:133">
      <c r="A8" s="12"/>
      <c r="B8" s="42">
        <v>513</v>
      </c>
      <c r="C8" s="19" t="s">
        <v>21</v>
      </c>
      <c r="D8" s="43">
        <v>4324346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4324346</v>
      </c>
      <c r="O8" s="44">
        <f t="shared" si="1"/>
        <v>4999.2439306358383</v>
      </c>
      <c r="P8" s="9"/>
    </row>
    <row r="9" spans="1:133">
      <c r="A9" s="12"/>
      <c r="B9" s="42">
        <v>514</v>
      </c>
      <c r="C9" s="19" t="s">
        <v>22</v>
      </c>
      <c r="D9" s="43">
        <v>53536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53536</v>
      </c>
      <c r="O9" s="44">
        <f t="shared" si="1"/>
        <v>61.891329479768785</v>
      </c>
      <c r="P9" s="9"/>
    </row>
    <row r="10" spans="1:133">
      <c r="A10" s="12"/>
      <c r="B10" s="42">
        <v>515</v>
      </c>
      <c r="C10" s="19" t="s">
        <v>23</v>
      </c>
      <c r="D10" s="43">
        <v>573406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573406</v>
      </c>
      <c r="O10" s="44">
        <f t="shared" si="1"/>
        <v>662.8971098265896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1297655</v>
      </c>
      <c r="L11" s="43">
        <v>0</v>
      </c>
      <c r="M11" s="43">
        <v>0</v>
      </c>
      <c r="N11" s="43">
        <f t="shared" si="2"/>
        <v>1297655</v>
      </c>
      <c r="O11" s="44">
        <f t="shared" si="1"/>
        <v>1500.179190751445</v>
      </c>
      <c r="P11" s="9"/>
    </row>
    <row r="12" spans="1:133">
      <c r="A12" s="12"/>
      <c r="B12" s="42">
        <v>519</v>
      </c>
      <c r="C12" s="19" t="s">
        <v>25</v>
      </c>
      <c r="D12" s="43">
        <v>83762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83762</v>
      </c>
      <c r="O12" s="44">
        <f t="shared" si="1"/>
        <v>96.83468208092485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6533281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257290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6790571</v>
      </c>
      <c r="O13" s="41">
        <f t="shared" si="1"/>
        <v>7850.3710982658959</v>
      </c>
      <c r="P13" s="10"/>
    </row>
    <row r="14" spans="1:133">
      <c r="A14" s="12"/>
      <c r="B14" s="42">
        <v>521</v>
      </c>
      <c r="C14" s="19" t="s">
        <v>27</v>
      </c>
      <c r="D14" s="43">
        <v>6402234</v>
      </c>
      <c r="E14" s="43">
        <v>0</v>
      </c>
      <c r="F14" s="43">
        <v>0</v>
      </c>
      <c r="G14" s="43">
        <v>0</v>
      </c>
      <c r="H14" s="43">
        <v>0</v>
      </c>
      <c r="I14" s="43">
        <v>257290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6659524</v>
      </c>
      <c r="O14" s="44">
        <f t="shared" si="1"/>
        <v>7698.8716763005777</v>
      </c>
      <c r="P14" s="9"/>
    </row>
    <row r="15" spans="1:133">
      <c r="A15" s="12"/>
      <c r="B15" s="42">
        <v>524</v>
      </c>
      <c r="C15" s="19" t="s">
        <v>44</v>
      </c>
      <c r="D15" s="43">
        <v>131047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131047</v>
      </c>
      <c r="O15" s="44">
        <f t="shared" si="1"/>
        <v>151.49942196531791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1080015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5740634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6820649</v>
      </c>
      <c r="O16" s="41">
        <f t="shared" si="1"/>
        <v>7885.143352601156</v>
      </c>
      <c r="P16" s="10"/>
    </row>
    <row r="17" spans="1:119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4279962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4279962</v>
      </c>
      <c r="O17" s="44">
        <f t="shared" si="1"/>
        <v>4947.9329479768785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1460672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1460672</v>
      </c>
      <c r="O18" s="44">
        <f t="shared" si="1"/>
        <v>1688.6381502890174</v>
      </c>
      <c r="P18" s="9"/>
    </row>
    <row r="19" spans="1:119">
      <c r="A19" s="12"/>
      <c r="B19" s="42">
        <v>539</v>
      </c>
      <c r="C19" s="19" t="s">
        <v>31</v>
      </c>
      <c r="D19" s="43">
        <v>1080015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1080015</v>
      </c>
      <c r="O19" s="44">
        <f t="shared" si="1"/>
        <v>1248.5722543352601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1264638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364477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1629115</v>
      </c>
      <c r="O20" s="41">
        <f t="shared" si="1"/>
        <v>1883.3699421965318</v>
      </c>
      <c r="P20" s="10"/>
    </row>
    <row r="21" spans="1:119">
      <c r="A21" s="12"/>
      <c r="B21" s="42">
        <v>569</v>
      </c>
      <c r="C21" s="19" t="s">
        <v>33</v>
      </c>
      <c r="D21" s="43">
        <v>1264638</v>
      </c>
      <c r="E21" s="43">
        <v>0</v>
      </c>
      <c r="F21" s="43">
        <v>0</v>
      </c>
      <c r="G21" s="43">
        <v>0</v>
      </c>
      <c r="H21" s="43">
        <v>0</v>
      </c>
      <c r="I21" s="43">
        <v>364477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1629115</v>
      </c>
      <c r="O21" s="44">
        <f t="shared" si="1"/>
        <v>1883.3699421965318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1099841</v>
      </c>
      <c r="E22" s="29">
        <f t="shared" si="7"/>
        <v>59837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1159678</v>
      </c>
      <c r="O22" s="41">
        <f t="shared" si="1"/>
        <v>1340.6682080924857</v>
      </c>
      <c r="P22" s="9"/>
    </row>
    <row r="23" spans="1:119">
      <c r="A23" s="12"/>
      <c r="B23" s="42">
        <v>572</v>
      </c>
      <c r="C23" s="19" t="s">
        <v>35</v>
      </c>
      <c r="D23" s="43">
        <v>1099841</v>
      </c>
      <c r="E23" s="43">
        <v>59837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1159678</v>
      </c>
      <c r="O23" s="44">
        <f t="shared" si="1"/>
        <v>1340.6682080924857</v>
      </c>
      <c r="P23" s="9"/>
    </row>
    <row r="24" spans="1:119" ht="15.75">
      <c r="A24" s="26" t="s">
        <v>37</v>
      </c>
      <c r="B24" s="27"/>
      <c r="C24" s="28"/>
      <c r="D24" s="29">
        <f t="shared" ref="D24:M24" si="8">SUM(D25:D25)</f>
        <v>188575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188575</v>
      </c>
      <c r="O24" s="41">
        <f t="shared" si="1"/>
        <v>218.00578034682081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188575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188575</v>
      </c>
      <c r="O25" s="44">
        <f t="shared" si="1"/>
        <v>218.00578034682081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15728746</v>
      </c>
      <c r="E26" s="14">
        <f t="shared" ref="E26:M26" si="9">SUM(E5,E13,E16,E20,E22,E24)</f>
        <v>59837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6362401</v>
      </c>
      <c r="J26" s="14">
        <f t="shared" si="9"/>
        <v>0</v>
      </c>
      <c r="K26" s="14">
        <f t="shared" si="9"/>
        <v>1297655</v>
      </c>
      <c r="L26" s="14">
        <f t="shared" si="9"/>
        <v>0</v>
      </c>
      <c r="M26" s="14">
        <f t="shared" si="9"/>
        <v>0</v>
      </c>
      <c r="N26" s="14">
        <f t="shared" si="4"/>
        <v>23448639</v>
      </c>
      <c r="O26" s="35">
        <f t="shared" si="1"/>
        <v>27108.253179190753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49</v>
      </c>
      <c r="M28" s="93"/>
      <c r="N28" s="93"/>
      <c r="O28" s="39">
        <v>865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5549818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923365</v>
      </c>
      <c r="L5" s="24">
        <f t="shared" si="0"/>
        <v>0</v>
      </c>
      <c r="M5" s="24">
        <f t="shared" si="0"/>
        <v>0</v>
      </c>
      <c r="N5" s="25">
        <f>SUM(D5:M5)</f>
        <v>6473183</v>
      </c>
      <c r="O5" s="30">
        <f t="shared" ref="O5:O26" si="1">(N5/O$28)</f>
        <v>7544.5023310023307</v>
      </c>
      <c r="P5" s="6"/>
    </row>
    <row r="6" spans="1:133">
      <c r="A6" s="12"/>
      <c r="B6" s="42">
        <v>511</v>
      </c>
      <c r="C6" s="19" t="s">
        <v>19</v>
      </c>
      <c r="D6" s="43">
        <v>165116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165116</v>
      </c>
      <c r="O6" s="44">
        <f t="shared" si="1"/>
        <v>192.44289044289044</v>
      </c>
      <c r="P6" s="9"/>
    </row>
    <row r="7" spans="1:133">
      <c r="A7" s="12"/>
      <c r="B7" s="42">
        <v>512</v>
      </c>
      <c r="C7" s="19" t="s">
        <v>20</v>
      </c>
      <c r="D7" s="43">
        <v>395253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395253</v>
      </c>
      <c r="O7" s="44">
        <f t="shared" si="1"/>
        <v>460.66783216783216</v>
      </c>
      <c r="P7" s="9"/>
    </row>
    <row r="8" spans="1:133">
      <c r="A8" s="12"/>
      <c r="B8" s="42">
        <v>513</v>
      </c>
      <c r="C8" s="19" t="s">
        <v>21</v>
      </c>
      <c r="D8" s="43">
        <v>4339205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4339205</v>
      </c>
      <c r="O8" s="44">
        <f t="shared" si="1"/>
        <v>5057.348484848485</v>
      </c>
      <c r="P8" s="9"/>
    </row>
    <row r="9" spans="1:133">
      <c r="A9" s="12"/>
      <c r="B9" s="42">
        <v>514</v>
      </c>
      <c r="C9" s="19" t="s">
        <v>22</v>
      </c>
      <c r="D9" s="43">
        <v>50802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50802</v>
      </c>
      <c r="O9" s="44">
        <f t="shared" si="1"/>
        <v>59.209790209790206</v>
      </c>
      <c r="P9" s="9"/>
    </row>
    <row r="10" spans="1:133">
      <c r="A10" s="12"/>
      <c r="B10" s="42">
        <v>515</v>
      </c>
      <c r="C10" s="19" t="s">
        <v>23</v>
      </c>
      <c r="D10" s="43">
        <v>372969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372969</v>
      </c>
      <c r="O10" s="44">
        <f t="shared" si="1"/>
        <v>434.69580419580421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923365</v>
      </c>
      <c r="L11" s="43">
        <v>0</v>
      </c>
      <c r="M11" s="43">
        <v>0</v>
      </c>
      <c r="N11" s="43">
        <f t="shared" si="2"/>
        <v>923365</v>
      </c>
      <c r="O11" s="44">
        <f t="shared" si="1"/>
        <v>1076.1829836829836</v>
      </c>
      <c r="P11" s="9"/>
    </row>
    <row r="12" spans="1:133">
      <c r="A12" s="12"/>
      <c r="B12" s="42">
        <v>519</v>
      </c>
      <c r="C12" s="19" t="s">
        <v>25</v>
      </c>
      <c r="D12" s="43">
        <v>226473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226473</v>
      </c>
      <c r="O12" s="44">
        <f t="shared" si="1"/>
        <v>263.95454545454544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5468829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195105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5663934</v>
      </c>
      <c r="O13" s="41">
        <f t="shared" si="1"/>
        <v>6601.3216783216785</v>
      </c>
      <c r="P13" s="10"/>
    </row>
    <row r="14" spans="1:133">
      <c r="A14" s="12"/>
      <c r="B14" s="42">
        <v>521</v>
      </c>
      <c r="C14" s="19" t="s">
        <v>27</v>
      </c>
      <c r="D14" s="43">
        <v>5352103</v>
      </c>
      <c r="E14" s="43">
        <v>0</v>
      </c>
      <c r="F14" s="43">
        <v>0</v>
      </c>
      <c r="G14" s="43">
        <v>0</v>
      </c>
      <c r="H14" s="43">
        <v>0</v>
      </c>
      <c r="I14" s="43">
        <v>195105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5547208</v>
      </c>
      <c r="O14" s="44">
        <f t="shared" si="1"/>
        <v>6465.2773892773894</v>
      </c>
      <c r="P14" s="9"/>
    </row>
    <row r="15" spans="1:133">
      <c r="A15" s="12"/>
      <c r="B15" s="42">
        <v>524</v>
      </c>
      <c r="C15" s="19" t="s">
        <v>44</v>
      </c>
      <c r="D15" s="43">
        <v>116726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116726</v>
      </c>
      <c r="O15" s="44">
        <f t="shared" si="1"/>
        <v>136.04428904428903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761583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6226825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6988408</v>
      </c>
      <c r="O16" s="41">
        <f t="shared" si="1"/>
        <v>8144.9976689976693</v>
      </c>
      <c r="P16" s="10"/>
    </row>
    <row r="17" spans="1:119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4602582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4602582</v>
      </c>
      <c r="O17" s="44">
        <f t="shared" si="1"/>
        <v>5364.3146853146854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1624243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1624243</v>
      </c>
      <c r="O18" s="44">
        <f t="shared" si="1"/>
        <v>1893.0571095571095</v>
      </c>
      <c r="P18" s="9"/>
    </row>
    <row r="19" spans="1:119">
      <c r="A19" s="12"/>
      <c r="B19" s="42">
        <v>539</v>
      </c>
      <c r="C19" s="19" t="s">
        <v>31</v>
      </c>
      <c r="D19" s="43">
        <v>761583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761583</v>
      </c>
      <c r="O19" s="44">
        <f t="shared" si="1"/>
        <v>887.62587412587413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1227746</v>
      </c>
      <c r="E20" s="29">
        <f t="shared" si="6"/>
        <v>55694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362021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1645461</v>
      </c>
      <c r="O20" s="41">
        <f t="shared" si="1"/>
        <v>1917.7867132867134</v>
      </c>
      <c r="P20" s="10"/>
    </row>
    <row r="21" spans="1:119">
      <c r="A21" s="12"/>
      <c r="B21" s="42">
        <v>569</v>
      </c>
      <c r="C21" s="19" t="s">
        <v>33</v>
      </c>
      <c r="D21" s="43">
        <v>1227746</v>
      </c>
      <c r="E21" s="43">
        <v>55694</v>
      </c>
      <c r="F21" s="43">
        <v>0</v>
      </c>
      <c r="G21" s="43">
        <v>0</v>
      </c>
      <c r="H21" s="43">
        <v>0</v>
      </c>
      <c r="I21" s="43">
        <v>362021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1645461</v>
      </c>
      <c r="O21" s="44">
        <f t="shared" si="1"/>
        <v>1917.7867132867134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886021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886021</v>
      </c>
      <c r="O22" s="41">
        <f t="shared" si="1"/>
        <v>1032.6585081585081</v>
      </c>
      <c r="P22" s="9"/>
    </row>
    <row r="23" spans="1:119">
      <c r="A23" s="12"/>
      <c r="B23" s="42">
        <v>572</v>
      </c>
      <c r="C23" s="19" t="s">
        <v>35</v>
      </c>
      <c r="D23" s="43">
        <v>886021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886021</v>
      </c>
      <c r="O23" s="44">
        <f t="shared" si="1"/>
        <v>1032.6585081585081</v>
      </c>
      <c r="P23" s="9"/>
    </row>
    <row r="24" spans="1:119" ht="15.75">
      <c r="A24" s="26" t="s">
        <v>37</v>
      </c>
      <c r="B24" s="27"/>
      <c r="C24" s="28"/>
      <c r="D24" s="29">
        <f t="shared" ref="D24:M24" si="8">SUM(D25:D25)</f>
        <v>179000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179000</v>
      </c>
      <c r="O24" s="41">
        <f t="shared" si="1"/>
        <v>208.62470862470863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179000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179000</v>
      </c>
      <c r="O25" s="44">
        <f t="shared" si="1"/>
        <v>208.62470862470863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14072997</v>
      </c>
      <c r="E26" s="14">
        <f t="shared" ref="E26:M26" si="9">SUM(E5,E13,E16,E20,E22,E24)</f>
        <v>55694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6783951</v>
      </c>
      <c r="J26" s="14">
        <f t="shared" si="9"/>
        <v>0</v>
      </c>
      <c r="K26" s="14">
        <f t="shared" si="9"/>
        <v>923365</v>
      </c>
      <c r="L26" s="14">
        <f t="shared" si="9"/>
        <v>0</v>
      </c>
      <c r="M26" s="14">
        <f t="shared" si="9"/>
        <v>0</v>
      </c>
      <c r="N26" s="14">
        <f t="shared" si="4"/>
        <v>21836007</v>
      </c>
      <c r="O26" s="35">
        <f t="shared" si="1"/>
        <v>25449.891608391608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47</v>
      </c>
      <c r="M28" s="93"/>
      <c r="N28" s="93"/>
      <c r="O28" s="39">
        <v>858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13392123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821845</v>
      </c>
      <c r="L5" s="24">
        <f t="shared" si="0"/>
        <v>0</v>
      </c>
      <c r="M5" s="24">
        <f t="shared" si="0"/>
        <v>0</v>
      </c>
      <c r="N5" s="25">
        <f>SUM(D5:M5)</f>
        <v>14213968</v>
      </c>
      <c r="O5" s="30">
        <f t="shared" ref="O5:O26" si="1">(N5/O$28)</f>
        <v>17043.127098321344</v>
      </c>
      <c r="P5" s="6"/>
    </row>
    <row r="6" spans="1:133">
      <c r="A6" s="12"/>
      <c r="B6" s="42">
        <v>511</v>
      </c>
      <c r="C6" s="19" t="s">
        <v>19</v>
      </c>
      <c r="D6" s="43">
        <v>186694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186694</v>
      </c>
      <c r="O6" s="44">
        <f t="shared" si="1"/>
        <v>223.85371702637889</v>
      </c>
      <c r="P6" s="9"/>
    </row>
    <row r="7" spans="1:133">
      <c r="A7" s="12"/>
      <c r="B7" s="42">
        <v>512</v>
      </c>
      <c r="C7" s="19" t="s">
        <v>20</v>
      </c>
      <c r="D7" s="43">
        <v>452654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452654</v>
      </c>
      <c r="O7" s="44">
        <f t="shared" si="1"/>
        <v>542.75059952038373</v>
      </c>
      <c r="P7" s="9"/>
    </row>
    <row r="8" spans="1:133">
      <c r="A8" s="12"/>
      <c r="B8" s="42">
        <v>513</v>
      </c>
      <c r="C8" s="19" t="s">
        <v>21</v>
      </c>
      <c r="D8" s="43">
        <v>11991045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11991045</v>
      </c>
      <c r="O8" s="44">
        <f t="shared" si="1"/>
        <v>14377.75179856115</v>
      </c>
      <c r="P8" s="9"/>
    </row>
    <row r="9" spans="1:133">
      <c r="A9" s="12"/>
      <c r="B9" s="42">
        <v>514</v>
      </c>
      <c r="C9" s="19" t="s">
        <v>22</v>
      </c>
      <c r="D9" s="43">
        <v>140924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140924</v>
      </c>
      <c r="O9" s="44">
        <f t="shared" si="1"/>
        <v>168.97362110311749</v>
      </c>
      <c r="P9" s="9"/>
    </row>
    <row r="10" spans="1:133">
      <c r="A10" s="12"/>
      <c r="B10" s="42">
        <v>515</v>
      </c>
      <c r="C10" s="19" t="s">
        <v>23</v>
      </c>
      <c r="D10" s="43">
        <v>369545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369545</v>
      </c>
      <c r="O10" s="44">
        <f t="shared" si="1"/>
        <v>443.09952038369306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821845</v>
      </c>
      <c r="L11" s="43">
        <v>0</v>
      </c>
      <c r="M11" s="43">
        <v>0</v>
      </c>
      <c r="N11" s="43">
        <f t="shared" si="2"/>
        <v>821845</v>
      </c>
      <c r="O11" s="44">
        <f t="shared" si="1"/>
        <v>985.42565947242201</v>
      </c>
      <c r="P11" s="9"/>
    </row>
    <row r="12" spans="1:133">
      <c r="A12" s="12"/>
      <c r="B12" s="42">
        <v>519</v>
      </c>
      <c r="C12" s="19" t="s">
        <v>25</v>
      </c>
      <c r="D12" s="43">
        <v>251261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251261</v>
      </c>
      <c r="O12" s="44">
        <f t="shared" si="1"/>
        <v>301.27218225419665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6249910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198874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6448784</v>
      </c>
      <c r="O13" s="41">
        <f t="shared" si="1"/>
        <v>7732.3549160671464</v>
      </c>
      <c r="P13" s="10"/>
    </row>
    <row r="14" spans="1:133">
      <c r="A14" s="12"/>
      <c r="B14" s="42">
        <v>521</v>
      </c>
      <c r="C14" s="19" t="s">
        <v>27</v>
      </c>
      <c r="D14" s="43">
        <v>6028236</v>
      </c>
      <c r="E14" s="43">
        <v>0</v>
      </c>
      <c r="F14" s="43">
        <v>0</v>
      </c>
      <c r="G14" s="43">
        <v>0</v>
      </c>
      <c r="H14" s="43">
        <v>0</v>
      </c>
      <c r="I14" s="43">
        <v>198874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6227110</v>
      </c>
      <c r="O14" s="44">
        <f t="shared" si="1"/>
        <v>7466.5587529976019</v>
      </c>
      <c r="P14" s="9"/>
    </row>
    <row r="15" spans="1:133">
      <c r="A15" s="12"/>
      <c r="B15" s="42">
        <v>524</v>
      </c>
      <c r="C15" s="19" t="s">
        <v>44</v>
      </c>
      <c r="D15" s="43">
        <v>221674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221674</v>
      </c>
      <c r="O15" s="44">
        <f t="shared" si="1"/>
        <v>265.79616306954438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762670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5452723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6215393</v>
      </c>
      <c r="O16" s="41">
        <f t="shared" si="1"/>
        <v>7452.5095923261388</v>
      </c>
      <c r="P16" s="10"/>
    </row>
    <row r="17" spans="1:119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4040132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4040132</v>
      </c>
      <c r="O17" s="44">
        <f t="shared" si="1"/>
        <v>4844.2829736211033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1412591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1412591</v>
      </c>
      <c r="O18" s="44">
        <f t="shared" si="1"/>
        <v>1693.7541966426859</v>
      </c>
      <c r="P18" s="9"/>
    </row>
    <row r="19" spans="1:119">
      <c r="A19" s="12"/>
      <c r="B19" s="42">
        <v>539</v>
      </c>
      <c r="C19" s="19" t="s">
        <v>31</v>
      </c>
      <c r="D19" s="43">
        <v>762670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762670</v>
      </c>
      <c r="O19" s="44">
        <f t="shared" si="1"/>
        <v>914.47242206235012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1098452</v>
      </c>
      <c r="E20" s="29">
        <f t="shared" si="6"/>
        <v>55166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342224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1495842</v>
      </c>
      <c r="O20" s="41">
        <f t="shared" si="1"/>
        <v>1793.5755395683452</v>
      </c>
      <c r="P20" s="10"/>
    </row>
    <row r="21" spans="1:119">
      <c r="A21" s="12"/>
      <c r="B21" s="42">
        <v>569</v>
      </c>
      <c r="C21" s="19" t="s">
        <v>33</v>
      </c>
      <c r="D21" s="43">
        <v>1098452</v>
      </c>
      <c r="E21" s="43">
        <v>55166</v>
      </c>
      <c r="F21" s="43">
        <v>0</v>
      </c>
      <c r="G21" s="43">
        <v>0</v>
      </c>
      <c r="H21" s="43">
        <v>0</v>
      </c>
      <c r="I21" s="43">
        <v>342224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1495842</v>
      </c>
      <c r="O21" s="44">
        <f t="shared" si="1"/>
        <v>1793.5755395683452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711699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711699</v>
      </c>
      <c r="O22" s="41">
        <f t="shared" si="1"/>
        <v>853.35611510791364</v>
      </c>
      <c r="P22" s="9"/>
    </row>
    <row r="23" spans="1:119">
      <c r="A23" s="12"/>
      <c r="B23" s="42">
        <v>572</v>
      </c>
      <c r="C23" s="19" t="s">
        <v>35</v>
      </c>
      <c r="D23" s="43">
        <v>711699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711699</v>
      </c>
      <c r="O23" s="44">
        <f t="shared" si="1"/>
        <v>853.35611510791364</v>
      </c>
      <c r="P23" s="9"/>
    </row>
    <row r="24" spans="1:119" ht="15.75">
      <c r="A24" s="26" t="s">
        <v>37</v>
      </c>
      <c r="B24" s="27"/>
      <c r="C24" s="28"/>
      <c r="D24" s="29">
        <f t="shared" ref="D24:M24" si="8">SUM(D25:D25)</f>
        <v>174000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174000</v>
      </c>
      <c r="O24" s="41">
        <f t="shared" si="1"/>
        <v>208.63309352517985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174000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174000</v>
      </c>
      <c r="O25" s="44">
        <f t="shared" si="1"/>
        <v>208.63309352517985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22388854</v>
      </c>
      <c r="E26" s="14">
        <f t="shared" ref="E26:M26" si="9">SUM(E5,E13,E16,E20,E22,E24)</f>
        <v>55166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5993821</v>
      </c>
      <c r="J26" s="14">
        <f t="shared" si="9"/>
        <v>0</v>
      </c>
      <c r="K26" s="14">
        <f t="shared" si="9"/>
        <v>821845</v>
      </c>
      <c r="L26" s="14">
        <f t="shared" si="9"/>
        <v>0</v>
      </c>
      <c r="M26" s="14">
        <f t="shared" si="9"/>
        <v>0</v>
      </c>
      <c r="N26" s="14">
        <f t="shared" si="4"/>
        <v>29259686</v>
      </c>
      <c r="O26" s="35">
        <f t="shared" si="1"/>
        <v>35083.556354916065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45</v>
      </c>
      <c r="M28" s="93"/>
      <c r="N28" s="93"/>
      <c r="O28" s="39">
        <v>834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7906183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617858</v>
      </c>
      <c r="L5" s="24">
        <f t="shared" si="0"/>
        <v>0</v>
      </c>
      <c r="M5" s="24">
        <f t="shared" si="0"/>
        <v>0</v>
      </c>
      <c r="N5" s="25">
        <f>SUM(D5:M5)</f>
        <v>8524041</v>
      </c>
      <c r="O5" s="30">
        <f t="shared" ref="O5:O25" si="1">(N5/O$27)</f>
        <v>10171.886634844868</v>
      </c>
      <c r="P5" s="6"/>
    </row>
    <row r="6" spans="1:133">
      <c r="A6" s="12"/>
      <c r="B6" s="42">
        <v>511</v>
      </c>
      <c r="C6" s="19" t="s">
        <v>19</v>
      </c>
      <c r="D6" s="43">
        <v>182216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182216</v>
      </c>
      <c r="O6" s="44">
        <f t="shared" si="1"/>
        <v>217.44152744630071</v>
      </c>
      <c r="P6" s="9"/>
    </row>
    <row r="7" spans="1:133">
      <c r="A7" s="12"/>
      <c r="B7" s="42">
        <v>512</v>
      </c>
      <c r="C7" s="19" t="s">
        <v>20</v>
      </c>
      <c r="D7" s="43">
        <v>196306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196306</v>
      </c>
      <c r="O7" s="44">
        <f t="shared" si="1"/>
        <v>234.25536992840097</v>
      </c>
      <c r="P7" s="9"/>
    </row>
    <row r="8" spans="1:133">
      <c r="A8" s="12"/>
      <c r="B8" s="42">
        <v>513</v>
      </c>
      <c r="C8" s="19" t="s">
        <v>21</v>
      </c>
      <c r="D8" s="43">
        <v>6478170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6478170</v>
      </c>
      <c r="O8" s="44">
        <f t="shared" si="1"/>
        <v>7730.5131264916472</v>
      </c>
      <c r="P8" s="9"/>
    </row>
    <row r="9" spans="1:133">
      <c r="A9" s="12"/>
      <c r="B9" s="42">
        <v>514</v>
      </c>
      <c r="C9" s="19" t="s">
        <v>22</v>
      </c>
      <c r="D9" s="43">
        <v>250634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250634</v>
      </c>
      <c r="O9" s="44">
        <f t="shared" si="1"/>
        <v>299.0859188544153</v>
      </c>
      <c r="P9" s="9"/>
    </row>
    <row r="10" spans="1:133">
      <c r="A10" s="12"/>
      <c r="B10" s="42">
        <v>515</v>
      </c>
      <c r="C10" s="19" t="s">
        <v>23</v>
      </c>
      <c r="D10" s="43">
        <v>543323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543323</v>
      </c>
      <c r="O10" s="44">
        <f t="shared" si="1"/>
        <v>648.35680190930782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617858</v>
      </c>
      <c r="L11" s="43">
        <v>0</v>
      </c>
      <c r="M11" s="43">
        <v>0</v>
      </c>
      <c r="N11" s="43">
        <f t="shared" si="2"/>
        <v>617858</v>
      </c>
      <c r="O11" s="44">
        <f t="shared" si="1"/>
        <v>737.30071599045345</v>
      </c>
      <c r="P11" s="9"/>
    </row>
    <row r="12" spans="1:133">
      <c r="A12" s="12"/>
      <c r="B12" s="42">
        <v>519</v>
      </c>
      <c r="C12" s="19" t="s">
        <v>25</v>
      </c>
      <c r="D12" s="43">
        <v>255534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255534</v>
      </c>
      <c r="O12" s="44">
        <f t="shared" si="1"/>
        <v>304.9331742243437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6151657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291336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6442993</v>
      </c>
      <c r="O13" s="41">
        <f t="shared" si="1"/>
        <v>7688.5357995226732</v>
      </c>
      <c r="P13" s="10"/>
    </row>
    <row r="14" spans="1:133">
      <c r="A14" s="12"/>
      <c r="B14" s="42">
        <v>521</v>
      </c>
      <c r="C14" s="19" t="s">
        <v>27</v>
      </c>
      <c r="D14" s="43">
        <v>6151657</v>
      </c>
      <c r="E14" s="43">
        <v>0</v>
      </c>
      <c r="F14" s="43">
        <v>0</v>
      </c>
      <c r="G14" s="43">
        <v>0</v>
      </c>
      <c r="H14" s="43">
        <v>0</v>
      </c>
      <c r="I14" s="43">
        <v>291336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6442993</v>
      </c>
      <c r="O14" s="44">
        <f t="shared" si="1"/>
        <v>7688.5357995226732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817011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5597227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6414238</v>
      </c>
      <c r="O15" s="41">
        <f t="shared" si="1"/>
        <v>7654.2219570405732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4353339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4353339</v>
      </c>
      <c r="O16" s="44">
        <f t="shared" si="1"/>
        <v>5194.9152744630073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1243888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1243888</v>
      </c>
      <c r="O17" s="44">
        <f t="shared" si="1"/>
        <v>1484.3532219570407</v>
      </c>
      <c r="P17" s="9"/>
    </row>
    <row r="18" spans="1:119">
      <c r="A18" s="12"/>
      <c r="B18" s="42">
        <v>539</v>
      </c>
      <c r="C18" s="19" t="s">
        <v>31</v>
      </c>
      <c r="D18" s="43">
        <v>817011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817011</v>
      </c>
      <c r="O18" s="44">
        <f t="shared" si="1"/>
        <v>974.95346062052511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899163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337138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1236301</v>
      </c>
      <c r="O19" s="41">
        <f t="shared" si="1"/>
        <v>1475.2995226730311</v>
      </c>
      <c r="P19" s="10"/>
    </row>
    <row r="20" spans="1:119">
      <c r="A20" s="12"/>
      <c r="B20" s="42">
        <v>569</v>
      </c>
      <c r="C20" s="19" t="s">
        <v>33</v>
      </c>
      <c r="D20" s="43">
        <v>899163</v>
      </c>
      <c r="E20" s="43">
        <v>0</v>
      </c>
      <c r="F20" s="43">
        <v>0</v>
      </c>
      <c r="G20" s="43">
        <v>0</v>
      </c>
      <c r="H20" s="43">
        <v>0</v>
      </c>
      <c r="I20" s="43">
        <v>337138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1236301</v>
      </c>
      <c r="O20" s="44">
        <f t="shared" si="1"/>
        <v>1475.2995226730311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676027</v>
      </c>
      <c r="E21" s="29">
        <f t="shared" si="7"/>
        <v>50654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726681</v>
      </c>
      <c r="O21" s="41">
        <f t="shared" si="1"/>
        <v>867.16109785202866</v>
      </c>
      <c r="P21" s="9"/>
    </row>
    <row r="22" spans="1:119">
      <c r="A22" s="12"/>
      <c r="B22" s="42">
        <v>572</v>
      </c>
      <c r="C22" s="19" t="s">
        <v>35</v>
      </c>
      <c r="D22" s="43">
        <v>676027</v>
      </c>
      <c r="E22" s="43">
        <v>50654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726681</v>
      </c>
      <c r="O22" s="44">
        <f t="shared" si="1"/>
        <v>867.16109785202866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157931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157931</v>
      </c>
      <c r="O23" s="41">
        <f t="shared" si="1"/>
        <v>188.46181384248209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157931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157931</v>
      </c>
      <c r="O24" s="44">
        <f t="shared" si="1"/>
        <v>188.46181384248209</v>
      </c>
      <c r="P24" s="9"/>
    </row>
    <row r="25" spans="1:119" ht="16.5" thickBot="1">
      <c r="A25" s="13" t="s">
        <v>10</v>
      </c>
      <c r="B25" s="21"/>
      <c r="C25" s="20"/>
      <c r="D25" s="14">
        <f>SUM(D5,D13,D15,D19,D21,D23)</f>
        <v>16607972</v>
      </c>
      <c r="E25" s="14">
        <f t="shared" ref="E25:M25" si="9">SUM(E5,E13,E15,E19,E21,E23)</f>
        <v>50654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6225701</v>
      </c>
      <c r="J25" s="14">
        <f t="shared" si="9"/>
        <v>0</v>
      </c>
      <c r="K25" s="14">
        <f t="shared" si="9"/>
        <v>617858</v>
      </c>
      <c r="L25" s="14">
        <f t="shared" si="9"/>
        <v>0</v>
      </c>
      <c r="M25" s="14">
        <f t="shared" si="9"/>
        <v>0</v>
      </c>
      <c r="N25" s="14">
        <f t="shared" si="4"/>
        <v>23502185</v>
      </c>
      <c r="O25" s="35">
        <f t="shared" si="1"/>
        <v>28045.566825775655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41</v>
      </c>
      <c r="M27" s="93"/>
      <c r="N27" s="93"/>
      <c r="O27" s="39">
        <v>838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10772118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347993</v>
      </c>
      <c r="L5" s="24">
        <f t="shared" si="0"/>
        <v>0</v>
      </c>
      <c r="M5" s="24">
        <f t="shared" si="0"/>
        <v>0</v>
      </c>
      <c r="N5" s="25">
        <f>SUM(D5:M5)</f>
        <v>11120111</v>
      </c>
      <c r="O5" s="30">
        <f t="shared" ref="O5:O25" si="1">(N5/O$27)</f>
        <v>9902.1469278717723</v>
      </c>
      <c r="P5" s="6"/>
    </row>
    <row r="6" spans="1:133">
      <c r="A6" s="12"/>
      <c r="B6" s="42">
        <v>511</v>
      </c>
      <c r="C6" s="19" t="s">
        <v>19</v>
      </c>
      <c r="D6" s="43">
        <v>177412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177412</v>
      </c>
      <c r="O6" s="44">
        <f t="shared" si="1"/>
        <v>157.98040961709705</v>
      </c>
      <c r="P6" s="9"/>
    </row>
    <row r="7" spans="1:133">
      <c r="A7" s="12"/>
      <c r="B7" s="42">
        <v>512</v>
      </c>
      <c r="C7" s="19" t="s">
        <v>20</v>
      </c>
      <c r="D7" s="43">
        <v>197132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197132</v>
      </c>
      <c r="O7" s="44">
        <f t="shared" si="1"/>
        <v>175.54051647373109</v>
      </c>
      <c r="P7" s="9"/>
    </row>
    <row r="8" spans="1:133">
      <c r="A8" s="12"/>
      <c r="B8" s="42">
        <v>513</v>
      </c>
      <c r="C8" s="19" t="s">
        <v>21</v>
      </c>
      <c r="D8" s="43">
        <v>9407053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9407053</v>
      </c>
      <c r="O8" s="44">
        <f t="shared" si="1"/>
        <v>8376.7168299198584</v>
      </c>
      <c r="P8" s="9"/>
    </row>
    <row r="9" spans="1:133">
      <c r="A9" s="12"/>
      <c r="B9" s="42">
        <v>514</v>
      </c>
      <c r="C9" s="19" t="s">
        <v>22</v>
      </c>
      <c r="D9" s="43">
        <v>290450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290450</v>
      </c>
      <c r="O9" s="44">
        <f t="shared" si="1"/>
        <v>258.63757791629564</v>
      </c>
      <c r="P9" s="9"/>
    </row>
    <row r="10" spans="1:133">
      <c r="A10" s="12"/>
      <c r="B10" s="42">
        <v>515</v>
      </c>
      <c r="C10" s="19" t="s">
        <v>23</v>
      </c>
      <c r="D10" s="43">
        <v>486696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486696</v>
      </c>
      <c r="O10" s="44">
        <f t="shared" si="1"/>
        <v>433.38913624220839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347993</v>
      </c>
      <c r="L11" s="43">
        <v>0</v>
      </c>
      <c r="M11" s="43">
        <v>0</v>
      </c>
      <c r="N11" s="43">
        <f t="shared" si="2"/>
        <v>347993</v>
      </c>
      <c r="O11" s="44">
        <f t="shared" si="1"/>
        <v>309.87800534283173</v>
      </c>
      <c r="P11" s="9"/>
    </row>
    <row r="12" spans="1:133">
      <c r="A12" s="12"/>
      <c r="B12" s="42">
        <v>519</v>
      </c>
      <c r="C12" s="19" t="s">
        <v>25</v>
      </c>
      <c r="D12" s="43">
        <v>213375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213375</v>
      </c>
      <c r="O12" s="44">
        <f t="shared" si="1"/>
        <v>190.00445235975067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5463064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249357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5712421</v>
      </c>
      <c r="O13" s="41">
        <f t="shared" si="1"/>
        <v>5086.750667853963</v>
      </c>
      <c r="P13" s="10"/>
    </row>
    <row r="14" spans="1:133">
      <c r="A14" s="12"/>
      <c r="B14" s="42">
        <v>521</v>
      </c>
      <c r="C14" s="19" t="s">
        <v>27</v>
      </c>
      <c r="D14" s="43">
        <v>5463064</v>
      </c>
      <c r="E14" s="43">
        <v>0</v>
      </c>
      <c r="F14" s="43">
        <v>0</v>
      </c>
      <c r="G14" s="43">
        <v>0</v>
      </c>
      <c r="H14" s="43">
        <v>0</v>
      </c>
      <c r="I14" s="43">
        <v>249357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5712421</v>
      </c>
      <c r="O14" s="44">
        <f t="shared" si="1"/>
        <v>5086.750667853963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831550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5220883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6052433</v>
      </c>
      <c r="O15" s="41">
        <f t="shared" si="1"/>
        <v>5389.5218165627784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4107786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4107786</v>
      </c>
      <c r="O16" s="44">
        <f t="shared" si="1"/>
        <v>3657.86821015138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1113097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1113097</v>
      </c>
      <c r="O17" s="44">
        <f t="shared" si="1"/>
        <v>991.1816562778273</v>
      </c>
      <c r="P17" s="9"/>
    </row>
    <row r="18" spans="1:119">
      <c r="A18" s="12"/>
      <c r="B18" s="42">
        <v>539</v>
      </c>
      <c r="C18" s="19" t="s">
        <v>31</v>
      </c>
      <c r="D18" s="43">
        <v>831550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831550</v>
      </c>
      <c r="O18" s="44">
        <f t="shared" si="1"/>
        <v>740.47195013357077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875179</v>
      </c>
      <c r="E19" s="29">
        <f t="shared" si="6"/>
        <v>50955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330968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1257102</v>
      </c>
      <c r="O19" s="41">
        <f t="shared" si="1"/>
        <v>1119.4140694568121</v>
      </c>
      <c r="P19" s="10"/>
    </row>
    <row r="20" spans="1:119">
      <c r="A20" s="12"/>
      <c r="B20" s="42">
        <v>569</v>
      </c>
      <c r="C20" s="19" t="s">
        <v>33</v>
      </c>
      <c r="D20" s="43">
        <v>875179</v>
      </c>
      <c r="E20" s="43">
        <v>50955</v>
      </c>
      <c r="F20" s="43">
        <v>0</v>
      </c>
      <c r="G20" s="43">
        <v>0</v>
      </c>
      <c r="H20" s="43">
        <v>0</v>
      </c>
      <c r="I20" s="43">
        <v>330968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1257102</v>
      </c>
      <c r="O20" s="44">
        <f t="shared" si="1"/>
        <v>1119.4140694568121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642401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642401</v>
      </c>
      <c r="O21" s="41">
        <f t="shared" si="1"/>
        <v>572.04007123775602</v>
      </c>
      <c r="P21" s="9"/>
    </row>
    <row r="22" spans="1:119">
      <c r="A22" s="12"/>
      <c r="B22" s="42">
        <v>572</v>
      </c>
      <c r="C22" s="19" t="s">
        <v>35</v>
      </c>
      <c r="D22" s="43">
        <v>642401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642401</v>
      </c>
      <c r="O22" s="44">
        <f t="shared" si="1"/>
        <v>572.04007123775602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158000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158000</v>
      </c>
      <c r="O23" s="41">
        <f t="shared" si="1"/>
        <v>140.6945681211042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158000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158000</v>
      </c>
      <c r="O24" s="44">
        <f t="shared" si="1"/>
        <v>140.6945681211042</v>
      </c>
      <c r="P24" s="9"/>
    </row>
    <row r="25" spans="1:119" ht="16.5" thickBot="1">
      <c r="A25" s="13" t="s">
        <v>10</v>
      </c>
      <c r="B25" s="21"/>
      <c r="C25" s="20"/>
      <c r="D25" s="14">
        <f>SUM(D5,D13,D15,D19,D21,D23)</f>
        <v>18742312</v>
      </c>
      <c r="E25" s="14">
        <f t="shared" ref="E25:M25" si="9">SUM(E5,E13,E15,E19,E21,E23)</f>
        <v>50955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5801208</v>
      </c>
      <c r="J25" s="14">
        <f t="shared" si="9"/>
        <v>0</v>
      </c>
      <c r="K25" s="14">
        <f t="shared" si="9"/>
        <v>347993</v>
      </c>
      <c r="L25" s="14">
        <f t="shared" si="9"/>
        <v>0</v>
      </c>
      <c r="M25" s="14">
        <f t="shared" si="9"/>
        <v>0</v>
      </c>
      <c r="N25" s="14">
        <f t="shared" si="4"/>
        <v>24942468</v>
      </c>
      <c r="O25" s="35">
        <f t="shared" si="1"/>
        <v>22210.568121104185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38</v>
      </c>
      <c r="M27" s="93"/>
      <c r="N27" s="93"/>
      <c r="O27" s="39">
        <v>1123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15464924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260486</v>
      </c>
      <c r="L5" s="24">
        <f t="shared" si="0"/>
        <v>0</v>
      </c>
      <c r="M5" s="24">
        <f t="shared" si="0"/>
        <v>0</v>
      </c>
      <c r="N5" s="25">
        <f>SUM(D5:M5)</f>
        <v>15725410</v>
      </c>
      <c r="O5" s="30">
        <f t="shared" ref="O5:O25" si="1">(N5/O$27)</f>
        <v>13965.728241563054</v>
      </c>
      <c r="P5" s="6"/>
    </row>
    <row r="6" spans="1:133">
      <c r="A6" s="12"/>
      <c r="B6" s="42">
        <v>511</v>
      </c>
      <c r="C6" s="19" t="s">
        <v>19</v>
      </c>
      <c r="D6" s="43">
        <v>173317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173317</v>
      </c>
      <c r="O6" s="44">
        <f t="shared" si="1"/>
        <v>153.92273534635879</v>
      </c>
      <c r="P6" s="9"/>
    </row>
    <row r="7" spans="1:133">
      <c r="A7" s="12"/>
      <c r="B7" s="42">
        <v>512</v>
      </c>
      <c r="C7" s="19" t="s">
        <v>20</v>
      </c>
      <c r="D7" s="43">
        <v>184651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184651</v>
      </c>
      <c r="O7" s="44">
        <f t="shared" si="1"/>
        <v>163.98845470692717</v>
      </c>
      <c r="P7" s="9"/>
    </row>
    <row r="8" spans="1:133">
      <c r="A8" s="12"/>
      <c r="B8" s="42">
        <v>513</v>
      </c>
      <c r="C8" s="19" t="s">
        <v>21</v>
      </c>
      <c r="D8" s="43">
        <v>14028455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14028455</v>
      </c>
      <c r="O8" s="44">
        <f t="shared" si="1"/>
        <v>12458.663410301953</v>
      </c>
      <c r="P8" s="9"/>
    </row>
    <row r="9" spans="1:133">
      <c r="A9" s="12"/>
      <c r="B9" s="42">
        <v>514</v>
      </c>
      <c r="C9" s="19" t="s">
        <v>22</v>
      </c>
      <c r="D9" s="43">
        <v>207115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207115</v>
      </c>
      <c r="O9" s="44">
        <f t="shared" si="1"/>
        <v>183.93872113676733</v>
      </c>
      <c r="P9" s="9"/>
    </row>
    <row r="10" spans="1:133">
      <c r="A10" s="12"/>
      <c r="B10" s="42">
        <v>515</v>
      </c>
      <c r="C10" s="19" t="s">
        <v>23</v>
      </c>
      <c r="D10" s="43">
        <v>612882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612882</v>
      </c>
      <c r="O10" s="44">
        <f t="shared" si="1"/>
        <v>544.30017761989347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260486</v>
      </c>
      <c r="L11" s="43">
        <v>0</v>
      </c>
      <c r="M11" s="43">
        <v>0</v>
      </c>
      <c r="N11" s="43">
        <f t="shared" si="2"/>
        <v>260486</v>
      </c>
      <c r="O11" s="44">
        <f t="shared" si="1"/>
        <v>231.33747779751332</v>
      </c>
      <c r="P11" s="9"/>
    </row>
    <row r="12" spans="1:133">
      <c r="A12" s="12"/>
      <c r="B12" s="42">
        <v>519</v>
      </c>
      <c r="C12" s="19" t="s">
        <v>25</v>
      </c>
      <c r="D12" s="43">
        <v>258504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258504</v>
      </c>
      <c r="O12" s="44">
        <f t="shared" si="1"/>
        <v>229.57726465364121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4459261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241166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4700427</v>
      </c>
      <c r="O13" s="41">
        <f t="shared" si="1"/>
        <v>4174.4467140319712</v>
      </c>
      <c r="P13" s="10"/>
    </row>
    <row r="14" spans="1:133">
      <c r="A14" s="12"/>
      <c r="B14" s="42">
        <v>521</v>
      </c>
      <c r="C14" s="19" t="s">
        <v>27</v>
      </c>
      <c r="D14" s="43">
        <v>4459261</v>
      </c>
      <c r="E14" s="43">
        <v>0</v>
      </c>
      <c r="F14" s="43">
        <v>0</v>
      </c>
      <c r="G14" s="43">
        <v>0</v>
      </c>
      <c r="H14" s="43">
        <v>0</v>
      </c>
      <c r="I14" s="43">
        <v>241166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4700427</v>
      </c>
      <c r="O14" s="44">
        <f t="shared" si="1"/>
        <v>4174.4467140319712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725120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5339516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6064636</v>
      </c>
      <c r="O15" s="41">
        <f t="shared" si="1"/>
        <v>5386</v>
      </c>
      <c r="P15" s="10"/>
    </row>
    <row r="16" spans="1:133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4144998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4144998</v>
      </c>
      <c r="O16" s="44">
        <f t="shared" si="1"/>
        <v>3681.1705150976909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1194518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1194518</v>
      </c>
      <c r="O17" s="44">
        <f t="shared" si="1"/>
        <v>1060.8507992895204</v>
      </c>
      <c r="P17" s="9"/>
    </row>
    <row r="18" spans="1:119">
      <c r="A18" s="12"/>
      <c r="B18" s="42">
        <v>539</v>
      </c>
      <c r="C18" s="19" t="s">
        <v>31</v>
      </c>
      <c r="D18" s="43">
        <v>725120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725120</v>
      </c>
      <c r="O18" s="44">
        <f t="shared" si="1"/>
        <v>643.97868561278858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875039</v>
      </c>
      <c r="E19" s="29">
        <f t="shared" si="6"/>
        <v>28981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904020</v>
      </c>
      <c r="O19" s="41">
        <f t="shared" si="1"/>
        <v>802.85968028419188</v>
      </c>
      <c r="P19" s="10"/>
    </row>
    <row r="20" spans="1:119">
      <c r="A20" s="12"/>
      <c r="B20" s="42">
        <v>569</v>
      </c>
      <c r="C20" s="19" t="s">
        <v>33</v>
      </c>
      <c r="D20" s="43">
        <v>875039</v>
      </c>
      <c r="E20" s="43">
        <v>28981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904020</v>
      </c>
      <c r="O20" s="44">
        <f t="shared" si="1"/>
        <v>802.85968028419188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716831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328118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1044949</v>
      </c>
      <c r="O21" s="41">
        <f t="shared" si="1"/>
        <v>928.01865008880998</v>
      </c>
      <c r="P21" s="9"/>
    </row>
    <row r="22" spans="1:119">
      <c r="A22" s="12"/>
      <c r="B22" s="42">
        <v>572</v>
      </c>
      <c r="C22" s="19" t="s">
        <v>35</v>
      </c>
      <c r="D22" s="43">
        <v>716831</v>
      </c>
      <c r="E22" s="43">
        <v>0</v>
      </c>
      <c r="F22" s="43">
        <v>0</v>
      </c>
      <c r="G22" s="43">
        <v>0</v>
      </c>
      <c r="H22" s="43">
        <v>0</v>
      </c>
      <c r="I22" s="43">
        <v>328118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1044949</v>
      </c>
      <c r="O22" s="44">
        <f t="shared" si="1"/>
        <v>928.01865008880998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145000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145000</v>
      </c>
      <c r="O23" s="41">
        <f t="shared" si="1"/>
        <v>128.77442273534635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145000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145000</v>
      </c>
      <c r="O24" s="44">
        <f t="shared" si="1"/>
        <v>128.77442273534635</v>
      </c>
      <c r="P24" s="9"/>
    </row>
    <row r="25" spans="1:119" ht="16.5" thickBot="1">
      <c r="A25" s="13" t="s">
        <v>10</v>
      </c>
      <c r="B25" s="21"/>
      <c r="C25" s="20"/>
      <c r="D25" s="14">
        <f>SUM(D5,D13,D15,D19,D21,D23)</f>
        <v>22386175</v>
      </c>
      <c r="E25" s="14">
        <f t="shared" ref="E25:M25" si="9">SUM(E5,E13,E15,E19,E21,E23)</f>
        <v>28981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5908800</v>
      </c>
      <c r="J25" s="14">
        <f t="shared" si="9"/>
        <v>0</v>
      </c>
      <c r="K25" s="14">
        <f t="shared" si="9"/>
        <v>260486</v>
      </c>
      <c r="L25" s="14">
        <f t="shared" si="9"/>
        <v>0</v>
      </c>
      <c r="M25" s="14">
        <f t="shared" si="9"/>
        <v>0</v>
      </c>
      <c r="N25" s="14">
        <f t="shared" si="4"/>
        <v>28584442</v>
      </c>
      <c r="O25" s="35">
        <f t="shared" si="1"/>
        <v>25385.827708703375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51</v>
      </c>
      <c r="M27" s="93"/>
      <c r="N27" s="93"/>
      <c r="O27" s="39">
        <v>1126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8736100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198829</v>
      </c>
      <c r="L5" s="24">
        <f t="shared" si="0"/>
        <v>0</v>
      </c>
      <c r="M5" s="24">
        <f t="shared" si="0"/>
        <v>0</v>
      </c>
      <c r="N5" s="25">
        <f>SUM(D5:M5)</f>
        <v>8934929</v>
      </c>
      <c r="O5" s="30">
        <f t="shared" ref="O5:O26" si="1">(N5/O$28)</f>
        <v>7893.0468197879854</v>
      </c>
      <c r="P5" s="6"/>
    </row>
    <row r="6" spans="1:133">
      <c r="A6" s="12"/>
      <c r="B6" s="42">
        <v>511</v>
      </c>
      <c r="C6" s="19" t="s">
        <v>19</v>
      </c>
      <c r="D6" s="43">
        <v>161664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161664</v>
      </c>
      <c r="O6" s="44">
        <f t="shared" si="1"/>
        <v>142.81272084805653</v>
      </c>
      <c r="P6" s="9"/>
    </row>
    <row r="7" spans="1:133">
      <c r="A7" s="12"/>
      <c r="B7" s="42">
        <v>512</v>
      </c>
      <c r="C7" s="19" t="s">
        <v>20</v>
      </c>
      <c r="D7" s="43">
        <v>180807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180807</v>
      </c>
      <c r="O7" s="44">
        <f t="shared" si="1"/>
        <v>159.72349823321554</v>
      </c>
      <c r="P7" s="9"/>
    </row>
    <row r="8" spans="1:133">
      <c r="A8" s="12"/>
      <c r="B8" s="42">
        <v>513</v>
      </c>
      <c r="C8" s="19" t="s">
        <v>21</v>
      </c>
      <c r="D8" s="43">
        <v>7265219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7265219</v>
      </c>
      <c r="O8" s="44">
        <f t="shared" si="1"/>
        <v>6418.0379858657243</v>
      </c>
      <c r="P8" s="9"/>
    </row>
    <row r="9" spans="1:133">
      <c r="A9" s="12"/>
      <c r="B9" s="42">
        <v>514</v>
      </c>
      <c r="C9" s="19" t="s">
        <v>22</v>
      </c>
      <c r="D9" s="43">
        <v>189092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189092</v>
      </c>
      <c r="O9" s="44">
        <f t="shared" si="1"/>
        <v>167.04240282685512</v>
      </c>
      <c r="P9" s="9"/>
    </row>
    <row r="10" spans="1:133">
      <c r="A10" s="12"/>
      <c r="B10" s="42">
        <v>515</v>
      </c>
      <c r="C10" s="19" t="s">
        <v>23</v>
      </c>
      <c r="D10" s="43">
        <v>619977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619977</v>
      </c>
      <c r="O10" s="44">
        <f t="shared" si="1"/>
        <v>547.68286219081267</v>
      </c>
      <c r="P10" s="9"/>
    </row>
    <row r="11" spans="1:133">
      <c r="A11" s="12"/>
      <c r="B11" s="42">
        <v>517</v>
      </c>
      <c r="C11" s="19" t="s">
        <v>62</v>
      </c>
      <c r="D11" s="43">
        <v>70000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70000</v>
      </c>
      <c r="O11" s="44">
        <f t="shared" si="1"/>
        <v>61.837455830388691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198829</v>
      </c>
      <c r="L12" s="43">
        <v>0</v>
      </c>
      <c r="M12" s="43">
        <v>0</v>
      </c>
      <c r="N12" s="43">
        <f t="shared" si="2"/>
        <v>198829</v>
      </c>
      <c r="O12" s="44">
        <f t="shared" si="1"/>
        <v>175.6439929328622</v>
      </c>
      <c r="P12" s="9"/>
    </row>
    <row r="13" spans="1:133">
      <c r="A13" s="12"/>
      <c r="B13" s="42">
        <v>519</v>
      </c>
      <c r="C13" s="19" t="s">
        <v>25</v>
      </c>
      <c r="D13" s="43">
        <v>249341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249341</v>
      </c>
      <c r="O13" s="44">
        <f t="shared" si="1"/>
        <v>220.26590106007066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SUM(D15:D15)</f>
        <v>4516735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318670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4835405</v>
      </c>
      <c r="O14" s="41">
        <f t="shared" si="1"/>
        <v>4271.559187279152</v>
      </c>
      <c r="P14" s="10"/>
    </row>
    <row r="15" spans="1:133">
      <c r="A15" s="12"/>
      <c r="B15" s="42">
        <v>521</v>
      </c>
      <c r="C15" s="19" t="s">
        <v>27</v>
      </c>
      <c r="D15" s="43">
        <v>4516735</v>
      </c>
      <c r="E15" s="43">
        <v>0</v>
      </c>
      <c r="F15" s="43">
        <v>0</v>
      </c>
      <c r="G15" s="43">
        <v>0</v>
      </c>
      <c r="H15" s="43">
        <v>0</v>
      </c>
      <c r="I15" s="43">
        <v>318670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4835405</v>
      </c>
      <c r="O15" s="44">
        <f t="shared" si="1"/>
        <v>4271.559187279152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908461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4467480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5375941</v>
      </c>
      <c r="O16" s="41">
        <f t="shared" si="1"/>
        <v>4749.0644876325086</v>
      </c>
      <c r="P16" s="10"/>
    </row>
    <row r="17" spans="1:119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3667578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3667578</v>
      </c>
      <c r="O17" s="44">
        <f t="shared" si="1"/>
        <v>3239.9098939929327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799902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799902</v>
      </c>
      <c r="O18" s="44">
        <f t="shared" si="1"/>
        <v>706.6272084805654</v>
      </c>
      <c r="P18" s="9"/>
    </row>
    <row r="19" spans="1:119">
      <c r="A19" s="12"/>
      <c r="B19" s="42">
        <v>539</v>
      </c>
      <c r="C19" s="19" t="s">
        <v>31</v>
      </c>
      <c r="D19" s="43">
        <v>908461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908461</v>
      </c>
      <c r="O19" s="44">
        <f t="shared" si="1"/>
        <v>802.52738515901058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743085</v>
      </c>
      <c r="E20" s="29">
        <f t="shared" si="6"/>
        <v>30782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773867</v>
      </c>
      <c r="O20" s="41">
        <f t="shared" si="1"/>
        <v>683.62809187279152</v>
      </c>
      <c r="P20" s="10"/>
    </row>
    <row r="21" spans="1:119">
      <c r="A21" s="12"/>
      <c r="B21" s="42">
        <v>569</v>
      </c>
      <c r="C21" s="19" t="s">
        <v>33</v>
      </c>
      <c r="D21" s="43">
        <v>743085</v>
      </c>
      <c r="E21" s="43">
        <v>30782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773867</v>
      </c>
      <c r="O21" s="44">
        <f t="shared" si="1"/>
        <v>683.62809187279152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758547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319351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1077898</v>
      </c>
      <c r="O22" s="41">
        <f t="shared" si="1"/>
        <v>952.20671378091868</v>
      </c>
      <c r="P22" s="9"/>
    </row>
    <row r="23" spans="1:119">
      <c r="A23" s="12"/>
      <c r="B23" s="42">
        <v>572</v>
      </c>
      <c r="C23" s="19" t="s">
        <v>35</v>
      </c>
      <c r="D23" s="43">
        <v>758547</v>
      </c>
      <c r="E23" s="43">
        <v>0</v>
      </c>
      <c r="F23" s="43">
        <v>0</v>
      </c>
      <c r="G23" s="43">
        <v>0</v>
      </c>
      <c r="H23" s="43">
        <v>0</v>
      </c>
      <c r="I23" s="43">
        <v>319351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1077898</v>
      </c>
      <c r="O23" s="44">
        <f t="shared" si="1"/>
        <v>952.20671378091868</v>
      </c>
      <c r="P23" s="9"/>
    </row>
    <row r="24" spans="1:119" ht="15.75">
      <c r="A24" s="26" t="s">
        <v>37</v>
      </c>
      <c r="B24" s="27"/>
      <c r="C24" s="28"/>
      <c r="D24" s="29">
        <f t="shared" ref="D24:M24" si="8">SUM(D25:D25)</f>
        <v>250000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250000</v>
      </c>
      <c r="O24" s="41">
        <f t="shared" si="1"/>
        <v>220.84805653710248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250000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250000</v>
      </c>
      <c r="O25" s="44">
        <f t="shared" si="1"/>
        <v>220.84805653710248</v>
      </c>
      <c r="P25" s="9"/>
    </row>
    <row r="26" spans="1:119" ht="16.5" thickBot="1">
      <c r="A26" s="13" t="s">
        <v>10</v>
      </c>
      <c r="B26" s="21"/>
      <c r="C26" s="20"/>
      <c r="D26" s="14">
        <f>SUM(D5,D14,D16,D20,D22,D24)</f>
        <v>15912928</v>
      </c>
      <c r="E26" s="14">
        <f t="shared" ref="E26:M26" si="9">SUM(E5,E14,E16,E20,E22,E24)</f>
        <v>30782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5105501</v>
      </c>
      <c r="J26" s="14">
        <f t="shared" si="9"/>
        <v>0</v>
      </c>
      <c r="K26" s="14">
        <f t="shared" si="9"/>
        <v>198829</v>
      </c>
      <c r="L26" s="14">
        <f t="shared" si="9"/>
        <v>0</v>
      </c>
      <c r="M26" s="14">
        <f t="shared" si="9"/>
        <v>0</v>
      </c>
      <c r="N26" s="14">
        <f t="shared" si="4"/>
        <v>21248040</v>
      </c>
      <c r="O26" s="35">
        <f t="shared" si="1"/>
        <v>18770.35335689046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63</v>
      </c>
      <c r="M28" s="93"/>
      <c r="N28" s="93"/>
      <c r="O28" s="39">
        <v>1132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:N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6489338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2958477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9447815</v>
      </c>
      <c r="P5" s="30">
        <f t="shared" ref="P5:P25" si="2">(O5/P$27)</f>
        <v>9023.7010506208208</v>
      </c>
      <c r="Q5" s="6"/>
    </row>
    <row r="6" spans="1:134">
      <c r="A6" s="12"/>
      <c r="B6" s="42">
        <v>511</v>
      </c>
      <c r="C6" s="19" t="s">
        <v>19</v>
      </c>
      <c r="D6" s="43">
        <v>233294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233294</v>
      </c>
      <c r="P6" s="44">
        <f t="shared" si="2"/>
        <v>222.82139446036294</v>
      </c>
      <c r="Q6" s="9"/>
    </row>
    <row r="7" spans="1:134">
      <c r="A7" s="12"/>
      <c r="B7" s="42">
        <v>512</v>
      </c>
      <c r="C7" s="19" t="s">
        <v>20</v>
      </c>
      <c r="D7" s="43">
        <v>431919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431919</v>
      </c>
      <c r="P7" s="44">
        <f t="shared" si="2"/>
        <v>412.53008595988541</v>
      </c>
      <c r="Q7" s="9"/>
    </row>
    <row r="8" spans="1:134">
      <c r="A8" s="12"/>
      <c r="B8" s="42">
        <v>513</v>
      </c>
      <c r="C8" s="19" t="s">
        <v>21</v>
      </c>
      <c r="D8" s="43">
        <v>4319362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4319362</v>
      </c>
      <c r="P8" s="44">
        <f t="shared" si="2"/>
        <v>4125.4651384909266</v>
      </c>
      <c r="Q8" s="9"/>
    </row>
    <row r="9" spans="1:134">
      <c r="A9" s="12"/>
      <c r="B9" s="42">
        <v>515</v>
      </c>
      <c r="C9" s="19" t="s">
        <v>23</v>
      </c>
      <c r="D9" s="43">
        <v>1504763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1504763</v>
      </c>
      <c r="P9" s="44">
        <f t="shared" si="2"/>
        <v>1437.2139446036294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2958477</v>
      </c>
      <c r="L10" s="43">
        <v>0</v>
      </c>
      <c r="M10" s="43">
        <v>0</v>
      </c>
      <c r="N10" s="43">
        <v>0</v>
      </c>
      <c r="O10" s="43">
        <f t="shared" si="1"/>
        <v>2958477</v>
      </c>
      <c r="P10" s="44">
        <f t="shared" si="2"/>
        <v>2825.6704871060174</v>
      </c>
      <c r="Q10" s="9"/>
    </row>
    <row r="11" spans="1:134" ht="15.75">
      <c r="A11" s="26" t="s">
        <v>26</v>
      </c>
      <c r="B11" s="27"/>
      <c r="C11" s="28"/>
      <c r="D11" s="29">
        <f t="shared" ref="D11:N11" si="3">SUM(D12:D14)</f>
        <v>9473798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9473798</v>
      </c>
      <c r="P11" s="41">
        <f t="shared" si="2"/>
        <v>9048.5176695319969</v>
      </c>
      <c r="Q11" s="10"/>
    </row>
    <row r="12" spans="1:134">
      <c r="A12" s="12"/>
      <c r="B12" s="42">
        <v>521</v>
      </c>
      <c r="C12" s="19" t="s">
        <v>27</v>
      </c>
      <c r="D12" s="43">
        <v>8744997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8744997</v>
      </c>
      <c r="P12" s="44">
        <f t="shared" si="2"/>
        <v>8352.4326647564467</v>
      </c>
      <c r="Q12" s="9"/>
    </row>
    <row r="13" spans="1:134">
      <c r="A13" s="12"/>
      <c r="B13" s="42">
        <v>524</v>
      </c>
      <c r="C13" s="19" t="s">
        <v>44</v>
      </c>
      <c r="D13" s="43">
        <v>490534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490534</v>
      </c>
      <c r="P13" s="44">
        <f t="shared" si="2"/>
        <v>468.51384909264567</v>
      </c>
      <c r="Q13" s="9"/>
    </row>
    <row r="14" spans="1:134">
      <c r="A14" s="12"/>
      <c r="B14" s="42">
        <v>529</v>
      </c>
      <c r="C14" s="19" t="s">
        <v>75</v>
      </c>
      <c r="D14" s="43">
        <v>238267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238267</v>
      </c>
      <c r="P14" s="44">
        <f t="shared" si="2"/>
        <v>227.57115568290354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SUM(D16:D18)</f>
        <v>3780563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8593331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12373894</v>
      </c>
      <c r="P15" s="41">
        <f t="shared" si="2"/>
        <v>11818.427889207258</v>
      </c>
      <c r="Q15" s="10"/>
    </row>
    <row r="16" spans="1:134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6890624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6890624</v>
      </c>
      <c r="P16" s="44">
        <f t="shared" si="2"/>
        <v>6581.3027698185288</v>
      </c>
      <c r="Q16" s="9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1702707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1702707</v>
      </c>
      <c r="P17" s="44">
        <f t="shared" si="2"/>
        <v>1626.2722063037249</v>
      </c>
      <c r="Q17" s="9"/>
    </row>
    <row r="18" spans="1:120">
      <c r="A18" s="12"/>
      <c r="B18" s="42">
        <v>539</v>
      </c>
      <c r="C18" s="19" t="s">
        <v>31</v>
      </c>
      <c r="D18" s="43">
        <v>3780563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3780563</v>
      </c>
      <c r="P18" s="44">
        <f t="shared" si="2"/>
        <v>3610.8529130850047</v>
      </c>
      <c r="Q18" s="9"/>
    </row>
    <row r="19" spans="1:120" ht="15.75">
      <c r="A19" s="26" t="s">
        <v>65</v>
      </c>
      <c r="B19" s="27"/>
      <c r="C19" s="28"/>
      <c r="D19" s="29">
        <f t="shared" ref="D19:N19" si="5">SUM(D20:D20)</f>
        <v>219282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219282</v>
      </c>
      <c r="P19" s="41">
        <f t="shared" si="2"/>
        <v>209.43839541547277</v>
      </c>
      <c r="Q19" s="10"/>
    </row>
    <row r="20" spans="1:120">
      <c r="A20" s="90"/>
      <c r="B20" s="91">
        <v>559</v>
      </c>
      <c r="C20" s="92" t="s">
        <v>66</v>
      </c>
      <c r="D20" s="43">
        <v>219282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219282</v>
      </c>
      <c r="P20" s="44">
        <f t="shared" si="2"/>
        <v>209.43839541547277</v>
      </c>
      <c r="Q20" s="9"/>
    </row>
    <row r="21" spans="1:120" ht="15.75">
      <c r="A21" s="26" t="s">
        <v>32</v>
      </c>
      <c r="B21" s="27"/>
      <c r="C21" s="28"/>
      <c r="D21" s="29">
        <f t="shared" ref="D21:N21" si="6">SUM(D22:D22)</f>
        <v>2617988</v>
      </c>
      <c r="E21" s="29">
        <f t="shared" si="6"/>
        <v>38467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2656455</v>
      </c>
      <c r="P21" s="41">
        <f t="shared" si="2"/>
        <v>2537.2063037249281</v>
      </c>
      <c r="Q21" s="10"/>
    </row>
    <row r="22" spans="1:120">
      <c r="A22" s="12"/>
      <c r="B22" s="42">
        <v>569</v>
      </c>
      <c r="C22" s="19" t="s">
        <v>33</v>
      </c>
      <c r="D22" s="43">
        <v>2617988</v>
      </c>
      <c r="E22" s="43">
        <v>38467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2656455</v>
      </c>
      <c r="P22" s="44">
        <f t="shared" si="2"/>
        <v>2537.2063037249281</v>
      </c>
      <c r="Q22" s="9"/>
    </row>
    <row r="23" spans="1:120" ht="15.75">
      <c r="A23" s="26" t="s">
        <v>34</v>
      </c>
      <c r="B23" s="27"/>
      <c r="C23" s="28"/>
      <c r="D23" s="29">
        <f t="shared" ref="D23:N23" si="7">SUM(D24:D24)</f>
        <v>2342354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2342354</v>
      </c>
      <c r="P23" s="41">
        <f t="shared" si="2"/>
        <v>2237.2053486150908</v>
      </c>
      <c r="Q23" s="9"/>
    </row>
    <row r="24" spans="1:120" ht="15.75" thickBot="1">
      <c r="A24" s="12"/>
      <c r="B24" s="42">
        <v>572</v>
      </c>
      <c r="C24" s="19" t="s">
        <v>35</v>
      </c>
      <c r="D24" s="43">
        <v>2342354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2342354</v>
      </c>
      <c r="P24" s="44">
        <f t="shared" si="2"/>
        <v>2237.2053486150908</v>
      </c>
      <c r="Q24" s="9"/>
    </row>
    <row r="25" spans="1:120" ht="16.5" thickBot="1">
      <c r="A25" s="13" t="s">
        <v>10</v>
      </c>
      <c r="B25" s="21"/>
      <c r="C25" s="20"/>
      <c r="D25" s="14">
        <f>SUM(D5,D11,D15,D19,D21,D23)</f>
        <v>24923323</v>
      </c>
      <c r="E25" s="14">
        <f t="shared" ref="E25:N25" si="8">SUM(E5,E11,E15,E19,E21,E23)</f>
        <v>38467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8593331</v>
      </c>
      <c r="J25" s="14">
        <f t="shared" si="8"/>
        <v>0</v>
      </c>
      <c r="K25" s="14">
        <f t="shared" si="8"/>
        <v>2958477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36513598</v>
      </c>
      <c r="P25" s="35">
        <f t="shared" si="2"/>
        <v>34874.496657115567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81</v>
      </c>
      <c r="N27" s="93"/>
      <c r="O27" s="93"/>
      <c r="P27" s="39">
        <v>1047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6396285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2929100</v>
      </c>
      <c r="L5" s="24">
        <f t="shared" si="0"/>
        <v>0</v>
      </c>
      <c r="M5" s="24">
        <f t="shared" si="0"/>
        <v>0</v>
      </c>
      <c r="N5" s="25">
        <f t="shared" ref="N5:N27" si="1">SUM(D5:M5)</f>
        <v>9325385</v>
      </c>
      <c r="O5" s="30">
        <f t="shared" ref="O5:O27" si="2">(N5/O$29)</f>
        <v>9372.2462311557792</v>
      </c>
      <c r="P5" s="6"/>
    </row>
    <row r="6" spans="1:133">
      <c r="A6" s="12"/>
      <c r="B6" s="42">
        <v>511</v>
      </c>
      <c r="C6" s="19" t="s">
        <v>19</v>
      </c>
      <c r="D6" s="43">
        <v>239555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239555</v>
      </c>
      <c r="O6" s="44">
        <f t="shared" si="2"/>
        <v>240.75879396984925</v>
      </c>
      <c r="P6" s="9"/>
    </row>
    <row r="7" spans="1:133">
      <c r="A7" s="12"/>
      <c r="B7" s="42">
        <v>512</v>
      </c>
      <c r="C7" s="19" t="s">
        <v>20</v>
      </c>
      <c r="D7" s="43">
        <v>404555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404555</v>
      </c>
      <c r="O7" s="44">
        <f t="shared" si="2"/>
        <v>406.58793969849245</v>
      </c>
      <c r="P7" s="9"/>
    </row>
    <row r="8" spans="1:133">
      <c r="A8" s="12"/>
      <c r="B8" s="42">
        <v>513</v>
      </c>
      <c r="C8" s="19" t="s">
        <v>21</v>
      </c>
      <c r="D8" s="43">
        <v>4355360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4355360</v>
      </c>
      <c r="O8" s="44">
        <f t="shared" si="2"/>
        <v>4377.2462311557792</v>
      </c>
      <c r="P8" s="9"/>
    </row>
    <row r="9" spans="1:133">
      <c r="A9" s="12"/>
      <c r="B9" s="42">
        <v>515</v>
      </c>
      <c r="C9" s="19" t="s">
        <v>23</v>
      </c>
      <c r="D9" s="43">
        <v>1396815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1396815</v>
      </c>
      <c r="O9" s="44">
        <f t="shared" si="2"/>
        <v>1403.8341708542714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2929100</v>
      </c>
      <c r="L10" s="43">
        <v>0</v>
      </c>
      <c r="M10" s="43">
        <v>0</v>
      </c>
      <c r="N10" s="43">
        <f t="shared" si="1"/>
        <v>2929100</v>
      </c>
      <c r="O10" s="44">
        <f t="shared" si="2"/>
        <v>2943.8190954773868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SUM(D12:D14)</f>
        <v>9893966</v>
      </c>
      <c r="E11" s="29">
        <f t="shared" si="3"/>
        <v>800808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10694774</v>
      </c>
      <c r="O11" s="41">
        <f t="shared" si="2"/>
        <v>10748.516582914574</v>
      </c>
      <c r="P11" s="10"/>
    </row>
    <row r="12" spans="1:133">
      <c r="A12" s="12"/>
      <c r="B12" s="42">
        <v>521</v>
      </c>
      <c r="C12" s="19" t="s">
        <v>27</v>
      </c>
      <c r="D12" s="43">
        <v>8935414</v>
      </c>
      <c r="E12" s="43">
        <v>800808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9736222</v>
      </c>
      <c r="O12" s="44">
        <f t="shared" si="2"/>
        <v>9785.1477386934675</v>
      </c>
      <c r="P12" s="9"/>
    </row>
    <row r="13" spans="1:133">
      <c r="A13" s="12"/>
      <c r="B13" s="42">
        <v>524</v>
      </c>
      <c r="C13" s="19" t="s">
        <v>44</v>
      </c>
      <c r="D13" s="43">
        <v>540401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540401</v>
      </c>
      <c r="O13" s="44">
        <f t="shared" si="2"/>
        <v>543.11658291457286</v>
      </c>
      <c r="P13" s="9"/>
    </row>
    <row r="14" spans="1:133">
      <c r="A14" s="12"/>
      <c r="B14" s="42">
        <v>529</v>
      </c>
      <c r="C14" s="19" t="s">
        <v>75</v>
      </c>
      <c r="D14" s="43">
        <v>418151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418151</v>
      </c>
      <c r="O14" s="44">
        <f t="shared" si="2"/>
        <v>420.25226130653266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5532293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7995486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13527779</v>
      </c>
      <c r="O15" s="41">
        <f t="shared" si="2"/>
        <v>13595.757788944724</v>
      </c>
      <c r="P15" s="10"/>
    </row>
    <row r="16" spans="1:133">
      <c r="A16" s="12"/>
      <c r="B16" s="42">
        <v>536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6321731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6321731</v>
      </c>
      <c r="O16" s="44">
        <f t="shared" si="2"/>
        <v>6353.4984924623113</v>
      </c>
      <c r="P16" s="9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1673755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1673755</v>
      </c>
      <c r="O17" s="44">
        <f t="shared" si="2"/>
        <v>1682.1658291457286</v>
      </c>
      <c r="P17" s="9"/>
    </row>
    <row r="18" spans="1:119">
      <c r="A18" s="12"/>
      <c r="B18" s="42">
        <v>539</v>
      </c>
      <c r="C18" s="19" t="s">
        <v>31</v>
      </c>
      <c r="D18" s="43">
        <v>5532293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5532293</v>
      </c>
      <c r="O18" s="44">
        <f t="shared" si="2"/>
        <v>5560.0934673366837</v>
      </c>
      <c r="P18" s="9"/>
    </row>
    <row r="19" spans="1:119" ht="15.75">
      <c r="A19" s="26" t="s">
        <v>65</v>
      </c>
      <c r="B19" s="27"/>
      <c r="C19" s="28"/>
      <c r="D19" s="29">
        <f t="shared" ref="D19:M19" si="5">SUM(D20:D20)</f>
        <v>273913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273913</v>
      </c>
      <c r="O19" s="41">
        <f t="shared" si="2"/>
        <v>275.28944723618088</v>
      </c>
      <c r="P19" s="10"/>
    </row>
    <row r="20" spans="1:119">
      <c r="A20" s="90"/>
      <c r="B20" s="91">
        <v>559</v>
      </c>
      <c r="C20" s="92" t="s">
        <v>66</v>
      </c>
      <c r="D20" s="43">
        <v>273913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273913</v>
      </c>
      <c r="O20" s="44">
        <f t="shared" si="2"/>
        <v>275.28944723618088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1677271</v>
      </c>
      <c r="E21" s="29">
        <f t="shared" si="6"/>
        <v>76938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404335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2158544</v>
      </c>
      <c r="O21" s="41">
        <f t="shared" si="2"/>
        <v>2169.3909547738695</v>
      </c>
      <c r="P21" s="10"/>
    </row>
    <row r="22" spans="1:119">
      <c r="A22" s="12"/>
      <c r="B22" s="42">
        <v>569</v>
      </c>
      <c r="C22" s="19" t="s">
        <v>33</v>
      </c>
      <c r="D22" s="43">
        <v>1677271</v>
      </c>
      <c r="E22" s="43">
        <v>76938</v>
      </c>
      <c r="F22" s="43">
        <v>0</v>
      </c>
      <c r="G22" s="43">
        <v>0</v>
      </c>
      <c r="H22" s="43">
        <v>0</v>
      </c>
      <c r="I22" s="43">
        <v>404335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2158544</v>
      </c>
      <c r="O22" s="44">
        <f t="shared" si="2"/>
        <v>2169.3909547738695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1426200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1426200</v>
      </c>
      <c r="O23" s="41">
        <f t="shared" si="2"/>
        <v>1433.3668341708542</v>
      </c>
      <c r="P23" s="9"/>
    </row>
    <row r="24" spans="1:119">
      <c r="A24" s="12"/>
      <c r="B24" s="42">
        <v>572</v>
      </c>
      <c r="C24" s="19" t="s">
        <v>55</v>
      </c>
      <c r="D24" s="43">
        <v>1426200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1426200</v>
      </c>
      <c r="O24" s="44">
        <f t="shared" si="2"/>
        <v>1433.3668341708542</v>
      </c>
      <c r="P24" s="9"/>
    </row>
    <row r="25" spans="1:119" ht="15.75">
      <c r="A25" s="26" t="s">
        <v>56</v>
      </c>
      <c r="B25" s="27"/>
      <c r="C25" s="28"/>
      <c r="D25" s="29">
        <f t="shared" ref="D25:M25" si="8">SUM(D26:D26)</f>
        <v>1208652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1208652</v>
      </c>
      <c r="O25" s="41">
        <f t="shared" si="2"/>
        <v>1214.7256281407035</v>
      </c>
      <c r="P25" s="9"/>
    </row>
    <row r="26" spans="1:119" ht="15.75" thickBot="1">
      <c r="A26" s="12"/>
      <c r="B26" s="42">
        <v>581</v>
      </c>
      <c r="C26" s="19" t="s">
        <v>57</v>
      </c>
      <c r="D26" s="43">
        <v>1208652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1208652</v>
      </c>
      <c r="O26" s="44">
        <f t="shared" si="2"/>
        <v>1214.7256281407035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26408580</v>
      </c>
      <c r="E27" s="14">
        <f t="shared" ref="E27:M27" si="9">SUM(E5,E11,E15,E19,E21,E23,E25)</f>
        <v>877746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8399821</v>
      </c>
      <c r="J27" s="14">
        <f t="shared" si="9"/>
        <v>0</v>
      </c>
      <c r="K27" s="14">
        <f t="shared" si="9"/>
        <v>2929100</v>
      </c>
      <c r="L27" s="14">
        <f t="shared" si="9"/>
        <v>0</v>
      </c>
      <c r="M27" s="14">
        <f t="shared" si="9"/>
        <v>0</v>
      </c>
      <c r="N27" s="14">
        <f t="shared" si="1"/>
        <v>38615247</v>
      </c>
      <c r="O27" s="35">
        <f t="shared" si="2"/>
        <v>38809.293467336684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995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6172708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2578014</v>
      </c>
      <c r="L5" s="24">
        <f t="shared" si="0"/>
        <v>0</v>
      </c>
      <c r="M5" s="24">
        <f t="shared" si="0"/>
        <v>0</v>
      </c>
      <c r="N5" s="25">
        <f t="shared" ref="N5:N26" si="1">SUM(D5:M5)</f>
        <v>8750722</v>
      </c>
      <c r="O5" s="30">
        <f t="shared" ref="O5:O26" si="2">(N5/O$28)</f>
        <v>10331.430932703661</v>
      </c>
      <c r="P5" s="6"/>
    </row>
    <row r="6" spans="1:133">
      <c r="A6" s="12"/>
      <c r="B6" s="42">
        <v>511</v>
      </c>
      <c r="C6" s="19" t="s">
        <v>19</v>
      </c>
      <c r="D6" s="43">
        <v>234244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234244</v>
      </c>
      <c r="O6" s="44">
        <f t="shared" si="2"/>
        <v>276.55726092089731</v>
      </c>
      <c r="P6" s="9"/>
    </row>
    <row r="7" spans="1:133">
      <c r="A7" s="12"/>
      <c r="B7" s="42">
        <v>512</v>
      </c>
      <c r="C7" s="19" t="s">
        <v>20</v>
      </c>
      <c r="D7" s="43">
        <v>441578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441578</v>
      </c>
      <c r="O7" s="44">
        <f t="shared" si="2"/>
        <v>521.34356552538372</v>
      </c>
      <c r="P7" s="9"/>
    </row>
    <row r="8" spans="1:133">
      <c r="A8" s="12"/>
      <c r="B8" s="42">
        <v>513</v>
      </c>
      <c r="C8" s="19" t="s">
        <v>21</v>
      </c>
      <c r="D8" s="43">
        <v>4222202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4222202</v>
      </c>
      <c r="O8" s="44">
        <f t="shared" si="2"/>
        <v>4984.8902007083825</v>
      </c>
      <c r="P8" s="9"/>
    </row>
    <row r="9" spans="1:133">
      <c r="A9" s="12"/>
      <c r="B9" s="42">
        <v>515</v>
      </c>
      <c r="C9" s="19" t="s">
        <v>23</v>
      </c>
      <c r="D9" s="43">
        <v>1274684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1274684</v>
      </c>
      <c r="O9" s="44">
        <f t="shared" si="2"/>
        <v>1504.9397874852421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2578014</v>
      </c>
      <c r="L10" s="43">
        <v>0</v>
      </c>
      <c r="M10" s="43">
        <v>0</v>
      </c>
      <c r="N10" s="43">
        <f t="shared" si="1"/>
        <v>2578014</v>
      </c>
      <c r="O10" s="44">
        <f t="shared" si="2"/>
        <v>3043.7001180637544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8481510</v>
      </c>
      <c r="E11" s="29">
        <f t="shared" si="3"/>
        <v>247655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345459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9074624</v>
      </c>
      <c r="O11" s="41">
        <f t="shared" si="2"/>
        <v>10713.841794569067</v>
      </c>
      <c r="P11" s="10"/>
    </row>
    <row r="12" spans="1:133">
      <c r="A12" s="12"/>
      <c r="B12" s="42">
        <v>521</v>
      </c>
      <c r="C12" s="19" t="s">
        <v>27</v>
      </c>
      <c r="D12" s="43">
        <v>8036787</v>
      </c>
      <c r="E12" s="43">
        <v>247655</v>
      </c>
      <c r="F12" s="43">
        <v>0</v>
      </c>
      <c r="G12" s="43">
        <v>0</v>
      </c>
      <c r="H12" s="43">
        <v>0</v>
      </c>
      <c r="I12" s="43">
        <v>345459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8629901</v>
      </c>
      <c r="O12" s="44">
        <f t="shared" si="2"/>
        <v>10188.785123966942</v>
      </c>
      <c r="P12" s="9"/>
    </row>
    <row r="13" spans="1:133">
      <c r="A13" s="12"/>
      <c r="B13" s="42">
        <v>524</v>
      </c>
      <c r="C13" s="19" t="s">
        <v>44</v>
      </c>
      <c r="D13" s="43">
        <v>444723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444723</v>
      </c>
      <c r="O13" s="44">
        <f t="shared" si="2"/>
        <v>525.05667060212511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3047247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6933567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9980814</v>
      </c>
      <c r="O14" s="41">
        <f t="shared" si="2"/>
        <v>11783.72373081464</v>
      </c>
      <c r="P14" s="10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5257349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5257349</v>
      </c>
      <c r="O15" s="44">
        <f t="shared" si="2"/>
        <v>6207.0236127508851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1676218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1676218</v>
      </c>
      <c r="O16" s="44">
        <f t="shared" si="2"/>
        <v>1979.0059031877213</v>
      </c>
      <c r="P16" s="9"/>
    </row>
    <row r="17" spans="1:119">
      <c r="A17" s="12"/>
      <c r="B17" s="42">
        <v>539</v>
      </c>
      <c r="C17" s="19" t="s">
        <v>31</v>
      </c>
      <c r="D17" s="43">
        <v>3047247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3047247</v>
      </c>
      <c r="O17" s="44">
        <f t="shared" si="2"/>
        <v>3597.6942148760331</v>
      </c>
      <c r="P17" s="9"/>
    </row>
    <row r="18" spans="1:119" ht="15.75">
      <c r="A18" s="26" t="s">
        <v>65</v>
      </c>
      <c r="B18" s="27"/>
      <c r="C18" s="28"/>
      <c r="D18" s="29">
        <f t="shared" ref="D18:M18" si="5">SUM(D19:D19)</f>
        <v>138222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138222</v>
      </c>
      <c r="O18" s="41">
        <f t="shared" si="2"/>
        <v>163.19008264462809</v>
      </c>
      <c r="P18" s="10"/>
    </row>
    <row r="19" spans="1:119">
      <c r="A19" s="90"/>
      <c r="B19" s="91">
        <v>559</v>
      </c>
      <c r="C19" s="92" t="s">
        <v>66</v>
      </c>
      <c r="D19" s="43">
        <v>138222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138222</v>
      </c>
      <c r="O19" s="44">
        <f t="shared" si="2"/>
        <v>163.19008264462809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1589424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1589424</v>
      </c>
      <c r="O20" s="41">
        <f t="shared" si="2"/>
        <v>1876.5336481700117</v>
      </c>
      <c r="P20" s="10"/>
    </row>
    <row r="21" spans="1:119">
      <c r="A21" s="12"/>
      <c r="B21" s="42">
        <v>569</v>
      </c>
      <c r="C21" s="19" t="s">
        <v>33</v>
      </c>
      <c r="D21" s="43">
        <v>1589424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1589424</v>
      </c>
      <c r="O21" s="44">
        <f t="shared" si="2"/>
        <v>1876.5336481700117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1042241</v>
      </c>
      <c r="E22" s="29">
        <f t="shared" si="7"/>
        <v>24949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416471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1483661</v>
      </c>
      <c r="O22" s="41">
        <f t="shared" si="2"/>
        <v>1751.6658795749704</v>
      </c>
      <c r="P22" s="9"/>
    </row>
    <row r="23" spans="1:119">
      <c r="A23" s="12"/>
      <c r="B23" s="42">
        <v>572</v>
      </c>
      <c r="C23" s="19" t="s">
        <v>55</v>
      </c>
      <c r="D23" s="43">
        <v>1042241</v>
      </c>
      <c r="E23" s="43">
        <v>24949</v>
      </c>
      <c r="F23" s="43">
        <v>0</v>
      </c>
      <c r="G23" s="43">
        <v>0</v>
      </c>
      <c r="H23" s="43">
        <v>0</v>
      </c>
      <c r="I23" s="43">
        <v>416471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1483661</v>
      </c>
      <c r="O23" s="44">
        <f t="shared" si="2"/>
        <v>1751.6658795749704</v>
      </c>
      <c r="P23" s="9"/>
    </row>
    <row r="24" spans="1:119" ht="15.75">
      <c r="A24" s="26" t="s">
        <v>56</v>
      </c>
      <c r="B24" s="27"/>
      <c r="C24" s="28"/>
      <c r="D24" s="29">
        <f t="shared" ref="D24:M24" si="8">SUM(D25:D25)</f>
        <v>304514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304514</v>
      </c>
      <c r="O24" s="41">
        <f t="shared" si="2"/>
        <v>359.52066115702479</v>
      </c>
      <c r="P24" s="9"/>
    </row>
    <row r="25" spans="1:119" ht="15.75" thickBot="1">
      <c r="A25" s="12"/>
      <c r="B25" s="42">
        <v>581</v>
      </c>
      <c r="C25" s="19" t="s">
        <v>57</v>
      </c>
      <c r="D25" s="43">
        <v>304514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304514</v>
      </c>
      <c r="O25" s="44">
        <f t="shared" si="2"/>
        <v>359.52066115702479</v>
      </c>
      <c r="P25" s="9"/>
    </row>
    <row r="26" spans="1:119" ht="16.5" thickBot="1">
      <c r="A26" s="13" t="s">
        <v>10</v>
      </c>
      <c r="B26" s="21"/>
      <c r="C26" s="20"/>
      <c r="D26" s="14">
        <f>SUM(D5,D11,D14,D18,D20,D22,D24)</f>
        <v>20775866</v>
      </c>
      <c r="E26" s="14">
        <f t="shared" ref="E26:M26" si="9">SUM(E5,E11,E14,E18,E20,E22,E24)</f>
        <v>272604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7695497</v>
      </c>
      <c r="J26" s="14">
        <f t="shared" si="9"/>
        <v>0</v>
      </c>
      <c r="K26" s="14">
        <f t="shared" si="9"/>
        <v>2578014</v>
      </c>
      <c r="L26" s="14">
        <f t="shared" si="9"/>
        <v>0</v>
      </c>
      <c r="M26" s="14">
        <f t="shared" si="9"/>
        <v>0</v>
      </c>
      <c r="N26" s="14">
        <f t="shared" si="1"/>
        <v>31321981</v>
      </c>
      <c r="O26" s="35">
        <f t="shared" si="2"/>
        <v>36979.906729634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73</v>
      </c>
      <c r="M28" s="93"/>
      <c r="N28" s="93"/>
      <c r="O28" s="39">
        <v>847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5611200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2271727</v>
      </c>
      <c r="L5" s="24">
        <f t="shared" si="0"/>
        <v>0</v>
      </c>
      <c r="M5" s="24">
        <f t="shared" si="0"/>
        <v>0</v>
      </c>
      <c r="N5" s="25">
        <f t="shared" ref="N5:N26" si="1">SUM(D5:M5)</f>
        <v>7882927</v>
      </c>
      <c r="O5" s="30">
        <f t="shared" ref="O5:O26" si="2">(N5/O$28)</f>
        <v>9362.1460807600943</v>
      </c>
      <c r="P5" s="6"/>
    </row>
    <row r="6" spans="1:133">
      <c r="A6" s="12"/>
      <c r="B6" s="42">
        <v>511</v>
      </c>
      <c r="C6" s="19" t="s">
        <v>19</v>
      </c>
      <c r="D6" s="43">
        <v>231445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231445</v>
      </c>
      <c r="O6" s="44">
        <f t="shared" si="2"/>
        <v>274.87529691211404</v>
      </c>
      <c r="P6" s="9"/>
    </row>
    <row r="7" spans="1:133">
      <c r="A7" s="12"/>
      <c r="B7" s="42">
        <v>512</v>
      </c>
      <c r="C7" s="19" t="s">
        <v>20</v>
      </c>
      <c r="D7" s="43">
        <v>427040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427040</v>
      </c>
      <c r="O7" s="44">
        <f t="shared" si="2"/>
        <v>507.1733966745843</v>
      </c>
      <c r="P7" s="9"/>
    </row>
    <row r="8" spans="1:133">
      <c r="A8" s="12"/>
      <c r="B8" s="42">
        <v>513</v>
      </c>
      <c r="C8" s="19" t="s">
        <v>21</v>
      </c>
      <c r="D8" s="43">
        <v>3904572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3904572</v>
      </c>
      <c r="O8" s="44">
        <f t="shared" si="2"/>
        <v>4637.2589073634208</v>
      </c>
      <c r="P8" s="9"/>
    </row>
    <row r="9" spans="1:133">
      <c r="A9" s="12"/>
      <c r="B9" s="42">
        <v>515</v>
      </c>
      <c r="C9" s="19" t="s">
        <v>23</v>
      </c>
      <c r="D9" s="43">
        <v>1048143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1048143</v>
      </c>
      <c r="O9" s="44">
        <f t="shared" si="2"/>
        <v>1244.8254156769597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2271727</v>
      </c>
      <c r="L10" s="43">
        <v>0</v>
      </c>
      <c r="M10" s="43">
        <v>0</v>
      </c>
      <c r="N10" s="43">
        <f t="shared" si="1"/>
        <v>2271727</v>
      </c>
      <c r="O10" s="44">
        <f t="shared" si="2"/>
        <v>2698.0130641330165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8331123</v>
      </c>
      <c r="E11" s="29">
        <f t="shared" si="3"/>
        <v>718237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316439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9365799</v>
      </c>
      <c r="O11" s="41">
        <f t="shared" si="2"/>
        <v>11123.276722090261</v>
      </c>
      <c r="P11" s="10"/>
    </row>
    <row r="12" spans="1:133">
      <c r="A12" s="12"/>
      <c r="B12" s="42">
        <v>521</v>
      </c>
      <c r="C12" s="19" t="s">
        <v>27</v>
      </c>
      <c r="D12" s="43">
        <v>7900942</v>
      </c>
      <c r="E12" s="43">
        <v>718237</v>
      </c>
      <c r="F12" s="43">
        <v>0</v>
      </c>
      <c r="G12" s="43">
        <v>0</v>
      </c>
      <c r="H12" s="43">
        <v>0</v>
      </c>
      <c r="I12" s="43">
        <v>316439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8935618</v>
      </c>
      <c r="O12" s="44">
        <f t="shared" si="2"/>
        <v>10612.372921615202</v>
      </c>
      <c r="P12" s="9"/>
    </row>
    <row r="13" spans="1:133">
      <c r="A13" s="12"/>
      <c r="B13" s="42">
        <v>524</v>
      </c>
      <c r="C13" s="19" t="s">
        <v>44</v>
      </c>
      <c r="D13" s="43">
        <v>430181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430181</v>
      </c>
      <c r="O13" s="44">
        <f t="shared" si="2"/>
        <v>510.90380047505937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3182314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6940962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10123276</v>
      </c>
      <c r="O14" s="41">
        <f t="shared" si="2"/>
        <v>12022.893111638954</v>
      </c>
      <c r="P14" s="10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5307913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5307913</v>
      </c>
      <c r="O15" s="44">
        <f t="shared" si="2"/>
        <v>6303.9346793349168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1633049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1633049</v>
      </c>
      <c r="O16" s="44">
        <f t="shared" si="2"/>
        <v>1939.4881235154394</v>
      </c>
      <c r="P16" s="9"/>
    </row>
    <row r="17" spans="1:119">
      <c r="A17" s="12"/>
      <c r="B17" s="42">
        <v>539</v>
      </c>
      <c r="C17" s="19" t="s">
        <v>31</v>
      </c>
      <c r="D17" s="43">
        <v>3182314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3182314</v>
      </c>
      <c r="O17" s="44">
        <f t="shared" si="2"/>
        <v>3779.4703087885987</v>
      </c>
      <c r="P17" s="9"/>
    </row>
    <row r="18" spans="1:119" ht="15.75">
      <c r="A18" s="26" t="s">
        <v>65</v>
      </c>
      <c r="B18" s="27"/>
      <c r="C18" s="28"/>
      <c r="D18" s="29">
        <f t="shared" ref="D18:M18" si="5">SUM(D19:D19)</f>
        <v>142609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142609</v>
      </c>
      <c r="O18" s="41">
        <f t="shared" si="2"/>
        <v>169.36935866983373</v>
      </c>
      <c r="P18" s="10"/>
    </row>
    <row r="19" spans="1:119">
      <c r="A19" s="90"/>
      <c r="B19" s="91">
        <v>559</v>
      </c>
      <c r="C19" s="92" t="s">
        <v>66</v>
      </c>
      <c r="D19" s="43">
        <v>142609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142609</v>
      </c>
      <c r="O19" s="44">
        <f t="shared" si="2"/>
        <v>169.36935866983373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1595115</v>
      </c>
      <c r="E20" s="29">
        <f t="shared" si="6"/>
        <v>29696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1624811</v>
      </c>
      <c r="O20" s="41">
        <f t="shared" si="2"/>
        <v>1929.7042755344419</v>
      </c>
      <c r="P20" s="10"/>
    </row>
    <row r="21" spans="1:119">
      <c r="A21" s="12"/>
      <c r="B21" s="42">
        <v>569</v>
      </c>
      <c r="C21" s="19" t="s">
        <v>33</v>
      </c>
      <c r="D21" s="43">
        <v>1595115</v>
      </c>
      <c r="E21" s="43">
        <v>29696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1624811</v>
      </c>
      <c r="O21" s="44">
        <f t="shared" si="2"/>
        <v>1929.7042755344419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1031543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390032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1421575</v>
      </c>
      <c r="O22" s="41">
        <f t="shared" si="2"/>
        <v>1688.33135391924</v>
      </c>
      <c r="P22" s="9"/>
    </row>
    <row r="23" spans="1:119">
      <c r="A23" s="12"/>
      <c r="B23" s="42">
        <v>572</v>
      </c>
      <c r="C23" s="19" t="s">
        <v>55</v>
      </c>
      <c r="D23" s="43">
        <v>1031543</v>
      </c>
      <c r="E23" s="43">
        <v>0</v>
      </c>
      <c r="F23" s="43">
        <v>0</v>
      </c>
      <c r="G23" s="43">
        <v>0</v>
      </c>
      <c r="H23" s="43">
        <v>0</v>
      </c>
      <c r="I23" s="43">
        <v>390032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1421575</v>
      </c>
      <c r="O23" s="44">
        <f t="shared" si="2"/>
        <v>1688.33135391924</v>
      </c>
      <c r="P23" s="9"/>
    </row>
    <row r="24" spans="1:119" ht="15.75">
      <c r="A24" s="26" t="s">
        <v>56</v>
      </c>
      <c r="B24" s="27"/>
      <c r="C24" s="28"/>
      <c r="D24" s="29">
        <f t="shared" ref="D24:M24" si="8">SUM(D25:D25)</f>
        <v>228838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228838</v>
      </c>
      <c r="O24" s="41">
        <f t="shared" si="2"/>
        <v>271.77909738717341</v>
      </c>
      <c r="P24" s="9"/>
    </row>
    <row r="25" spans="1:119" ht="15.75" thickBot="1">
      <c r="A25" s="12"/>
      <c r="B25" s="42">
        <v>581</v>
      </c>
      <c r="C25" s="19" t="s">
        <v>57</v>
      </c>
      <c r="D25" s="43">
        <v>228838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228838</v>
      </c>
      <c r="O25" s="44">
        <f t="shared" si="2"/>
        <v>271.77909738717341</v>
      </c>
      <c r="P25" s="9"/>
    </row>
    <row r="26" spans="1:119" ht="16.5" thickBot="1">
      <c r="A26" s="13" t="s">
        <v>10</v>
      </c>
      <c r="B26" s="21"/>
      <c r="C26" s="20"/>
      <c r="D26" s="14">
        <f>SUM(D5,D11,D14,D18,D20,D22,D24)</f>
        <v>20122742</v>
      </c>
      <c r="E26" s="14">
        <f t="shared" ref="E26:M26" si="9">SUM(E5,E11,E14,E18,E20,E22,E24)</f>
        <v>747933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7647433</v>
      </c>
      <c r="J26" s="14">
        <f t="shared" si="9"/>
        <v>0</v>
      </c>
      <c r="K26" s="14">
        <f t="shared" si="9"/>
        <v>2271727</v>
      </c>
      <c r="L26" s="14">
        <f t="shared" si="9"/>
        <v>0</v>
      </c>
      <c r="M26" s="14">
        <f t="shared" si="9"/>
        <v>0</v>
      </c>
      <c r="N26" s="14">
        <f t="shared" si="1"/>
        <v>30789835</v>
      </c>
      <c r="O26" s="35">
        <f t="shared" si="2"/>
        <v>36567.5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71</v>
      </c>
      <c r="M28" s="93"/>
      <c r="N28" s="93"/>
      <c r="O28" s="39">
        <v>842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5447173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2010333</v>
      </c>
      <c r="L5" s="24">
        <f t="shared" si="0"/>
        <v>0</v>
      </c>
      <c r="M5" s="24">
        <f t="shared" si="0"/>
        <v>0</v>
      </c>
      <c r="N5" s="25">
        <f t="shared" ref="N5:N26" si="1">SUM(D5:M5)</f>
        <v>7457506</v>
      </c>
      <c r="O5" s="30">
        <f t="shared" ref="O5:O26" si="2">(N5/O$28)</f>
        <v>8963.3485576923085</v>
      </c>
      <c r="P5" s="6"/>
    </row>
    <row r="6" spans="1:133">
      <c r="A6" s="12"/>
      <c r="B6" s="42">
        <v>511</v>
      </c>
      <c r="C6" s="19" t="s">
        <v>19</v>
      </c>
      <c r="D6" s="43">
        <v>171909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171909</v>
      </c>
      <c r="O6" s="44">
        <f t="shared" si="2"/>
        <v>206.62139423076923</v>
      </c>
      <c r="P6" s="9"/>
    </row>
    <row r="7" spans="1:133">
      <c r="A7" s="12"/>
      <c r="B7" s="42">
        <v>512</v>
      </c>
      <c r="C7" s="19" t="s">
        <v>20</v>
      </c>
      <c r="D7" s="43">
        <v>485106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485106</v>
      </c>
      <c r="O7" s="44">
        <f t="shared" si="2"/>
        <v>583.06009615384619</v>
      </c>
      <c r="P7" s="9"/>
    </row>
    <row r="8" spans="1:133">
      <c r="A8" s="12"/>
      <c r="B8" s="42">
        <v>513</v>
      </c>
      <c r="C8" s="19" t="s">
        <v>21</v>
      </c>
      <c r="D8" s="43">
        <v>3781008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3781008</v>
      </c>
      <c r="O8" s="44">
        <f t="shared" si="2"/>
        <v>4544.4807692307695</v>
      </c>
      <c r="P8" s="9"/>
    </row>
    <row r="9" spans="1:133">
      <c r="A9" s="12"/>
      <c r="B9" s="42">
        <v>515</v>
      </c>
      <c r="C9" s="19" t="s">
        <v>23</v>
      </c>
      <c r="D9" s="43">
        <v>1009150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1009150</v>
      </c>
      <c r="O9" s="44">
        <f t="shared" si="2"/>
        <v>1212.9206730769231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2010333</v>
      </c>
      <c r="L10" s="43">
        <v>0</v>
      </c>
      <c r="M10" s="43">
        <v>0</v>
      </c>
      <c r="N10" s="43">
        <f t="shared" si="1"/>
        <v>2010333</v>
      </c>
      <c r="O10" s="44">
        <f t="shared" si="2"/>
        <v>2416.265625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7547709</v>
      </c>
      <c r="E11" s="29">
        <f t="shared" si="3"/>
        <v>109957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271953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7929619</v>
      </c>
      <c r="O11" s="41">
        <f t="shared" si="2"/>
        <v>9530.7920673076915</v>
      </c>
      <c r="P11" s="10"/>
    </row>
    <row r="12" spans="1:133">
      <c r="A12" s="12"/>
      <c r="B12" s="42">
        <v>521</v>
      </c>
      <c r="C12" s="19" t="s">
        <v>27</v>
      </c>
      <c r="D12" s="43">
        <v>7170417</v>
      </c>
      <c r="E12" s="43">
        <v>109957</v>
      </c>
      <c r="F12" s="43">
        <v>0</v>
      </c>
      <c r="G12" s="43">
        <v>0</v>
      </c>
      <c r="H12" s="43">
        <v>0</v>
      </c>
      <c r="I12" s="43">
        <v>271953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7552327</v>
      </c>
      <c r="O12" s="44">
        <f t="shared" si="2"/>
        <v>9077.3161057692305</v>
      </c>
      <c r="P12" s="9"/>
    </row>
    <row r="13" spans="1:133">
      <c r="A13" s="12"/>
      <c r="B13" s="42">
        <v>524</v>
      </c>
      <c r="C13" s="19" t="s">
        <v>44</v>
      </c>
      <c r="D13" s="43">
        <v>377292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377292</v>
      </c>
      <c r="O13" s="44">
        <f t="shared" si="2"/>
        <v>453.47596153846155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2430170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6774542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9204712</v>
      </c>
      <c r="O14" s="41">
        <f t="shared" si="2"/>
        <v>11063.35576923077</v>
      </c>
      <c r="P14" s="10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5185233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5185233</v>
      </c>
      <c r="O15" s="44">
        <f t="shared" si="2"/>
        <v>6232.2512019230771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1589309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1589309</v>
      </c>
      <c r="O16" s="44">
        <f t="shared" si="2"/>
        <v>1910.2271634615386</v>
      </c>
      <c r="P16" s="9"/>
    </row>
    <row r="17" spans="1:119">
      <c r="A17" s="12"/>
      <c r="B17" s="42">
        <v>539</v>
      </c>
      <c r="C17" s="19" t="s">
        <v>31</v>
      </c>
      <c r="D17" s="43">
        <v>2430170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2430170</v>
      </c>
      <c r="O17" s="44">
        <f t="shared" si="2"/>
        <v>2920.8774038461538</v>
      </c>
      <c r="P17" s="9"/>
    </row>
    <row r="18" spans="1:119" ht="15.75">
      <c r="A18" s="26" t="s">
        <v>65</v>
      </c>
      <c r="B18" s="27"/>
      <c r="C18" s="28"/>
      <c r="D18" s="29">
        <f t="shared" ref="D18:M18" si="5">SUM(D19:D19)</f>
        <v>130251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130251</v>
      </c>
      <c r="O18" s="41">
        <f t="shared" si="2"/>
        <v>156.55168269230768</v>
      </c>
      <c r="P18" s="10"/>
    </row>
    <row r="19" spans="1:119">
      <c r="A19" s="90"/>
      <c r="B19" s="91">
        <v>559</v>
      </c>
      <c r="C19" s="92" t="s">
        <v>66</v>
      </c>
      <c r="D19" s="43">
        <v>130251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130251</v>
      </c>
      <c r="O19" s="44">
        <f t="shared" si="2"/>
        <v>156.55168269230768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1532610</v>
      </c>
      <c r="E20" s="29">
        <f t="shared" si="6"/>
        <v>26646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375409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1934665</v>
      </c>
      <c r="O20" s="41">
        <f t="shared" si="2"/>
        <v>2325.3185096153848</v>
      </c>
      <c r="P20" s="10"/>
    </row>
    <row r="21" spans="1:119">
      <c r="A21" s="12"/>
      <c r="B21" s="42">
        <v>569</v>
      </c>
      <c r="C21" s="19" t="s">
        <v>33</v>
      </c>
      <c r="D21" s="43">
        <v>1532610</v>
      </c>
      <c r="E21" s="43">
        <v>26646</v>
      </c>
      <c r="F21" s="43">
        <v>0</v>
      </c>
      <c r="G21" s="43">
        <v>0</v>
      </c>
      <c r="H21" s="43">
        <v>0</v>
      </c>
      <c r="I21" s="43">
        <v>375409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1934665</v>
      </c>
      <c r="O21" s="44">
        <f t="shared" si="2"/>
        <v>2325.3185096153848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1048728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1048728</v>
      </c>
      <c r="O22" s="41">
        <f t="shared" si="2"/>
        <v>1260.4903846153845</v>
      </c>
      <c r="P22" s="9"/>
    </row>
    <row r="23" spans="1:119">
      <c r="A23" s="12"/>
      <c r="B23" s="42">
        <v>572</v>
      </c>
      <c r="C23" s="19" t="s">
        <v>55</v>
      </c>
      <c r="D23" s="43">
        <v>1048728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1048728</v>
      </c>
      <c r="O23" s="44">
        <f t="shared" si="2"/>
        <v>1260.4903846153845</v>
      </c>
      <c r="P23" s="9"/>
    </row>
    <row r="24" spans="1:119" ht="15.75">
      <c r="A24" s="26" t="s">
        <v>56</v>
      </c>
      <c r="B24" s="27"/>
      <c r="C24" s="28"/>
      <c r="D24" s="29">
        <f t="shared" ref="D24:M24" si="8">SUM(D25:D25)</f>
        <v>164307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600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164907</v>
      </c>
      <c r="O24" s="41">
        <f t="shared" si="2"/>
        <v>198.20552884615384</v>
      </c>
      <c r="P24" s="9"/>
    </row>
    <row r="25" spans="1:119" ht="15.75" thickBot="1">
      <c r="A25" s="12"/>
      <c r="B25" s="42">
        <v>581</v>
      </c>
      <c r="C25" s="19" t="s">
        <v>57</v>
      </c>
      <c r="D25" s="43">
        <v>164307</v>
      </c>
      <c r="E25" s="43">
        <v>0</v>
      </c>
      <c r="F25" s="43">
        <v>0</v>
      </c>
      <c r="G25" s="43">
        <v>0</v>
      </c>
      <c r="H25" s="43">
        <v>0</v>
      </c>
      <c r="I25" s="43">
        <v>600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164907</v>
      </c>
      <c r="O25" s="44">
        <f t="shared" si="2"/>
        <v>198.20552884615384</v>
      </c>
      <c r="P25" s="9"/>
    </row>
    <row r="26" spans="1:119" ht="16.5" thickBot="1">
      <c r="A26" s="13" t="s">
        <v>10</v>
      </c>
      <c r="B26" s="21"/>
      <c r="C26" s="20"/>
      <c r="D26" s="14">
        <f>SUM(D5,D11,D14,D18,D20,D22,D24)</f>
        <v>18300948</v>
      </c>
      <c r="E26" s="14">
        <f t="shared" ref="E26:M26" si="9">SUM(E5,E11,E14,E18,E20,E22,E24)</f>
        <v>136603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7422504</v>
      </c>
      <c r="J26" s="14">
        <f t="shared" si="9"/>
        <v>0</v>
      </c>
      <c r="K26" s="14">
        <f t="shared" si="9"/>
        <v>2010333</v>
      </c>
      <c r="L26" s="14">
        <f t="shared" si="9"/>
        <v>0</v>
      </c>
      <c r="M26" s="14">
        <f t="shared" si="9"/>
        <v>0</v>
      </c>
      <c r="N26" s="14">
        <f t="shared" si="1"/>
        <v>27870388</v>
      </c>
      <c r="O26" s="35">
        <f t="shared" si="2"/>
        <v>33498.0625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69</v>
      </c>
      <c r="M28" s="93"/>
      <c r="N28" s="93"/>
      <c r="O28" s="39">
        <v>832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4817018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1842998</v>
      </c>
      <c r="L5" s="24">
        <f t="shared" si="0"/>
        <v>0</v>
      </c>
      <c r="M5" s="24">
        <f t="shared" si="0"/>
        <v>0</v>
      </c>
      <c r="N5" s="25">
        <f t="shared" ref="N5:N26" si="1">SUM(D5:M5)</f>
        <v>6660016</v>
      </c>
      <c r="O5" s="30">
        <f t="shared" ref="O5:O26" si="2">(N5/O$28)</f>
        <v>7985.630695443645</v>
      </c>
      <c r="P5" s="6"/>
    </row>
    <row r="6" spans="1:133">
      <c r="A6" s="12"/>
      <c r="B6" s="42">
        <v>511</v>
      </c>
      <c r="C6" s="19" t="s">
        <v>19</v>
      </c>
      <c r="D6" s="43">
        <v>164375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164375</v>
      </c>
      <c r="O6" s="44">
        <f t="shared" si="2"/>
        <v>197.09232613908873</v>
      </c>
      <c r="P6" s="9"/>
    </row>
    <row r="7" spans="1:133">
      <c r="A7" s="12"/>
      <c r="B7" s="42">
        <v>512</v>
      </c>
      <c r="C7" s="19" t="s">
        <v>20</v>
      </c>
      <c r="D7" s="43">
        <v>442831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442831</v>
      </c>
      <c r="O7" s="44">
        <f t="shared" si="2"/>
        <v>530.97242206235012</v>
      </c>
      <c r="P7" s="9"/>
    </row>
    <row r="8" spans="1:133">
      <c r="A8" s="12"/>
      <c r="B8" s="42">
        <v>513</v>
      </c>
      <c r="C8" s="19" t="s">
        <v>21</v>
      </c>
      <c r="D8" s="43">
        <v>3216897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3216897</v>
      </c>
      <c r="O8" s="44">
        <f t="shared" si="2"/>
        <v>3857.1906474820144</v>
      </c>
      <c r="P8" s="9"/>
    </row>
    <row r="9" spans="1:133">
      <c r="A9" s="12"/>
      <c r="B9" s="42">
        <v>515</v>
      </c>
      <c r="C9" s="19" t="s">
        <v>23</v>
      </c>
      <c r="D9" s="43">
        <v>992915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992915</v>
      </c>
      <c r="O9" s="44">
        <f t="shared" si="2"/>
        <v>1190.5455635491608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1842998</v>
      </c>
      <c r="L10" s="43">
        <v>0</v>
      </c>
      <c r="M10" s="43">
        <v>0</v>
      </c>
      <c r="N10" s="43">
        <f t="shared" si="1"/>
        <v>1842998</v>
      </c>
      <c r="O10" s="44">
        <f t="shared" si="2"/>
        <v>2209.8297362110311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7279760</v>
      </c>
      <c r="E11" s="29">
        <f t="shared" si="3"/>
        <v>638573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252792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8171125</v>
      </c>
      <c r="O11" s="41">
        <f t="shared" si="2"/>
        <v>9797.5119904076746</v>
      </c>
      <c r="P11" s="10"/>
    </row>
    <row r="12" spans="1:133">
      <c r="A12" s="12"/>
      <c r="B12" s="42">
        <v>521</v>
      </c>
      <c r="C12" s="19" t="s">
        <v>27</v>
      </c>
      <c r="D12" s="43">
        <v>6954134</v>
      </c>
      <c r="E12" s="43">
        <v>638573</v>
      </c>
      <c r="F12" s="43">
        <v>0</v>
      </c>
      <c r="G12" s="43">
        <v>0</v>
      </c>
      <c r="H12" s="43">
        <v>0</v>
      </c>
      <c r="I12" s="43">
        <v>252792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7845499</v>
      </c>
      <c r="O12" s="44">
        <f t="shared" si="2"/>
        <v>9407.0731414868114</v>
      </c>
      <c r="P12" s="9"/>
    </row>
    <row r="13" spans="1:133">
      <c r="A13" s="12"/>
      <c r="B13" s="42">
        <v>524</v>
      </c>
      <c r="C13" s="19" t="s">
        <v>44</v>
      </c>
      <c r="D13" s="43">
        <v>325626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325626</v>
      </c>
      <c r="O13" s="44">
        <f t="shared" si="2"/>
        <v>390.43884892086334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3342550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7536159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10878709</v>
      </c>
      <c r="O14" s="41">
        <f t="shared" si="2"/>
        <v>13044.015587529975</v>
      </c>
      <c r="P14" s="10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5492426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5492426</v>
      </c>
      <c r="O15" s="44">
        <f t="shared" si="2"/>
        <v>6585.6426858513187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2043733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2043733</v>
      </c>
      <c r="O16" s="44">
        <f t="shared" si="2"/>
        <v>2450.519184652278</v>
      </c>
      <c r="P16" s="9"/>
    </row>
    <row r="17" spans="1:119">
      <c r="A17" s="12"/>
      <c r="B17" s="42">
        <v>539</v>
      </c>
      <c r="C17" s="19" t="s">
        <v>31</v>
      </c>
      <c r="D17" s="43">
        <v>3342550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3342550</v>
      </c>
      <c r="O17" s="44">
        <f t="shared" si="2"/>
        <v>4007.8537170263789</v>
      </c>
      <c r="P17" s="9"/>
    </row>
    <row r="18" spans="1:119" ht="15.75">
      <c r="A18" s="26" t="s">
        <v>65</v>
      </c>
      <c r="B18" s="27"/>
      <c r="C18" s="28"/>
      <c r="D18" s="29">
        <f t="shared" ref="D18:M18" si="5">SUM(D19:D19)</f>
        <v>74028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74028</v>
      </c>
      <c r="O18" s="41">
        <f t="shared" si="2"/>
        <v>88.762589928057551</v>
      </c>
      <c r="P18" s="10"/>
    </row>
    <row r="19" spans="1:119">
      <c r="A19" s="90"/>
      <c r="B19" s="91">
        <v>559</v>
      </c>
      <c r="C19" s="92" t="s">
        <v>66</v>
      </c>
      <c r="D19" s="43">
        <v>74028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74028</v>
      </c>
      <c r="O19" s="44">
        <f t="shared" si="2"/>
        <v>88.762589928057551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1452959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405757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1858716</v>
      </c>
      <c r="O20" s="41">
        <f t="shared" si="2"/>
        <v>2228.6762589928057</v>
      </c>
      <c r="P20" s="10"/>
    </row>
    <row r="21" spans="1:119">
      <c r="A21" s="12"/>
      <c r="B21" s="42">
        <v>569</v>
      </c>
      <c r="C21" s="19" t="s">
        <v>33</v>
      </c>
      <c r="D21" s="43">
        <v>1452959</v>
      </c>
      <c r="E21" s="43">
        <v>0</v>
      </c>
      <c r="F21" s="43">
        <v>0</v>
      </c>
      <c r="G21" s="43">
        <v>0</v>
      </c>
      <c r="H21" s="43">
        <v>0</v>
      </c>
      <c r="I21" s="43">
        <v>405757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1858716</v>
      </c>
      <c r="O21" s="44">
        <f t="shared" si="2"/>
        <v>2228.6762589928057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1805831</v>
      </c>
      <c r="E22" s="29">
        <f t="shared" si="7"/>
        <v>26046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1831877</v>
      </c>
      <c r="O22" s="41">
        <f t="shared" si="2"/>
        <v>2196.4952038369306</v>
      </c>
      <c r="P22" s="9"/>
    </row>
    <row r="23" spans="1:119">
      <c r="A23" s="12"/>
      <c r="B23" s="42">
        <v>572</v>
      </c>
      <c r="C23" s="19" t="s">
        <v>55</v>
      </c>
      <c r="D23" s="43">
        <v>1805831</v>
      </c>
      <c r="E23" s="43">
        <v>26046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1831877</v>
      </c>
      <c r="O23" s="44">
        <f t="shared" si="2"/>
        <v>2196.4952038369306</v>
      </c>
      <c r="P23" s="9"/>
    </row>
    <row r="24" spans="1:119" ht="15.75">
      <c r="A24" s="26" t="s">
        <v>56</v>
      </c>
      <c r="B24" s="27"/>
      <c r="C24" s="28"/>
      <c r="D24" s="29">
        <f t="shared" ref="D24:M24" si="8">SUM(D25:D25)</f>
        <v>204422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204422</v>
      </c>
      <c r="O24" s="41">
        <f t="shared" si="2"/>
        <v>245.11031175059952</v>
      </c>
      <c r="P24" s="9"/>
    </row>
    <row r="25" spans="1:119" ht="15.75" thickBot="1">
      <c r="A25" s="12"/>
      <c r="B25" s="42">
        <v>581</v>
      </c>
      <c r="C25" s="19" t="s">
        <v>57</v>
      </c>
      <c r="D25" s="43">
        <v>204422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204422</v>
      </c>
      <c r="O25" s="44">
        <f t="shared" si="2"/>
        <v>245.11031175059952</v>
      </c>
      <c r="P25" s="9"/>
    </row>
    <row r="26" spans="1:119" ht="16.5" thickBot="1">
      <c r="A26" s="13" t="s">
        <v>10</v>
      </c>
      <c r="B26" s="21"/>
      <c r="C26" s="20"/>
      <c r="D26" s="14">
        <f>SUM(D5,D11,D14,D18,D20,D22,D24)</f>
        <v>18976568</v>
      </c>
      <c r="E26" s="14">
        <f t="shared" ref="E26:M26" si="9">SUM(E5,E11,E14,E18,E20,E22,E24)</f>
        <v>664619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8194708</v>
      </c>
      <c r="J26" s="14">
        <f t="shared" si="9"/>
        <v>0</v>
      </c>
      <c r="K26" s="14">
        <f t="shared" si="9"/>
        <v>1842998</v>
      </c>
      <c r="L26" s="14">
        <f t="shared" si="9"/>
        <v>0</v>
      </c>
      <c r="M26" s="14">
        <f t="shared" si="9"/>
        <v>0</v>
      </c>
      <c r="N26" s="14">
        <f t="shared" si="1"/>
        <v>29678893</v>
      </c>
      <c r="O26" s="35">
        <f t="shared" si="2"/>
        <v>35586.202637889692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67</v>
      </c>
      <c r="M28" s="93"/>
      <c r="N28" s="93"/>
      <c r="O28" s="39">
        <v>834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8065076</v>
      </c>
      <c r="E5" s="24">
        <f t="shared" ref="E5:M5" si="0">SUM(E6:E10)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1763599</v>
      </c>
      <c r="L5" s="24">
        <f t="shared" si="0"/>
        <v>0</v>
      </c>
      <c r="M5" s="24">
        <f t="shared" si="0"/>
        <v>0</v>
      </c>
      <c r="N5" s="25">
        <f t="shared" ref="N5:N24" si="1">SUM(D5:M5)</f>
        <v>9828675</v>
      </c>
      <c r="O5" s="30">
        <f t="shared" ref="O5:O24" si="2">(N5/O$26)</f>
        <v>11756.788277511961</v>
      </c>
      <c r="P5" s="6"/>
    </row>
    <row r="6" spans="1:133">
      <c r="A6" s="12"/>
      <c r="B6" s="42">
        <v>511</v>
      </c>
      <c r="C6" s="19" t="s">
        <v>19</v>
      </c>
      <c r="D6" s="43">
        <v>184325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184325</v>
      </c>
      <c r="O6" s="44">
        <f t="shared" si="2"/>
        <v>220.48444976076556</v>
      </c>
      <c r="P6" s="9"/>
    </row>
    <row r="7" spans="1:133">
      <c r="A7" s="12"/>
      <c r="B7" s="42">
        <v>512</v>
      </c>
      <c r="C7" s="19" t="s">
        <v>20</v>
      </c>
      <c r="D7" s="43">
        <v>524501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524501</v>
      </c>
      <c r="O7" s="44">
        <f t="shared" si="2"/>
        <v>627.39354066985641</v>
      </c>
      <c r="P7" s="9"/>
    </row>
    <row r="8" spans="1:133">
      <c r="A8" s="12"/>
      <c r="B8" s="42">
        <v>513</v>
      </c>
      <c r="C8" s="19" t="s">
        <v>21</v>
      </c>
      <c r="D8" s="43">
        <v>6296460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6296460</v>
      </c>
      <c r="O8" s="44">
        <f t="shared" si="2"/>
        <v>7531.6507177033491</v>
      </c>
      <c r="P8" s="9"/>
    </row>
    <row r="9" spans="1:133">
      <c r="A9" s="12"/>
      <c r="B9" s="42">
        <v>515</v>
      </c>
      <c r="C9" s="19" t="s">
        <v>23</v>
      </c>
      <c r="D9" s="43">
        <v>1059790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1059790</v>
      </c>
      <c r="O9" s="44">
        <f t="shared" si="2"/>
        <v>1267.6913875598086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1763599</v>
      </c>
      <c r="L10" s="43">
        <v>0</v>
      </c>
      <c r="M10" s="43">
        <v>0</v>
      </c>
      <c r="N10" s="43">
        <f t="shared" si="1"/>
        <v>1763599</v>
      </c>
      <c r="O10" s="44">
        <f t="shared" si="2"/>
        <v>2109.568181818182</v>
      </c>
      <c r="P10" s="9"/>
    </row>
    <row r="11" spans="1:133" ht="15.75">
      <c r="A11" s="26" t="s">
        <v>26</v>
      </c>
      <c r="B11" s="27"/>
      <c r="C11" s="28"/>
      <c r="D11" s="29">
        <f>SUM(D12:D13)</f>
        <v>7144576</v>
      </c>
      <c r="E11" s="29">
        <f t="shared" ref="E11:M11" si="3">SUM(E12:E13)</f>
        <v>1437690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228147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8810413</v>
      </c>
      <c r="O11" s="41">
        <f t="shared" si="2"/>
        <v>10538.771531100478</v>
      </c>
      <c r="P11" s="10"/>
    </row>
    <row r="12" spans="1:133">
      <c r="A12" s="12"/>
      <c r="B12" s="42">
        <v>521</v>
      </c>
      <c r="C12" s="19" t="s">
        <v>27</v>
      </c>
      <c r="D12" s="43">
        <v>6825153</v>
      </c>
      <c r="E12" s="43">
        <v>1437690</v>
      </c>
      <c r="F12" s="43">
        <v>0</v>
      </c>
      <c r="G12" s="43">
        <v>0</v>
      </c>
      <c r="H12" s="43">
        <v>0</v>
      </c>
      <c r="I12" s="43">
        <v>228147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8490990</v>
      </c>
      <c r="O12" s="44">
        <f t="shared" si="2"/>
        <v>10156.686602870814</v>
      </c>
      <c r="P12" s="10"/>
    </row>
    <row r="13" spans="1:133">
      <c r="A13" s="12"/>
      <c r="B13" s="42">
        <v>524</v>
      </c>
      <c r="C13" s="19" t="s">
        <v>44</v>
      </c>
      <c r="D13" s="43">
        <v>319423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319423</v>
      </c>
      <c r="O13" s="44">
        <f t="shared" si="2"/>
        <v>382.08492822966508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2875464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6595848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9471312</v>
      </c>
      <c r="O14" s="41">
        <f t="shared" si="2"/>
        <v>11329.320574162679</v>
      </c>
      <c r="P14" s="10"/>
    </row>
    <row r="15" spans="1:133">
      <c r="A15" s="12"/>
      <c r="B15" s="42">
        <v>536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4609519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4609519</v>
      </c>
      <c r="O15" s="44">
        <f t="shared" si="2"/>
        <v>5513.7787081339711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1986329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1986329</v>
      </c>
      <c r="O16" s="44">
        <f t="shared" si="2"/>
        <v>2375.9916267942585</v>
      </c>
      <c r="P16" s="9"/>
    </row>
    <row r="17" spans="1:119">
      <c r="A17" s="12"/>
      <c r="B17" s="42">
        <v>539</v>
      </c>
      <c r="C17" s="19" t="s">
        <v>31</v>
      </c>
      <c r="D17" s="43">
        <v>2875464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2875464</v>
      </c>
      <c r="O17" s="44">
        <f t="shared" si="2"/>
        <v>3439.5502392344497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1483023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385818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1868841</v>
      </c>
      <c r="O18" s="41">
        <f t="shared" si="2"/>
        <v>2235.4557416267944</v>
      </c>
      <c r="P18" s="10"/>
    </row>
    <row r="19" spans="1:119">
      <c r="A19" s="12"/>
      <c r="B19" s="42">
        <v>569</v>
      </c>
      <c r="C19" s="19" t="s">
        <v>33</v>
      </c>
      <c r="D19" s="43">
        <v>1483023</v>
      </c>
      <c r="E19" s="43">
        <v>0</v>
      </c>
      <c r="F19" s="43">
        <v>0</v>
      </c>
      <c r="G19" s="43">
        <v>0</v>
      </c>
      <c r="H19" s="43">
        <v>0</v>
      </c>
      <c r="I19" s="43">
        <v>385818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1868841</v>
      </c>
      <c r="O19" s="44">
        <f t="shared" si="2"/>
        <v>2235.4557416267944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825511</v>
      </c>
      <c r="E20" s="29">
        <f t="shared" si="6"/>
        <v>23821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849332</v>
      </c>
      <c r="O20" s="41">
        <f t="shared" si="2"/>
        <v>1015.9473684210526</v>
      </c>
      <c r="P20" s="9"/>
    </row>
    <row r="21" spans="1:119">
      <c r="A21" s="12"/>
      <c r="B21" s="42">
        <v>572</v>
      </c>
      <c r="C21" s="19" t="s">
        <v>55</v>
      </c>
      <c r="D21" s="43">
        <v>825511</v>
      </c>
      <c r="E21" s="43">
        <v>23821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849332</v>
      </c>
      <c r="O21" s="44">
        <f t="shared" si="2"/>
        <v>1015.9473684210526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29000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126000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155000</v>
      </c>
      <c r="O22" s="41">
        <f t="shared" si="2"/>
        <v>185.40669856459331</v>
      </c>
      <c r="P22" s="9"/>
    </row>
    <row r="23" spans="1:119" ht="15.75" thickBot="1">
      <c r="A23" s="12"/>
      <c r="B23" s="42">
        <v>581</v>
      </c>
      <c r="C23" s="19" t="s">
        <v>57</v>
      </c>
      <c r="D23" s="43">
        <v>29000</v>
      </c>
      <c r="E23" s="43">
        <v>0</v>
      </c>
      <c r="F23" s="43">
        <v>0</v>
      </c>
      <c r="G23" s="43">
        <v>0</v>
      </c>
      <c r="H23" s="43">
        <v>0</v>
      </c>
      <c r="I23" s="43">
        <v>126000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155000</v>
      </c>
      <c r="O23" s="44">
        <f t="shared" si="2"/>
        <v>185.40669856459331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20422650</v>
      </c>
      <c r="E24" s="14">
        <f t="shared" ref="E24:M24" si="8">SUM(E5,E11,E14,E18,E20,E22)</f>
        <v>1461511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7335813</v>
      </c>
      <c r="J24" s="14">
        <f t="shared" si="8"/>
        <v>0</v>
      </c>
      <c r="K24" s="14">
        <f t="shared" si="8"/>
        <v>1763599</v>
      </c>
      <c r="L24" s="14">
        <f t="shared" si="8"/>
        <v>0</v>
      </c>
      <c r="M24" s="14">
        <f t="shared" si="8"/>
        <v>0</v>
      </c>
      <c r="N24" s="14">
        <f t="shared" si="1"/>
        <v>30983573</v>
      </c>
      <c r="O24" s="35">
        <f t="shared" si="2"/>
        <v>37061.690191387563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60</v>
      </c>
      <c r="M26" s="93"/>
      <c r="N26" s="93"/>
      <c r="O26" s="39">
        <v>836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:N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4441094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1494537</v>
      </c>
      <c r="L5" s="56">
        <f t="shared" si="0"/>
        <v>0</v>
      </c>
      <c r="M5" s="56">
        <f t="shared" si="0"/>
        <v>0</v>
      </c>
      <c r="N5" s="57">
        <f t="shared" ref="N5:N25" si="1">SUM(D5:M5)</f>
        <v>5935631</v>
      </c>
      <c r="O5" s="58">
        <f t="shared" ref="O5:O25" si="2">(N5/O$27)</f>
        <v>6909.9313154831198</v>
      </c>
      <c r="P5" s="59"/>
    </row>
    <row r="6" spans="1:133">
      <c r="A6" s="61"/>
      <c r="B6" s="62">
        <v>511</v>
      </c>
      <c r="C6" s="63" t="s">
        <v>19</v>
      </c>
      <c r="D6" s="64">
        <v>213589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213589</v>
      </c>
      <c r="O6" s="65">
        <f t="shared" si="2"/>
        <v>248.64842840512225</v>
      </c>
      <c r="P6" s="66"/>
    </row>
    <row r="7" spans="1:133">
      <c r="A7" s="61"/>
      <c r="B7" s="62">
        <v>512</v>
      </c>
      <c r="C7" s="63" t="s">
        <v>20</v>
      </c>
      <c r="D7" s="64">
        <v>428804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428804</v>
      </c>
      <c r="O7" s="65">
        <f t="shared" si="2"/>
        <v>499.18975552968567</v>
      </c>
      <c r="P7" s="66"/>
    </row>
    <row r="8" spans="1:133">
      <c r="A8" s="61"/>
      <c r="B8" s="62">
        <v>513</v>
      </c>
      <c r="C8" s="63" t="s">
        <v>21</v>
      </c>
      <c r="D8" s="64">
        <v>2996373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2996373</v>
      </c>
      <c r="O8" s="65">
        <f t="shared" si="2"/>
        <v>3488.2107101280558</v>
      </c>
      <c r="P8" s="66"/>
    </row>
    <row r="9" spans="1:133">
      <c r="A9" s="61"/>
      <c r="B9" s="62">
        <v>514</v>
      </c>
      <c r="C9" s="63" t="s">
        <v>22</v>
      </c>
      <c r="D9" s="64">
        <v>68442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68442</v>
      </c>
      <c r="O9" s="65">
        <f t="shared" si="2"/>
        <v>79.676367869615831</v>
      </c>
      <c r="P9" s="66"/>
    </row>
    <row r="10" spans="1:133">
      <c r="A10" s="61"/>
      <c r="B10" s="62">
        <v>515</v>
      </c>
      <c r="C10" s="63" t="s">
        <v>23</v>
      </c>
      <c r="D10" s="64">
        <v>733886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733886</v>
      </c>
      <c r="O10" s="65">
        <f t="shared" si="2"/>
        <v>854.34924330616991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1494537</v>
      </c>
      <c r="L11" s="64">
        <v>0</v>
      </c>
      <c r="M11" s="64">
        <v>0</v>
      </c>
      <c r="N11" s="64">
        <f t="shared" si="1"/>
        <v>1494537</v>
      </c>
      <c r="O11" s="65">
        <f t="shared" si="2"/>
        <v>1739.8568102444704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SUM(D13:D14)</f>
        <v>6409524</v>
      </c>
      <c r="E12" s="70">
        <f t="shared" si="3"/>
        <v>549076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278078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7236678</v>
      </c>
      <c r="O12" s="72">
        <f t="shared" si="2"/>
        <v>8424.5378346915022</v>
      </c>
      <c r="P12" s="73"/>
    </row>
    <row r="13" spans="1:133">
      <c r="A13" s="61"/>
      <c r="B13" s="62">
        <v>521</v>
      </c>
      <c r="C13" s="63" t="s">
        <v>27</v>
      </c>
      <c r="D13" s="64">
        <v>6194845</v>
      </c>
      <c r="E13" s="64">
        <v>549076</v>
      </c>
      <c r="F13" s="64">
        <v>0</v>
      </c>
      <c r="G13" s="64">
        <v>0</v>
      </c>
      <c r="H13" s="64">
        <v>0</v>
      </c>
      <c r="I13" s="64">
        <v>278078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7021999</v>
      </c>
      <c r="O13" s="65">
        <f t="shared" si="2"/>
        <v>8174.620488940629</v>
      </c>
      <c r="P13" s="66"/>
    </row>
    <row r="14" spans="1:133">
      <c r="A14" s="61"/>
      <c r="B14" s="62">
        <v>524</v>
      </c>
      <c r="C14" s="63" t="s">
        <v>44</v>
      </c>
      <c r="D14" s="64">
        <v>214679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214679</v>
      </c>
      <c r="O14" s="65">
        <f t="shared" si="2"/>
        <v>249.9173457508731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SUM(D16:D18)</f>
        <v>1147445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6400968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7548413</v>
      </c>
      <c r="O15" s="72">
        <f t="shared" si="2"/>
        <v>8787.4423748544814</v>
      </c>
      <c r="P15" s="73"/>
    </row>
    <row r="16" spans="1:133">
      <c r="A16" s="61"/>
      <c r="B16" s="62">
        <v>536</v>
      </c>
      <c r="C16" s="63" t="s">
        <v>53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4772781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4772781</v>
      </c>
      <c r="O16" s="65">
        <f t="shared" si="2"/>
        <v>5556.2060535506407</v>
      </c>
      <c r="P16" s="66"/>
    </row>
    <row r="17" spans="1:119">
      <c r="A17" s="61"/>
      <c r="B17" s="62">
        <v>538</v>
      </c>
      <c r="C17" s="63" t="s">
        <v>54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1628187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1628187</v>
      </c>
      <c r="O17" s="65">
        <f t="shared" si="2"/>
        <v>1895.4447031431898</v>
      </c>
      <c r="P17" s="66"/>
    </row>
    <row r="18" spans="1:119">
      <c r="A18" s="61"/>
      <c r="B18" s="62">
        <v>539</v>
      </c>
      <c r="C18" s="63" t="s">
        <v>31</v>
      </c>
      <c r="D18" s="64">
        <v>1147445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1147445</v>
      </c>
      <c r="O18" s="65">
        <f t="shared" si="2"/>
        <v>1335.791618160652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SUM(D20:D20)</f>
        <v>1429249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351126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1780375</v>
      </c>
      <c r="O19" s="72">
        <f t="shared" si="2"/>
        <v>2072.6135040745053</v>
      </c>
      <c r="P19" s="73"/>
    </row>
    <row r="20" spans="1:119">
      <c r="A20" s="61"/>
      <c r="B20" s="62">
        <v>569</v>
      </c>
      <c r="C20" s="63" t="s">
        <v>33</v>
      </c>
      <c r="D20" s="64">
        <v>1429249</v>
      </c>
      <c r="E20" s="64">
        <v>0</v>
      </c>
      <c r="F20" s="64">
        <v>0</v>
      </c>
      <c r="G20" s="64">
        <v>0</v>
      </c>
      <c r="H20" s="64">
        <v>0</v>
      </c>
      <c r="I20" s="64">
        <v>351126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1780375</v>
      </c>
      <c r="O20" s="65">
        <f t="shared" si="2"/>
        <v>2072.6135040745053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SUM(D22:D22)</f>
        <v>872157</v>
      </c>
      <c r="E21" s="70">
        <f t="shared" si="6"/>
        <v>33617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905774</v>
      </c>
      <c r="O21" s="72">
        <f t="shared" si="2"/>
        <v>1054.4516880093131</v>
      </c>
      <c r="P21" s="66"/>
    </row>
    <row r="22" spans="1:119">
      <c r="A22" s="61"/>
      <c r="B22" s="62">
        <v>572</v>
      </c>
      <c r="C22" s="63" t="s">
        <v>55</v>
      </c>
      <c r="D22" s="64">
        <v>872157</v>
      </c>
      <c r="E22" s="64">
        <v>33617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905774</v>
      </c>
      <c r="O22" s="65">
        <f t="shared" si="2"/>
        <v>1054.4516880093131</v>
      </c>
      <c r="P22" s="66"/>
    </row>
    <row r="23" spans="1:119" ht="15.75">
      <c r="A23" s="67" t="s">
        <v>56</v>
      </c>
      <c r="B23" s="68"/>
      <c r="C23" s="69"/>
      <c r="D23" s="70">
        <f t="shared" ref="D23:M23" si="7">SUM(D24:D24)</f>
        <v>3863306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117300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3980606</v>
      </c>
      <c r="O23" s="72">
        <f t="shared" si="2"/>
        <v>4634</v>
      </c>
      <c r="P23" s="66"/>
    </row>
    <row r="24" spans="1:119" ht="15.75" thickBot="1">
      <c r="A24" s="61"/>
      <c r="B24" s="62">
        <v>581</v>
      </c>
      <c r="C24" s="63" t="s">
        <v>57</v>
      </c>
      <c r="D24" s="64">
        <v>3863306</v>
      </c>
      <c r="E24" s="64">
        <v>0</v>
      </c>
      <c r="F24" s="64">
        <v>0</v>
      </c>
      <c r="G24" s="64">
        <v>0</v>
      </c>
      <c r="H24" s="64">
        <v>0</v>
      </c>
      <c r="I24" s="64">
        <v>117300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3980606</v>
      </c>
      <c r="O24" s="65">
        <f t="shared" si="2"/>
        <v>4634</v>
      </c>
      <c r="P24" s="66"/>
    </row>
    <row r="25" spans="1:119" ht="16.5" thickBot="1">
      <c r="A25" s="74" t="s">
        <v>10</v>
      </c>
      <c r="B25" s="75"/>
      <c r="C25" s="76"/>
      <c r="D25" s="77">
        <f>SUM(D5,D12,D15,D19,D21,D23)</f>
        <v>18162775</v>
      </c>
      <c r="E25" s="77">
        <f t="shared" ref="E25:M25" si="8">SUM(E5,E12,E15,E19,E21,E23)</f>
        <v>582693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7147472</v>
      </c>
      <c r="J25" s="77">
        <f t="shared" si="8"/>
        <v>0</v>
      </c>
      <c r="K25" s="77">
        <f t="shared" si="8"/>
        <v>1494537</v>
      </c>
      <c r="L25" s="77">
        <f t="shared" si="8"/>
        <v>0</v>
      </c>
      <c r="M25" s="77">
        <f t="shared" si="8"/>
        <v>0</v>
      </c>
      <c r="N25" s="77">
        <f t="shared" si="1"/>
        <v>27387477</v>
      </c>
      <c r="O25" s="78">
        <f t="shared" si="2"/>
        <v>31882.976717112921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7" t="s">
        <v>58</v>
      </c>
      <c r="M27" s="117"/>
      <c r="N27" s="117"/>
      <c r="O27" s="88">
        <v>859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2023-10-06T21:54:24Z</cp:lastPrinted>
  <dcterms:created xsi:type="dcterms:W3CDTF">2000-08-31T21:26:31Z</dcterms:created>
  <dcterms:modified xsi:type="dcterms:W3CDTF">2023-10-06T21:54:27Z</dcterms:modified>
</cp:coreProperties>
</file>