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'2007'!$A$1:$O$18</definedName>
    <definedName name="_xlnm.Print_Area" localSheetId="13">'2008'!$A$1:$O$18</definedName>
    <definedName name="_xlnm.Print_Area" localSheetId="12">'2009'!$A$1:$O$20</definedName>
    <definedName name="_xlnm.Print_Area" localSheetId="11">'2010'!$A$1:$O$20</definedName>
    <definedName name="_xlnm.Print_Area" localSheetId="10">'2011'!$A$1:$O$20</definedName>
    <definedName name="_xlnm.Print_Area" localSheetId="9">'2012'!$A$1:$O$22</definedName>
    <definedName name="_xlnm.Print_Area" localSheetId="8">'2013'!$A$1:$O$21</definedName>
    <definedName name="_xlnm.Print_Area" localSheetId="7">'2014'!$A$1:$O$21</definedName>
    <definedName name="_xlnm.Print_Area" localSheetId="6">'2015'!$A$1:$O$22</definedName>
    <definedName name="_xlnm.Print_Area" localSheetId="5">'2016'!$A$1:$O$20</definedName>
    <definedName name="_xlnm.Print_Area" localSheetId="4">'2017'!$A$1:$O$20</definedName>
    <definedName name="_xlnm.Print_Area" localSheetId="3">'2018'!$A$1:$O$20</definedName>
    <definedName name="_xlnm.Print_Area" localSheetId="2">'2019'!$A$1:$O$20</definedName>
    <definedName name="_xlnm.Print_Area" localSheetId="1">'2020'!$A$1:$O$20</definedName>
    <definedName name="_xlnm.Print_Area" localSheetId="0">'2021'!$A$1:$P$17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<sst xmlns="http://schemas.openxmlformats.org/spreadsheetml/2006/main" count="480" uniqueCount="74">
  <si>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</si>
  <si>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</si>
  <si>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</si>
  <si>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</si>
  <si>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</si>
  <si>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</si>
  <si>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</si>
  <si>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</si>
  <si>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</si>
  <si>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</si>
  <si>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</si>
  <si>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</si>
  <si>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</si>
  <si>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</si>
  <si>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</si>
  <si>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</si>
  <si>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</si>
  <si>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</si>
  <si>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</si>
  <si>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</si>
  <si>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</si>
  <si>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</si>
  <si>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</si>
  <si>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</si>
  <si>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</si>
  <si>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</si>
  <si>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</si>
  <si>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</si>
  <si>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</si>
  <si>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</si>
  <si>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McIntosh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</si>
  <si>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</si>
  <si>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</si>
  <si>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</si>
  <si>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</si>
  <si>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</si>
  <si>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</si>
  <si>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Economic Environment</t>
  </si>
  <si>
    <t>Housing and Urban Development</t>
  </si>
  <si>
    <t>2012 Municipal Population:</t>
  </si>
  <si>
    <t>Local Fiscal Year Ended September 30, 2013</t>
  </si>
  <si>
    <t>Other Economic Environment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</si>
  <si>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</si>
  <si>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</si>
  <si>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</si>
  <si>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</si>
  <si>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</si>
  <si>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Other Public Safety</t>
  </si>
  <si>
    <t>Road / Street Facilities</t>
  </si>
  <si>
    <t>Parks / Recreation</t>
  </si>
  <si>
    <t>2014 Municipal Population:</t>
  </si>
  <si>
    <t>Local Fiscal Year Ended September 30, 2015</t>
  </si>
  <si>
    <t>Garbage / Solid Waste</t>
  </si>
  <si>
    <t>2015 Municipal Population:</t>
  </si>
  <si>
    <t>Local Fiscal Year Ended September 30, 2007</t>
  </si>
  <si>
    <t>2007 Municipal Population:</t>
  </si>
  <si>
    <t>Local Fiscal Year Ended September 30, 2016</t>
  </si>
  <si>
    <t>Water / Sewer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</si>
  <si>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</si>
  <si>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</si>
  <si>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</si>
  <si>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</si>
  <si>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</si>
  <si>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</si>
  <si>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</si>
  <si>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</si>
  <si>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</si>
  <si>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</si>
  <si>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</si>
  <si>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</si>
  <si>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</si>
  <si>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Legislative</t>
  </si>
  <si>
    <t>Executive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</si>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</sst>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68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SUM(D6:D8)</f>
        <v>191772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191772</v>
      </c>
      <c r="P5" s="30">
        <f>(O5/P$15)</f>
        <v>415.09090909090907</v>
      </c>
      <c r="Q5" s="6"/>
    </row>
    <row r="6" spans="1:17" ht="15">
      <c r="A6" s="12"/>
      <c r="B6" s="42">
        <v>511</v>
      </c>
      <c r="C6" s="19" t="s">
        <v>71</v>
      </c>
      <c r="D6" s="43">
        <v>109095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109095</v>
      </c>
      <c r="P6" s="44">
        <f>(O6/P$15)</f>
        <v>236.13636363636363</v>
      </c>
      <c r="Q6" s="9"/>
    </row>
    <row r="7" spans="1:17" ht="15">
      <c r="A7" s="12"/>
      <c r="B7" s="42">
        <v>512</v>
      </c>
      <c r="C7" s="19" t="s">
        <v>72</v>
      </c>
      <c r="D7" s="43">
        <v>17503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17503</v>
      </c>
      <c r="P7" s="44">
        <f>(O7/P$15)</f>
        <v>37.88528138528139</v>
      </c>
      <c r="Q7" s="9"/>
    </row>
    <row r="8" spans="1:17" ht="15">
      <c r="A8" s="12"/>
      <c r="B8" s="42">
        <v>519</v>
      </c>
      <c r="C8" s="19" t="s">
        <v>19</v>
      </c>
      <c r="D8" s="43">
        <v>65174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65174</v>
      </c>
      <c r="P8" s="44">
        <f>(O8/P$15)</f>
        <v>141.06926406926408</v>
      </c>
      <c r="Q8" s="9"/>
    </row>
    <row r="9" spans="1:17" ht="15.75">
      <c r="A9" s="26" t="s">
        <v>22</v>
      </c>
      <c r="B9" s="27"/>
      <c r="C9" s="28"/>
      <c r="D9" s="29">
        <f>SUM(D10:D10)</f>
        <v>158737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158737</v>
      </c>
      <c r="P9" s="41">
        <f>(O9/P$15)</f>
        <v>343.5865800865801</v>
      </c>
      <c r="Q9" s="10"/>
    </row>
    <row r="10" spans="1:17" ht="15">
      <c r="A10" s="12"/>
      <c r="B10" s="42">
        <v>533</v>
      </c>
      <c r="C10" s="19" t="s">
        <v>23</v>
      </c>
      <c r="D10" s="43">
        <v>158737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158737</v>
      </c>
      <c r="P10" s="44">
        <f>(O10/P$15)</f>
        <v>343.5865800865801</v>
      </c>
      <c r="Q10" s="9"/>
    </row>
    <row r="11" spans="1:17" ht="15.75">
      <c r="A11" s="26" t="s">
        <v>25</v>
      </c>
      <c r="B11" s="27"/>
      <c r="C11" s="28"/>
      <c r="D11" s="29">
        <f>SUM(D12:D12)</f>
        <v>151572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151572</v>
      </c>
      <c r="P11" s="41">
        <f>(O11/P$15)</f>
        <v>328.0779220779221</v>
      </c>
      <c r="Q11" s="10"/>
    </row>
    <row r="12" spans="1:17" ht="15.75" thickBot="1">
      <c r="A12" s="12"/>
      <c r="B12" s="42">
        <v>541</v>
      </c>
      <c r="C12" s="19" t="s">
        <v>26</v>
      </c>
      <c r="D12" s="43">
        <v>151572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151572</v>
      </c>
      <c r="P12" s="44">
        <f>(O12/P$15)</f>
        <v>328.0779220779221</v>
      </c>
      <c r="Q12" s="9"/>
    </row>
    <row r="13" spans="1:120" ht="16.5" thickBot="1">
      <c r="A13" s="13" t="s">
        <v>10</v>
      </c>
      <c r="B13" s="21"/>
      <c r="C13" s="20"/>
      <c r="D13" s="14">
        <f>SUM(D5,D9,D11)</f>
        <v>502081</v>
      </c>
      <c r="E13" s="14">
        <f aca="true" t="shared" si="0" ref="E13:N13">SUM(E5,E9,E11)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>SUM(D13:N13)</f>
        <v>502081</v>
      </c>
      <c r="P13" s="35">
        <f>(O13/P$15)</f>
        <v>1086.7554112554112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6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6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3" t="s">
        <v>73</v>
      </c>
      <c r="N15" s="93"/>
      <c r="O15" s="93"/>
      <c r="P15" s="39">
        <v>462</v>
      </c>
    </row>
    <row r="16" spans="1:16" ht="1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1:16" ht="15.75" customHeight="1" thickBot="1">
      <c r="A17" s="97" t="s">
        <v>35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9"/>
    </row>
  </sheetData>
  <sheetProtection/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123453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123453</v>
      </c>
      <c r="O5" s="30">
        <f aca="true" t="shared" si="2" ref="O5:O18">(N5/O$20)</f>
        <v>271.3252747252747</v>
      </c>
      <c r="P5" s="6"/>
    </row>
    <row r="6" spans="1:16" ht="15">
      <c r="A6" s="12"/>
      <c r="B6" s="42">
        <v>519</v>
      </c>
      <c r="C6" s="19" t="s">
        <v>19</v>
      </c>
      <c r="D6" s="43">
        <v>123453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123453</v>
      </c>
      <c r="O6" s="44">
        <f t="shared" si="2"/>
        <v>271.3252747252747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13951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13951</v>
      </c>
      <c r="O7" s="41">
        <f t="shared" si="2"/>
        <v>30.661538461538463</v>
      </c>
      <c r="P7" s="10"/>
    </row>
    <row r="8" spans="1:16" ht="15">
      <c r="A8" s="12"/>
      <c r="B8" s="42">
        <v>522</v>
      </c>
      <c r="C8" s="19" t="s">
        <v>21</v>
      </c>
      <c r="D8" s="43">
        <v>13951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13951</v>
      </c>
      <c r="O8" s="44">
        <f t="shared" si="2"/>
        <v>30.661538461538463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88198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88198</v>
      </c>
      <c r="O9" s="41">
        <f t="shared" si="2"/>
        <v>193.84175824175824</v>
      </c>
      <c r="P9" s="10"/>
    </row>
    <row r="10" spans="1:16" ht="15">
      <c r="A10" s="12"/>
      <c r="B10" s="42">
        <v>533</v>
      </c>
      <c r="C10" s="19" t="s">
        <v>23</v>
      </c>
      <c r="D10" s="43">
        <v>54860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54860</v>
      </c>
      <c r="O10" s="44">
        <f t="shared" si="2"/>
        <v>120.57142857142857</v>
      </c>
      <c r="P10" s="9"/>
    </row>
    <row r="11" spans="1:16" ht="15">
      <c r="A11" s="12"/>
      <c r="B11" s="42">
        <v>534</v>
      </c>
      <c r="C11" s="19" t="s">
        <v>24</v>
      </c>
      <c r="D11" s="43">
        <v>33338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33338</v>
      </c>
      <c r="O11" s="44">
        <f t="shared" si="2"/>
        <v>73.27032967032967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111503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111503</v>
      </c>
      <c r="O12" s="41">
        <f t="shared" si="2"/>
        <v>245.06153846153848</v>
      </c>
      <c r="P12" s="10"/>
    </row>
    <row r="13" spans="1:16" ht="15">
      <c r="A13" s="12"/>
      <c r="B13" s="42">
        <v>541</v>
      </c>
      <c r="C13" s="19" t="s">
        <v>26</v>
      </c>
      <c r="D13" s="43">
        <v>111503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111503</v>
      </c>
      <c r="O13" s="44">
        <f t="shared" si="2"/>
        <v>245.06153846153848</v>
      </c>
      <c r="P13" s="9"/>
    </row>
    <row r="14" spans="1:16" ht="15.75">
      <c r="A14" s="26" t="s">
        <v>37</v>
      </c>
      <c r="B14" s="27"/>
      <c r="C14" s="28"/>
      <c r="D14" s="29">
        <f aca="true" t="shared" si="6" ref="D14:M14">SUM(D15:D15)</f>
        <v>0</v>
      </c>
      <c r="E14" s="29">
        <f t="shared" si="6"/>
        <v>43950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43950</v>
      </c>
      <c r="O14" s="41">
        <f t="shared" si="2"/>
        <v>96.5934065934066</v>
      </c>
      <c r="P14" s="10"/>
    </row>
    <row r="15" spans="1:16" ht="15">
      <c r="A15" s="45"/>
      <c r="B15" s="46">
        <v>554</v>
      </c>
      <c r="C15" s="47" t="s">
        <v>38</v>
      </c>
      <c r="D15" s="43">
        <v>0</v>
      </c>
      <c r="E15" s="43">
        <v>43950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43950</v>
      </c>
      <c r="O15" s="44">
        <f t="shared" si="2"/>
        <v>96.5934065934066</v>
      </c>
      <c r="P15" s="9"/>
    </row>
    <row r="16" spans="1:16" ht="15.75">
      <c r="A16" s="26" t="s">
        <v>27</v>
      </c>
      <c r="B16" s="27"/>
      <c r="C16" s="28"/>
      <c r="D16" s="29">
        <f aca="true" t="shared" si="7" ref="D16:M16">SUM(D17:D17)</f>
        <v>1808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1808</v>
      </c>
      <c r="O16" s="41">
        <f t="shared" si="2"/>
        <v>3.9736263736263737</v>
      </c>
      <c r="P16" s="9"/>
    </row>
    <row r="17" spans="1:16" ht="15.75" thickBot="1">
      <c r="A17" s="12"/>
      <c r="B17" s="42">
        <v>572</v>
      </c>
      <c r="C17" s="19" t="s">
        <v>28</v>
      </c>
      <c r="D17" s="43">
        <v>1808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1808</v>
      </c>
      <c r="O17" s="44">
        <f t="shared" si="2"/>
        <v>3.9736263736263737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338913</v>
      </c>
      <c r="E18" s="14">
        <f aca="true" t="shared" si="8" ref="E18:M18">SUM(E5,E7,E9,E12,E14,E16)</f>
        <v>43950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382863</v>
      </c>
      <c r="O18" s="35">
        <f t="shared" si="2"/>
        <v>841.4571428571429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39</v>
      </c>
      <c r="M20" s="93"/>
      <c r="N20" s="93"/>
      <c r="O20" s="39">
        <v>455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259123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259123</v>
      </c>
      <c r="O5" s="30">
        <f aca="true" t="shared" si="2" ref="O5:O16">(N5/O$18)</f>
        <v>573.2809734513274</v>
      </c>
      <c r="P5" s="6"/>
    </row>
    <row r="6" spans="1:16" ht="15">
      <c r="A6" s="12"/>
      <c r="B6" s="42">
        <v>519</v>
      </c>
      <c r="C6" s="19" t="s">
        <v>19</v>
      </c>
      <c r="D6" s="43">
        <v>259123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259123</v>
      </c>
      <c r="O6" s="44">
        <f t="shared" si="2"/>
        <v>573.2809734513274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14525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14525</v>
      </c>
      <c r="O7" s="41">
        <f t="shared" si="2"/>
        <v>32.13495575221239</v>
      </c>
      <c r="P7" s="10"/>
    </row>
    <row r="8" spans="1:16" ht="15">
      <c r="A8" s="12"/>
      <c r="B8" s="42">
        <v>522</v>
      </c>
      <c r="C8" s="19" t="s">
        <v>21</v>
      </c>
      <c r="D8" s="43">
        <v>14525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14525</v>
      </c>
      <c r="O8" s="44">
        <f t="shared" si="2"/>
        <v>32.13495575221239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117315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117315</v>
      </c>
      <c r="O9" s="41">
        <f t="shared" si="2"/>
        <v>259.54646017699116</v>
      </c>
      <c r="P9" s="10"/>
    </row>
    <row r="10" spans="1:16" ht="15">
      <c r="A10" s="12"/>
      <c r="B10" s="42">
        <v>533</v>
      </c>
      <c r="C10" s="19" t="s">
        <v>23</v>
      </c>
      <c r="D10" s="43">
        <v>85439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85439</v>
      </c>
      <c r="O10" s="44">
        <f t="shared" si="2"/>
        <v>189.02433628318585</v>
      </c>
      <c r="P10" s="9"/>
    </row>
    <row r="11" spans="1:16" ht="15">
      <c r="A11" s="12"/>
      <c r="B11" s="42">
        <v>534</v>
      </c>
      <c r="C11" s="19" t="s">
        <v>24</v>
      </c>
      <c r="D11" s="43">
        <v>31876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31876</v>
      </c>
      <c r="O11" s="44">
        <f t="shared" si="2"/>
        <v>70.52212389380531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108087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108087</v>
      </c>
      <c r="O12" s="41">
        <f t="shared" si="2"/>
        <v>239.13053097345133</v>
      </c>
      <c r="P12" s="10"/>
    </row>
    <row r="13" spans="1:16" ht="15">
      <c r="A13" s="12"/>
      <c r="B13" s="42">
        <v>541</v>
      </c>
      <c r="C13" s="19" t="s">
        <v>26</v>
      </c>
      <c r="D13" s="43">
        <v>108087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108087</v>
      </c>
      <c r="O13" s="44">
        <f t="shared" si="2"/>
        <v>239.13053097345133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8000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8000</v>
      </c>
      <c r="O14" s="41">
        <f t="shared" si="2"/>
        <v>17.699115044247787</v>
      </c>
      <c r="P14" s="9"/>
    </row>
    <row r="15" spans="1:16" ht="15.75" thickBot="1">
      <c r="A15" s="12"/>
      <c r="B15" s="42">
        <v>572</v>
      </c>
      <c r="C15" s="19" t="s">
        <v>28</v>
      </c>
      <c r="D15" s="43">
        <v>8000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</v>
      </c>
      <c r="O15" s="44">
        <f t="shared" si="2"/>
        <v>17.699115044247787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507050</v>
      </c>
      <c r="E16" s="14">
        <f aca="true" t="shared" si="7" ref="E16:M16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507050</v>
      </c>
      <c r="O16" s="35">
        <f t="shared" si="2"/>
        <v>1121.7920353982302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34</v>
      </c>
      <c r="M18" s="93"/>
      <c r="N18" s="93"/>
      <c r="O18" s="39">
        <v>452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329663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329663</v>
      </c>
      <c r="O5" s="30">
        <f aca="true" t="shared" si="2" ref="O5:O16">(N5/O$18)</f>
        <v>729.3429203539823</v>
      </c>
      <c r="P5" s="6"/>
    </row>
    <row r="6" spans="1:16" ht="15">
      <c r="A6" s="12"/>
      <c r="B6" s="42">
        <v>519</v>
      </c>
      <c r="C6" s="19" t="s">
        <v>19</v>
      </c>
      <c r="D6" s="43">
        <v>329663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329663</v>
      </c>
      <c r="O6" s="44">
        <f t="shared" si="2"/>
        <v>729.3429203539823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17270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17270</v>
      </c>
      <c r="O7" s="41">
        <f t="shared" si="2"/>
        <v>38.20796460176991</v>
      </c>
      <c r="P7" s="10"/>
    </row>
    <row r="8" spans="1:16" ht="15">
      <c r="A8" s="12"/>
      <c r="B8" s="42">
        <v>522</v>
      </c>
      <c r="C8" s="19" t="s">
        <v>21</v>
      </c>
      <c r="D8" s="43">
        <v>17270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17270</v>
      </c>
      <c r="O8" s="44">
        <f t="shared" si="2"/>
        <v>38.20796460176991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82992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82992</v>
      </c>
      <c r="O9" s="41">
        <f t="shared" si="2"/>
        <v>183.61061946902655</v>
      </c>
      <c r="P9" s="10"/>
    </row>
    <row r="10" spans="1:16" ht="15">
      <c r="A10" s="12"/>
      <c r="B10" s="42">
        <v>533</v>
      </c>
      <c r="C10" s="19" t="s">
        <v>23</v>
      </c>
      <c r="D10" s="43">
        <v>53609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53609</v>
      </c>
      <c r="O10" s="44">
        <f t="shared" si="2"/>
        <v>118.60398230088495</v>
      </c>
      <c r="P10" s="9"/>
    </row>
    <row r="11" spans="1:16" ht="15">
      <c r="A11" s="12"/>
      <c r="B11" s="42">
        <v>534</v>
      </c>
      <c r="C11" s="19" t="s">
        <v>24</v>
      </c>
      <c r="D11" s="43">
        <v>29383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29383</v>
      </c>
      <c r="O11" s="44">
        <f t="shared" si="2"/>
        <v>65.0066371681416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107451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107451</v>
      </c>
      <c r="O12" s="41">
        <f t="shared" si="2"/>
        <v>237.72345132743362</v>
      </c>
      <c r="P12" s="10"/>
    </row>
    <row r="13" spans="1:16" ht="15">
      <c r="A13" s="12"/>
      <c r="B13" s="42">
        <v>541</v>
      </c>
      <c r="C13" s="19" t="s">
        <v>26</v>
      </c>
      <c r="D13" s="43">
        <v>107451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107451</v>
      </c>
      <c r="O13" s="44">
        <f t="shared" si="2"/>
        <v>237.72345132743362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1293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1293</v>
      </c>
      <c r="O14" s="41">
        <f t="shared" si="2"/>
        <v>2.8606194690265485</v>
      </c>
      <c r="P14" s="9"/>
    </row>
    <row r="15" spans="1:16" ht="15.75" thickBot="1">
      <c r="A15" s="12"/>
      <c r="B15" s="42">
        <v>572</v>
      </c>
      <c r="C15" s="19" t="s">
        <v>28</v>
      </c>
      <c r="D15" s="43">
        <v>1293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1293</v>
      </c>
      <c r="O15" s="44">
        <f t="shared" si="2"/>
        <v>2.8606194690265485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538669</v>
      </c>
      <c r="E16" s="14">
        <f aca="true" t="shared" si="7" ref="E16:M16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538669</v>
      </c>
      <c r="O16" s="35">
        <f t="shared" si="2"/>
        <v>1191.745575221239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32</v>
      </c>
      <c r="M18" s="93"/>
      <c r="N18" s="93"/>
      <c r="O18" s="39">
        <v>452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A20:O20"/>
    <mergeCell ref="L18:N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108270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108270</v>
      </c>
      <c r="O5" s="30">
        <f aca="true" t="shared" si="2" ref="O5:O16">(N5/O$18)</f>
        <v>250.0461893764434</v>
      </c>
      <c r="P5" s="6"/>
    </row>
    <row r="6" spans="1:16" ht="15">
      <c r="A6" s="12"/>
      <c r="B6" s="42">
        <v>519</v>
      </c>
      <c r="C6" s="19" t="s">
        <v>19</v>
      </c>
      <c r="D6" s="43">
        <v>108270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108270</v>
      </c>
      <c r="O6" s="44">
        <f t="shared" si="2"/>
        <v>250.0461893764434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18815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18815</v>
      </c>
      <c r="O7" s="41">
        <f t="shared" si="2"/>
        <v>43.4526558891455</v>
      </c>
      <c r="P7" s="10"/>
    </row>
    <row r="8" spans="1:16" ht="15">
      <c r="A8" s="12"/>
      <c r="B8" s="42">
        <v>522</v>
      </c>
      <c r="C8" s="19" t="s">
        <v>21</v>
      </c>
      <c r="D8" s="43">
        <v>18815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18815</v>
      </c>
      <c r="O8" s="44">
        <f t="shared" si="2"/>
        <v>43.4526558891455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91528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91528</v>
      </c>
      <c r="O9" s="41">
        <f t="shared" si="2"/>
        <v>211.3810623556582</v>
      </c>
      <c r="P9" s="10"/>
    </row>
    <row r="10" spans="1:16" ht="15">
      <c r="A10" s="12"/>
      <c r="B10" s="42">
        <v>533</v>
      </c>
      <c r="C10" s="19" t="s">
        <v>23</v>
      </c>
      <c r="D10" s="43">
        <v>51585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51585</v>
      </c>
      <c r="O10" s="44">
        <f t="shared" si="2"/>
        <v>119.13394919168591</v>
      </c>
      <c r="P10" s="9"/>
    </row>
    <row r="11" spans="1:16" ht="15">
      <c r="A11" s="12"/>
      <c r="B11" s="42">
        <v>534</v>
      </c>
      <c r="C11" s="19" t="s">
        <v>24</v>
      </c>
      <c r="D11" s="43">
        <v>39943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39943</v>
      </c>
      <c r="O11" s="44">
        <f t="shared" si="2"/>
        <v>92.24711316397229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103604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103604</v>
      </c>
      <c r="O12" s="41">
        <f t="shared" si="2"/>
        <v>239.270207852194</v>
      </c>
      <c r="P12" s="10"/>
    </row>
    <row r="13" spans="1:16" ht="15">
      <c r="A13" s="12"/>
      <c r="B13" s="42">
        <v>541</v>
      </c>
      <c r="C13" s="19" t="s">
        <v>26</v>
      </c>
      <c r="D13" s="43">
        <v>103604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103604</v>
      </c>
      <c r="O13" s="44">
        <f t="shared" si="2"/>
        <v>239.270207852194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1055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1055</v>
      </c>
      <c r="O14" s="41">
        <f t="shared" si="2"/>
        <v>2.4364896073903</v>
      </c>
      <c r="P14" s="9"/>
    </row>
    <row r="15" spans="1:16" ht="15.75" thickBot="1">
      <c r="A15" s="12"/>
      <c r="B15" s="42">
        <v>572</v>
      </c>
      <c r="C15" s="19" t="s">
        <v>28</v>
      </c>
      <c r="D15" s="43">
        <v>1055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1055</v>
      </c>
      <c r="O15" s="44">
        <f t="shared" si="2"/>
        <v>2.4364896073903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323272</v>
      </c>
      <c r="E16" s="14">
        <f aca="true" t="shared" si="7" ref="E16:M16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323272</v>
      </c>
      <c r="O16" s="35">
        <f t="shared" si="2"/>
        <v>746.5866050808314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29</v>
      </c>
      <c r="M18" s="93"/>
      <c r="N18" s="93"/>
      <c r="O18" s="39">
        <v>433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125057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125057</v>
      </c>
      <c r="O5" s="30">
        <f aca="true" t="shared" si="2" ref="O5:O14">(N5/O$16)</f>
        <v>279.1450892857143</v>
      </c>
      <c r="P5" s="6"/>
    </row>
    <row r="6" spans="1:16" ht="15">
      <c r="A6" s="12"/>
      <c r="B6" s="42">
        <v>519</v>
      </c>
      <c r="C6" s="19" t="s">
        <v>19</v>
      </c>
      <c r="D6" s="43">
        <v>125057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125057</v>
      </c>
      <c r="O6" s="44">
        <f t="shared" si="2"/>
        <v>279.1450892857143</v>
      </c>
      <c r="P6" s="9"/>
    </row>
    <row r="7" spans="1:16" ht="15.75">
      <c r="A7" s="26" t="s">
        <v>22</v>
      </c>
      <c r="B7" s="27"/>
      <c r="C7" s="28"/>
      <c r="D7" s="29">
        <f aca="true" t="shared" si="3" ref="D7:M7">SUM(D8:D9)</f>
        <v>89414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89414</v>
      </c>
      <c r="O7" s="41">
        <f t="shared" si="2"/>
        <v>199.58482142857142</v>
      </c>
      <c r="P7" s="10"/>
    </row>
    <row r="8" spans="1:16" ht="15">
      <c r="A8" s="12"/>
      <c r="B8" s="42">
        <v>533</v>
      </c>
      <c r="C8" s="19" t="s">
        <v>23</v>
      </c>
      <c r="D8" s="43">
        <v>49471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49471</v>
      </c>
      <c r="O8" s="44">
        <f t="shared" si="2"/>
        <v>110.42633928571429</v>
      </c>
      <c r="P8" s="9"/>
    </row>
    <row r="9" spans="1:16" ht="15">
      <c r="A9" s="12"/>
      <c r="B9" s="42">
        <v>534</v>
      </c>
      <c r="C9" s="19" t="s">
        <v>24</v>
      </c>
      <c r="D9" s="43">
        <v>39943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39943</v>
      </c>
      <c r="O9" s="44">
        <f t="shared" si="2"/>
        <v>89.15848214285714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169606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169606</v>
      </c>
      <c r="O10" s="41">
        <f t="shared" si="2"/>
        <v>378.58482142857144</v>
      </c>
      <c r="P10" s="10"/>
    </row>
    <row r="11" spans="1:16" ht="15">
      <c r="A11" s="12"/>
      <c r="B11" s="42">
        <v>541</v>
      </c>
      <c r="C11" s="19" t="s">
        <v>26</v>
      </c>
      <c r="D11" s="43">
        <v>169606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169606</v>
      </c>
      <c r="O11" s="44">
        <f t="shared" si="2"/>
        <v>378.58482142857144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882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882</v>
      </c>
      <c r="O12" s="41">
        <f t="shared" si="2"/>
        <v>1.96875</v>
      </c>
      <c r="P12" s="9"/>
    </row>
    <row r="13" spans="1:16" ht="15.75" thickBot="1">
      <c r="A13" s="12"/>
      <c r="B13" s="42">
        <v>572</v>
      </c>
      <c r="C13" s="19" t="s">
        <v>28</v>
      </c>
      <c r="D13" s="43">
        <v>882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882</v>
      </c>
      <c r="O13" s="44">
        <f t="shared" si="2"/>
        <v>1.96875</v>
      </c>
      <c r="P13" s="9"/>
    </row>
    <row r="14" spans="1:119" ht="16.5" thickBot="1">
      <c r="A14" s="13" t="s">
        <v>10</v>
      </c>
      <c r="B14" s="21"/>
      <c r="C14" s="20"/>
      <c r="D14" s="14">
        <f>SUM(D5,D7,D10,D12)</f>
        <v>384959</v>
      </c>
      <c r="E14" s="14">
        <f aca="true" t="shared" si="6" ref="E14:M14">SUM(E5,E7,E10,E12)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384959</v>
      </c>
      <c r="O14" s="35">
        <f t="shared" si="2"/>
        <v>859.2834821428571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44</v>
      </c>
      <c r="M16" s="93"/>
      <c r="N16" s="93"/>
      <c r="O16" s="39">
        <v>448</v>
      </c>
    </row>
    <row r="17" spans="1:15" ht="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143300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143300</v>
      </c>
      <c r="O5" s="30">
        <f aca="true" t="shared" si="2" ref="O5:O14">(N5/O$16)</f>
        <v>317.73835920177385</v>
      </c>
      <c r="P5" s="6"/>
    </row>
    <row r="6" spans="1:16" ht="15">
      <c r="A6" s="12"/>
      <c r="B6" s="42">
        <v>519</v>
      </c>
      <c r="C6" s="19" t="s">
        <v>19</v>
      </c>
      <c r="D6" s="43">
        <v>143300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143300</v>
      </c>
      <c r="O6" s="44">
        <f t="shared" si="2"/>
        <v>317.73835920177385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1018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1018</v>
      </c>
      <c r="O7" s="41">
        <f t="shared" si="2"/>
        <v>2.2572062084257207</v>
      </c>
      <c r="P7" s="10"/>
    </row>
    <row r="8" spans="1:16" ht="15">
      <c r="A8" s="12"/>
      <c r="B8" s="42">
        <v>522</v>
      </c>
      <c r="C8" s="19" t="s">
        <v>21</v>
      </c>
      <c r="D8" s="43">
        <v>1018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1018</v>
      </c>
      <c r="O8" s="44">
        <f t="shared" si="2"/>
        <v>2.2572062084257207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89840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89840</v>
      </c>
      <c r="O9" s="41">
        <f t="shared" si="2"/>
        <v>199.20177383592016</v>
      </c>
      <c r="P9" s="10"/>
    </row>
    <row r="10" spans="1:16" ht="15">
      <c r="A10" s="12"/>
      <c r="B10" s="42">
        <v>533</v>
      </c>
      <c r="C10" s="19" t="s">
        <v>23</v>
      </c>
      <c r="D10" s="43">
        <v>54093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54093</v>
      </c>
      <c r="O10" s="44">
        <f t="shared" si="2"/>
        <v>119.94013303769401</v>
      </c>
      <c r="P10" s="9"/>
    </row>
    <row r="11" spans="1:16" ht="15">
      <c r="A11" s="12"/>
      <c r="B11" s="42">
        <v>534</v>
      </c>
      <c r="C11" s="19" t="s">
        <v>24</v>
      </c>
      <c r="D11" s="43">
        <v>35747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35747</v>
      </c>
      <c r="O11" s="44">
        <f t="shared" si="2"/>
        <v>79.26164079822617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54742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54742</v>
      </c>
      <c r="O12" s="41">
        <f t="shared" si="2"/>
        <v>121.37915742793791</v>
      </c>
      <c r="P12" s="10"/>
    </row>
    <row r="13" spans="1:16" ht="15.75" thickBot="1">
      <c r="A13" s="12"/>
      <c r="B13" s="42">
        <v>541</v>
      </c>
      <c r="C13" s="19" t="s">
        <v>26</v>
      </c>
      <c r="D13" s="43">
        <v>54742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54742</v>
      </c>
      <c r="O13" s="44">
        <f t="shared" si="2"/>
        <v>121.37915742793791</v>
      </c>
      <c r="P13" s="9"/>
    </row>
    <row r="14" spans="1:119" ht="16.5" thickBot="1">
      <c r="A14" s="13" t="s">
        <v>10</v>
      </c>
      <c r="B14" s="21"/>
      <c r="C14" s="20"/>
      <c r="D14" s="14">
        <f>SUM(D5,D7,D9,D12)</f>
        <v>288900</v>
      </c>
      <c r="E14" s="14">
        <f aca="true" t="shared" si="6" ref="E14:M14">SUM(E5,E7,E9,E12)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288900</v>
      </c>
      <c r="O14" s="35">
        <f t="shared" si="2"/>
        <v>640.5764966740577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55</v>
      </c>
      <c r="M16" s="93"/>
      <c r="N16" s="93"/>
      <c r="O16" s="39">
        <v>451</v>
      </c>
    </row>
    <row r="17" spans="1:15" ht="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82127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82127</v>
      </c>
      <c r="O5" s="30">
        <f aca="true" t="shared" si="2" ref="O5:O16">(N5/O$18)</f>
        <v>168.98559670781893</v>
      </c>
      <c r="P5" s="6"/>
    </row>
    <row r="6" spans="1:16" ht="15">
      <c r="A6" s="12"/>
      <c r="B6" s="42">
        <v>519</v>
      </c>
      <c r="C6" s="19" t="s">
        <v>46</v>
      </c>
      <c r="D6" s="43">
        <v>82127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82127</v>
      </c>
      <c r="O6" s="44">
        <f t="shared" si="2"/>
        <v>168.98559670781893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20867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20867</v>
      </c>
      <c r="O7" s="41">
        <f t="shared" si="2"/>
        <v>42.93621399176955</v>
      </c>
      <c r="P7" s="10"/>
    </row>
    <row r="8" spans="1:16" ht="15">
      <c r="A8" s="12"/>
      <c r="B8" s="42">
        <v>522</v>
      </c>
      <c r="C8" s="19" t="s">
        <v>21</v>
      </c>
      <c r="D8" s="43">
        <v>20867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20867</v>
      </c>
      <c r="O8" s="44">
        <f t="shared" si="2"/>
        <v>42.93621399176955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96491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96491</v>
      </c>
      <c r="O9" s="41">
        <f t="shared" si="2"/>
        <v>198.5411522633745</v>
      </c>
      <c r="P9" s="10"/>
    </row>
    <row r="10" spans="1:16" ht="15">
      <c r="A10" s="12"/>
      <c r="B10" s="42">
        <v>533</v>
      </c>
      <c r="C10" s="19" t="s">
        <v>23</v>
      </c>
      <c r="D10" s="43">
        <v>51849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51849</v>
      </c>
      <c r="O10" s="44">
        <f t="shared" si="2"/>
        <v>106.68518518518519</v>
      </c>
      <c r="P10" s="9"/>
    </row>
    <row r="11" spans="1:16" ht="15">
      <c r="A11" s="12"/>
      <c r="B11" s="42">
        <v>534</v>
      </c>
      <c r="C11" s="19" t="s">
        <v>52</v>
      </c>
      <c r="D11" s="43">
        <v>44642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44642</v>
      </c>
      <c r="O11" s="44">
        <f t="shared" si="2"/>
        <v>91.8559670781893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77926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77926</v>
      </c>
      <c r="O12" s="41">
        <f t="shared" si="2"/>
        <v>160.34156378600824</v>
      </c>
      <c r="P12" s="10"/>
    </row>
    <row r="13" spans="1:16" ht="15">
      <c r="A13" s="12"/>
      <c r="B13" s="42">
        <v>541</v>
      </c>
      <c r="C13" s="19" t="s">
        <v>48</v>
      </c>
      <c r="D13" s="43">
        <v>77926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77926</v>
      </c>
      <c r="O13" s="44">
        <f t="shared" si="2"/>
        <v>160.34156378600824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70017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70017</v>
      </c>
      <c r="O14" s="41">
        <f t="shared" si="2"/>
        <v>144.0679012345679</v>
      </c>
      <c r="P14" s="9"/>
    </row>
    <row r="15" spans="1:16" ht="15.75" thickBot="1">
      <c r="A15" s="12"/>
      <c r="B15" s="42">
        <v>572</v>
      </c>
      <c r="C15" s="19" t="s">
        <v>49</v>
      </c>
      <c r="D15" s="43">
        <v>70017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70017</v>
      </c>
      <c r="O15" s="44">
        <f t="shared" si="2"/>
        <v>144.0679012345679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347428</v>
      </c>
      <c r="E16" s="14">
        <f aca="true" t="shared" si="7" ref="E16:M16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347428</v>
      </c>
      <c r="O16" s="35">
        <f t="shared" si="2"/>
        <v>714.8724279835391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66</v>
      </c>
      <c r="M18" s="93"/>
      <c r="N18" s="93"/>
      <c r="O18" s="39">
        <v>486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87608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87608</v>
      </c>
      <c r="O5" s="30">
        <f aca="true" t="shared" si="2" ref="O5:O16">(N5/O$18)</f>
        <v>181.0082644628099</v>
      </c>
      <c r="P5" s="6"/>
    </row>
    <row r="6" spans="1:16" ht="15">
      <c r="A6" s="12"/>
      <c r="B6" s="42">
        <v>519</v>
      </c>
      <c r="C6" s="19" t="s">
        <v>46</v>
      </c>
      <c r="D6" s="43">
        <v>87608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87608</v>
      </c>
      <c r="O6" s="44">
        <f t="shared" si="2"/>
        <v>181.0082644628099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14233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14233</v>
      </c>
      <c r="O7" s="41">
        <f t="shared" si="2"/>
        <v>29.40702479338843</v>
      </c>
      <c r="P7" s="10"/>
    </row>
    <row r="8" spans="1:16" ht="15">
      <c r="A8" s="12"/>
      <c r="B8" s="42">
        <v>522</v>
      </c>
      <c r="C8" s="19" t="s">
        <v>21</v>
      </c>
      <c r="D8" s="43">
        <v>14233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14233</v>
      </c>
      <c r="O8" s="44">
        <f t="shared" si="2"/>
        <v>29.40702479338843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139156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139156</v>
      </c>
      <c r="O9" s="41">
        <f t="shared" si="2"/>
        <v>287.5123966942149</v>
      </c>
      <c r="P9" s="10"/>
    </row>
    <row r="10" spans="1:16" ht="15">
      <c r="A10" s="12"/>
      <c r="B10" s="42">
        <v>533</v>
      </c>
      <c r="C10" s="19" t="s">
        <v>23</v>
      </c>
      <c r="D10" s="43">
        <v>90703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90703</v>
      </c>
      <c r="O10" s="44">
        <f t="shared" si="2"/>
        <v>187.40289256198346</v>
      </c>
      <c r="P10" s="9"/>
    </row>
    <row r="11" spans="1:16" ht="15">
      <c r="A11" s="12"/>
      <c r="B11" s="42">
        <v>534</v>
      </c>
      <c r="C11" s="19" t="s">
        <v>52</v>
      </c>
      <c r="D11" s="43">
        <v>48453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48453</v>
      </c>
      <c r="O11" s="44">
        <f t="shared" si="2"/>
        <v>100.10950413223141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70193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70193</v>
      </c>
      <c r="O12" s="41">
        <f t="shared" si="2"/>
        <v>145.02685950413223</v>
      </c>
      <c r="P12" s="10"/>
    </row>
    <row r="13" spans="1:16" ht="15">
      <c r="A13" s="12"/>
      <c r="B13" s="42">
        <v>541</v>
      </c>
      <c r="C13" s="19" t="s">
        <v>48</v>
      </c>
      <c r="D13" s="43">
        <v>70193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70193</v>
      </c>
      <c r="O13" s="44">
        <f t="shared" si="2"/>
        <v>145.02685950413223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21843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21843</v>
      </c>
      <c r="O14" s="41">
        <f t="shared" si="2"/>
        <v>45.1301652892562</v>
      </c>
      <c r="P14" s="9"/>
    </row>
    <row r="15" spans="1:16" ht="15.75" thickBot="1">
      <c r="A15" s="12"/>
      <c r="B15" s="42">
        <v>572</v>
      </c>
      <c r="C15" s="19" t="s">
        <v>49</v>
      </c>
      <c r="D15" s="43">
        <v>21843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21843</v>
      </c>
      <c r="O15" s="44">
        <f t="shared" si="2"/>
        <v>45.1301652892562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333033</v>
      </c>
      <c r="E16" s="14">
        <f aca="true" t="shared" si="7" ref="E16:M16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333033</v>
      </c>
      <c r="O16" s="35">
        <f t="shared" si="2"/>
        <v>688.0847107438017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64</v>
      </c>
      <c r="M18" s="93"/>
      <c r="N18" s="93"/>
      <c r="O18" s="39">
        <v>484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88180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88180</v>
      </c>
      <c r="O5" s="30">
        <f aca="true" t="shared" si="2" ref="O5:O16">(N5/O$18)</f>
        <v>194.6578366445916</v>
      </c>
      <c r="P5" s="6"/>
    </row>
    <row r="6" spans="1:16" ht="15">
      <c r="A6" s="12"/>
      <c r="B6" s="42">
        <v>519</v>
      </c>
      <c r="C6" s="19" t="s">
        <v>46</v>
      </c>
      <c r="D6" s="43">
        <v>88180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88180</v>
      </c>
      <c r="O6" s="44">
        <f t="shared" si="2"/>
        <v>194.6578366445916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13812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13812</v>
      </c>
      <c r="O7" s="41">
        <f t="shared" si="2"/>
        <v>30.490066225165563</v>
      </c>
      <c r="P7" s="10"/>
    </row>
    <row r="8" spans="1:16" ht="15">
      <c r="A8" s="12"/>
      <c r="B8" s="42">
        <v>522</v>
      </c>
      <c r="C8" s="19" t="s">
        <v>21</v>
      </c>
      <c r="D8" s="43">
        <v>13812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13812</v>
      </c>
      <c r="O8" s="44">
        <f t="shared" si="2"/>
        <v>30.490066225165563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113181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113181</v>
      </c>
      <c r="O9" s="41">
        <f t="shared" si="2"/>
        <v>249.8476821192053</v>
      </c>
      <c r="P9" s="10"/>
    </row>
    <row r="10" spans="1:16" ht="15">
      <c r="A10" s="12"/>
      <c r="B10" s="42">
        <v>533</v>
      </c>
      <c r="C10" s="19" t="s">
        <v>23</v>
      </c>
      <c r="D10" s="43">
        <v>68831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68831</v>
      </c>
      <c r="O10" s="44">
        <f t="shared" si="2"/>
        <v>151.94481236203092</v>
      </c>
      <c r="P10" s="9"/>
    </row>
    <row r="11" spans="1:16" ht="15">
      <c r="A11" s="12"/>
      <c r="B11" s="42">
        <v>534</v>
      </c>
      <c r="C11" s="19" t="s">
        <v>52</v>
      </c>
      <c r="D11" s="43">
        <v>44350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44350</v>
      </c>
      <c r="O11" s="44">
        <f t="shared" si="2"/>
        <v>97.90286975717439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104777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104777</v>
      </c>
      <c r="O12" s="41">
        <f t="shared" si="2"/>
        <v>231.29580573951435</v>
      </c>
      <c r="P12" s="10"/>
    </row>
    <row r="13" spans="1:16" ht="15">
      <c r="A13" s="12"/>
      <c r="B13" s="42">
        <v>541</v>
      </c>
      <c r="C13" s="19" t="s">
        <v>48</v>
      </c>
      <c r="D13" s="43">
        <v>104777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104777</v>
      </c>
      <c r="O13" s="44">
        <f t="shared" si="2"/>
        <v>231.29580573951435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23123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23123</v>
      </c>
      <c r="O14" s="41">
        <f t="shared" si="2"/>
        <v>51.04415011037528</v>
      </c>
      <c r="P14" s="9"/>
    </row>
    <row r="15" spans="1:16" ht="15.75" thickBot="1">
      <c r="A15" s="12"/>
      <c r="B15" s="42">
        <v>572</v>
      </c>
      <c r="C15" s="19" t="s">
        <v>49</v>
      </c>
      <c r="D15" s="43">
        <v>23123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23123</v>
      </c>
      <c r="O15" s="44">
        <f t="shared" si="2"/>
        <v>51.04415011037528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343073</v>
      </c>
      <c r="E16" s="14">
        <f aca="true" t="shared" si="7" ref="E16:M16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343073</v>
      </c>
      <c r="O16" s="35">
        <f t="shared" si="2"/>
        <v>757.3355408388521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62</v>
      </c>
      <c r="M18" s="93"/>
      <c r="N18" s="93"/>
      <c r="O18" s="39">
        <v>453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79012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79012</v>
      </c>
      <c r="O5" s="30">
        <f aca="true" t="shared" si="2" ref="O5:O16">(N5/O$18)</f>
        <v>172.89277899343546</v>
      </c>
      <c r="P5" s="6"/>
    </row>
    <row r="6" spans="1:16" ht="15">
      <c r="A6" s="12"/>
      <c r="B6" s="42">
        <v>519</v>
      </c>
      <c r="C6" s="19" t="s">
        <v>46</v>
      </c>
      <c r="D6" s="43">
        <v>79012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79012</v>
      </c>
      <c r="O6" s="44">
        <f t="shared" si="2"/>
        <v>172.89277899343546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13156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13156</v>
      </c>
      <c r="O7" s="41">
        <f t="shared" si="2"/>
        <v>28.787746170678336</v>
      </c>
      <c r="P7" s="10"/>
    </row>
    <row r="8" spans="1:16" ht="15">
      <c r="A8" s="12"/>
      <c r="B8" s="42">
        <v>522</v>
      </c>
      <c r="C8" s="19" t="s">
        <v>21</v>
      </c>
      <c r="D8" s="43">
        <v>13156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13156</v>
      </c>
      <c r="O8" s="44">
        <f t="shared" si="2"/>
        <v>28.787746170678336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107362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107362</v>
      </c>
      <c r="O9" s="41">
        <f t="shared" si="2"/>
        <v>234.92778993435448</v>
      </c>
      <c r="P9" s="10"/>
    </row>
    <row r="10" spans="1:16" ht="15">
      <c r="A10" s="12"/>
      <c r="B10" s="42">
        <v>533</v>
      </c>
      <c r="C10" s="19" t="s">
        <v>23</v>
      </c>
      <c r="D10" s="43">
        <v>63802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63802</v>
      </c>
      <c r="O10" s="44">
        <f t="shared" si="2"/>
        <v>139.61050328227572</v>
      </c>
      <c r="P10" s="9"/>
    </row>
    <row r="11" spans="1:16" ht="15">
      <c r="A11" s="12"/>
      <c r="B11" s="42">
        <v>534</v>
      </c>
      <c r="C11" s="19" t="s">
        <v>52</v>
      </c>
      <c r="D11" s="43">
        <v>43560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43560</v>
      </c>
      <c r="O11" s="44">
        <f t="shared" si="2"/>
        <v>95.31728665207878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142608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142608</v>
      </c>
      <c r="O12" s="41">
        <f t="shared" si="2"/>
        <v>312.0525164113786</v>
      </c>
      <c r="P12" s="10"/>
    </row>
    <row r="13" spans="1:16" ht="15">
      <c r="A13" s="12"/>
      <c r="B13" s="42">
        <v>541</v>
      </c>
      <c r="C13" s="19" t="s">
        <v>48</v>
      </c>
      <c r="D13" s="43">
        <v>142608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142608</v>
      </c>
      <c r="O13" s="44">
        <f t="shared" si="2"/>
        <v>312.0525164113786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61149</v>
      </c>
      <c r="E14" s="29">
        <f t="shared" si="6"/>
        <v>3475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64624</v>
      </c>
      <c r="O14" s="41">
        <f t="shared" si="2"/>
        <v>141.40919037199126</v>
      </c>
      <c r="P14" s="9"/>
    </row>
    <row r="15" spans="1:16" ht="15.75" thickBot="1">
      <c r="A15" s="12"/>
      <c r="B15" s="42">
        <v>572</v>
      </c>
      <c r="C15" s="19" t="s">
        <v>49</v>
      </c>
      <c r="D15" s="43">
        <v>61149</v>
      </c>
      <c r="E15" s="43">
        <v>3475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64624</v>
      </c>
      <c r="O15" s="44">
        <f t="shared" si="2"/>
        <v>141.40919037199126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403287</v>
      </c>
      <c r="E16" s="14">
        <f aca="true" t="shared" si="7" ref="E16:M16">SUM(E5,E7,E9,E12,E14)</f>
        <v>3475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406762</v>
      </c>
      <c r="O16" s="35">
        <f t="shared" si="2"/>
        <v>890.0700218818381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60</v>
      </c>
      <c r="M18" s="93"/>
      <c r="N18" s="93"/>
      <c r="O18" s="39">
        <v>457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64813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64813</v>
      </c>
      <c r="O5" s="30">
        <f aca="true" t="shared" si="2" ref="O5:O16">(N5/O$18)</f>
        <v>144.34966592427617</v>
      </c>
      <c r="P5" s="6"/>
    </row>
    <row r="6" spans="1:16" ht="15">
      <c r="A6" s="12"/>
      <c r="B6" s="42">
        <v>519</v>
      </c>
      <c r="C6" s="19" t="s">
        <v>46</v>
      </c>
      <c r="D6" s="43">
        <v>64813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64813</v>
      </c>
      <c r="O6" s="44">
        <f t="shared" si="2"/>
        <v>144.34966592427617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12576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12576</v>
      </c>
      <c r="O7" s="41">
        <f t="shared" si="2"/>
        <v>28.00890868596882</v>
      </c>
      <c r="P7" s="10"/>
    </row>
    <row r="8" spans="1:16" ht="15">
      <c r="A8" s="12"/>
      <c r="B8" s="42">
        <v>522</v>
      </c>
      <c r="C8" s="19" t="s">
        <v>21</v>
      </c>
      <c r="D8" s="43">
        <v>12576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12576</v>
      </c>
      <c r="O8" s="44">
        <f t="shared" si="2"/>
        <v>28.00890868596882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109534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109534</v>
      </c>
      <c r="O9" s="41">
        <f t="shared" si="2"/>
        <v>243.9510022271715</v>
      </c>
      <c r="P9" s="10"/>
    </row>
    <row r="10" spans="1:16" ht="15">
      <c r="A10" s="12"/>
      <c r="B10" s="42">
        <v>534</v>
      </c>
      <c r="C10" s="19" t="s">
        <v>52</v>
      </c>
      <c r="D10" s="43">
        <v>43560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43560</v>
      </c>
      <c r="O10" s="44">
        <f t="shared" si="2"/>
        <v>97.01559020044543</v>
      </c>
      <c r="P10" s="9"/>
    </row>
    <row r="11" spans="1:16" ht="15">
      <c r="A11" s="12"/>
      <c r="B11" s="42">
        <v>536</v>
      </c>
      <c r="C11" s="19" t="s">
        <v>57</v>
      </c>
      <c r="D11" s="43">
        <v>65974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65974</v>
      </c>
      <c r="O11" s="44">
        <f t="shared" si="2"/>
        <v>146.93541202672606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64393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64393</v>
      </c>
      <c r="O12" s="41">
        <f t="shared" si="2"/>
        <v>143.4142538975501</v>
      </c>
      <c r="P12" s="10"/>
    </row>
    <row r="13" spans="1:16" ht="15">
      <c r="A13" s="12"/>
      <c r="B13" s="42">
        <v>541</v>
      </c>
      <c r="C13" s="19" t="s">
        <v>48</v>
      </c>
      <c r="D13" s="43">
        <v>64393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64393</v>
      </c>
      <c r="O13" s="44">
        <f t="shared" si="2"/>
        <v>143.4142538975501</v>
      </c>
      <c r="P13" s="9"/>
    </row>
    <row r="14" spans="1:16" ht="15.75">
      <c r="A14" s="26" t="s">
        <v>27</v>
      </c>
      <c r="B14" s="27"/>
      <c r="C14" s="28"/>
      <c r="D14" s="29">
        <f aca="true" t="shared" si="6" ref="D14:M14">SUM(D15:D15)</f>
        <v>4175</v>
      </c>
      <c r="E14" s="29">
        <f t="shared" si="6"/>
        <v>45925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50100</v>
      </c>
      <c r="O14" s="41">
        <f t="shared" si="2"/>
        <v>111.58129175946547</v>
      </c>
      <c r="P14" s="9"/>
    </row>
    <row r="15" spans="1:16" ht="15.75" thickBot="1">
      <c r="A15" s="12"/>
      <c r="B15" s="42">
        <v>572</v>
      </c>
      <c r="C15" s="19" t="s">
        <v>49</v>
      </c>
      <c r="D15" s="43">
        <v>4175</v>
      </c>
      <c r="E15" s="43">
        <v>45925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50100</v>
      </c>
      <c r="O15" s="44">
        <f t="shared" si="2"/>
        <v>111.58129175946547</v>
      </c>
      <c r="P15" s="9"/>
    </row>
    <row r="16" spans="1:119" ht="16.5" thickBot="1">
      <c r="A16" s="13" t="s">
        <v>10</v>
      </c>
      <c r="B16" s="21"/>
      <c r="C16" s="20"/>
      <c r="D16" s="14">
        <f>SUM(D5,D7,D9,D12,D14)</f>
        <v>255491</v>
      </c>
      <c r="E16" s="14">
        <f aca="true" t="shared" si="7" ref="E16:M16">SUM(E5,E7,E9,E12,E14)</f>
        <v>45925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301416</v>
      </c>
      <c r="O16" s="35">
        <f t="shared" si="2"/>
        <v>671.3051224944321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58</v>
      </c>
      <c r="M18" s="93"/>
      <c r="N18" s="93"/>
      <c r="O18" s="39">
        <v>449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71950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71950</v>
      </c>
      <c r="O5" s="30">
        <f aca="true" t="shared" si="2" ref="O5:O18">(N5/O$20)</f>
        <v>159.88888888888889</v>
      </c>
      <c r="P5" s="6"/>
    </row>
    <row r="6" spans="1:16" ht="15">
      <c r="A6" s="12"/>
      <c r="B6" s="42">
        <v>519</v>
      </c>
      <c r="C6" s="19" t="s">
        <v>46</v>
      </c>
      <c r="D6" s="43">
        <v>71950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71950</v>
      </c>
      <c r="O6" s="44">
        <f t="shared" si="2"/>
        <v>159.88888888888889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12053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12053</v>
      </c>
      <c r="O7" s="41">
        <f t="shared" si="2"/>
        <v>26.784444444444443</v>
      </c>
      <c r="P7" s="10"/>
    </row>
    <row r="8" spans="1:16" ht="15">
      <c r="A8" s="12"/>
      <c r="B8" s="42">
        <v>529</v>
      </c>
      <c r="C8" s="19" t="s">
        <v>47</v>
      </c>
      <c r="D8" s="43">
        <v>12053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12053</v>
      </c>
      <c r="O8" s="44">
        <f t="shared" si="2"/>
        <v>26.784444444444443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SUM(D10:D11)</f>
        <v>96849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96849</v>
      </c>
      <c r="O9" s="41">
        <f t="shared" si="2"/>
        <v>215.22</v>
      </c>
      <c r="P9" s="10"/>
    </row>
    <row r="10" spans="1:16" ht="15">
      <c r="A10" s="12"/>
      <c r="B10" s="42">
        <v>533</v>
      </c>
      <c r="C10" s="19" t="s">
        <v>23</v>
      </c>
      <c r="D10" s="43">
        <v>59031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59031</v>
      </c>
      <c r="O10" s="44">
        <f t="shared" si="2"/>
        <v>131.18</v>
      </c>
      <c r="P10" s="9"/>
    </row>
    <row r="11" spans="1:16" ht="15">
      <c r="A11" s="12"/>
      <c r="B11" s="42">
        <v>534</v>
      </c>
      <c r="C11" s="19" t="s">
        <v>52</v>
      </c>
      <c r="D11" s="43">
        <v>37818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37818</v>
      </c>
      <c r="O11" s="44">
        <f t="shared" si="2"/>
        <v>84.04</v>
      </c>
      <c r="P11" s="9"/>
    </row>
    <row r="12" spans="1:16" ht="15.75">
      <c r="A12" s="26" t="s">
        <v>25</v>
      </c>
      <c r="B12" s="27"/>
      <c r="C12" s="28"/>
      <c r="D12" s="29">
        <f aca="true" t="shared" si="5" ref="D12:M12">SUM(D13:D13)</f>
        <v>71162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71162</v>
      </c>
      <c r="O12" s="41">
        <f t="shared" si="2"/>
        <v>158.13777777777779</v>
      </c>
      <c r="P12" s="10"/>
    </row>
    <row r="13" spans="1:16" ht="15">
      <c r="A13" s="12"/>
      <c r="B13" s="42">
        <v>541</v>
      </c>
      <c r="C13" s="19" t="s">
        <v>48</v>
      </c>
      <c r="D13" s="43">
        <v>71162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71162</v>
      </c>
      <c r="O13" s="44">
        <f t="shared" si="2"/>
        <v>158.13777777777779</v>
      </c>
      <c r="P13" s="9"/>
    </row>
    <row r="14" spans="1:16" ht="15.75">
      <c r="A14" s="26" t="s">
        <v>37</v>
      </c>
      <c r="B14" s="27"/>
      <c r="C14" s="28"/>
      <c r="D14" s="29">
        <f aca="true" t="shared" si="6" ref="D14:M14">SUM(D15:D15)</f>
        <v>0</v>
      </c>
      <c r="E14" s="29">
        <f t="shared" si="6"/>
        <v>80169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80169</v>
      </c>
      <c r="O14" s="41">
        <f t="shared" si="2"/>
        <v>178.15333333333334</v>
      </c>
      <c r="P14" s="10"/>
    </row>
    <row r="15" spans="1:16" ht="15">
      <c r="A15" s="45"/>
      <c r="B15" s="46">
        <v>559</v>
      </c>
      <c r="C15" s="47" t="s">
        <v>41</v>
      </c>
      <c r="D15" s="43">
        <v>0</v>
      </c>
      <c r="E15" s="43">
        <v>80169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80169</v>
      </c>
      <c r="O15" s="44">
        <f t="shared" si="2"/>
        <v>178.15333333333334</v>
      </c>
      <c r="P15" s="9"/>
    </row>
    <row r="16" spans="1:16" ht="15.75">
      <c r="A16" s="26" t="s">
        <v>27</v>
      </c>
      <c r="B16" s="27"/>
      <c r="C16" s="28"/>
      <c r="D16" s="29">
        <f aca="true" t="shared" si="7" ref="D16:M16">SUM(D17:D17)</f>
        <v>1919</v>
      </c>
      <c r="E16" s="29">
        <f t="shared" si="7"/>
        <v>0</v>
      </c>
      <c r="F16" s="29">
        <f t="shared" si="7"/>
        <v>0</v>
      </c>
      <c r="G16" s="29">
        <f t="shared" si="7"/>
        <v>0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1"/>
        <v>1919</v>
      </c>
      <c r="O16" s="41">
        <f t="shared" si="2"/>
        <v>4.264444444444444</v>
      </c>
      <c r="P16" s="9"/>
    </row>
    <row r="17" spans="1:16" ht="15.75" thickBot="1">
      <c r="A17" s="12"/>
      <c r="B17" s="42">
        <v>572</v>
      </c>
      <c r="C17" s="19" t="s">
        <v>49</v>
      </c>
      <c r="D17" s="43">
        <v>1919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1919</v>
      </c>
      <c r="O17" s="44">
        <f t="shared" si="2"/>
        <v>4.264444444444444</v>
      </c>
      <c r="P17" s="9"/>
    </row>
    <row r="18" spans="1:119" ht="16.5" thickBot="1">
      <c r="A18" s="13" t="s">
        <v>10</v>
      </c>
      <c r="B18" s="21"/>
      <c r="C18" s="20"/>
      <c r="D18" s="14">
        <f>SUM(D5,D7,D9,D12,D14,D16)</f>
        <v>253933</v>
      </c>
      <c r="E18" s="14">
        <f aca="true" t="shared" si="8" ref="E18:M18">SUM(E5,E7,E9,E12,E14,E16)</f>
        <v>80169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1"/>
        <v>334102</v>
      </c>
      <c r="O18" s="35">
        <f t="shared" si="2"/>
        <v>742.4488888888889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53</v>
      </c>
      <c r="M20" s="93"/>
      <c r="N20" s="93"/>
      <c r="O20" s="39">
        <v>450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SUM(D6:D6)</f>
        <v>97217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17">SUM(D5:M5)</f>
        <v>97217</v>
      </c>
      <c r="O5" s="61">
        <f aca="true" t="shared" si="2" ref="O5:O17">(N5/O$19)</f>
        <v>212.72866520787747</v>
      </c>
      <c r="P5" s="62"/>
    </row>
    <row r="6" spans="1:16" ht="15">
      <c r="A6" s="64"/>
      <c r="B6" s="65">
        <v>519</v>
      </c>
      <c r="C6" s="66" t="s">
        <v>46</v>
      </c>
      <c r="D6" s="67">
        <v>97217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97217</v>
      </c>
      <c r="O6" s="68">
        <f t="shared" si="2"/>
        <v>212.72866520787747</v>
      </c>
      <c r="P6" s="69"/>
    </row>
    <row r="7" spans="1:16" ht="15.75">
      <c r="A7" s="70" t="s">
        <v>20</v>
      </c>
      <c r="B7" s="71"/>
      <c r="C7" s="72"/>
      <c r="D7" s="73">
        <f aca="true" t="shared" si="3" ref="D7:M7">SUM(D8:D8)</f>
        <v>11740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3">
        <f t="shared" si="3"/>
        <v>0</v>
      </c>
      <c r="L7" s="73">
        <f t="shared" si="3"/>
        <v>0</v>
      </c>
      <c r="M7" s="73">
        <f t="shared" si="3"/>
        <v>0</v>
      </c>
      <c r="N7" s="74">
        <f t="shared" si="1"/>
        <v>11740</v>
      </c>
      <c r="O7" s="75">
        <f t="shared" si="2"/>
        <v>25.689277899343544</v>
      </c>
      <c r="P7" s="76"/>
    </row>
    <row r="8" spans="1:16" ht="15">
      <c r="A8" s="64"/>
      <c r="B8" s="65">
        <v>529</v>
      </c>
      <c r="C8" s="66" t="s">
        <v>47</v>
      </c>
      <c r="D8" s="67">
        <v>11740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11740</v>
      </c>
      <c r="O8" s="68">
        <f t="shared" si="2"/>
        <v>25.689277899343544</v>
      </c>
      <c r="P8" s="69"/>
    </row>
    <row r="9" spans="1:16" ht="15.75">
      <c r="A9" s="70" t="s">
        <v>22</v>
      </c>
      <c r="B9" s="71"/>
      <c r="C9" s="72"/>
      <c r="D9" s="73">
        <f aca="true" t="shared" si="4" ref="D9:M9">SUM(D10:D10)</f>
        <v>86555</v>
      </c>
      <c r="E9" s="73">
        <f t="shared" si="4"/>
        <v>0</v>
      </c>
      <c r="F9" s="73">
        <f t="shared" si="4"/>
        <v>0</v>
      </c>
      <c r="G9" s="73">
        <f t="shared" si="4"/>
        <v>0</v>
      </c>
      <c r="H9" s="73">
        <f t="shared" si="4"/>
        <v>0</v>
      </c>
      <c r="I9" s="73">
        <f t="shared" si="4"/>
        <v>0</v>
      </c>
      <c r="J9" s="73">
        <f t="shared" si="4"/>
        <v>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4">
        <f t="shared" si="1"/>
        <v>86555</v>
      </c>
      <c r="O9" s="75">
        <f t="shared" si="2"/>
        <v>189.39824945295405</v>
      </c>
      <c r="P9" s="76"/>
    </row>
    <row r="10" spans="1:16" ht="15">
      <c r="A10" s="64"/>
      <c r="B10" s="65">
        <v>533</v>
      </c>
      <c r="C10" s="66" t="s">
        <v>23</v>
      </c>
      <c r="D10" s="67">
        <v>86555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86555</v>
      </c>
      <c r="O10" s="68">
        <f t="shared" si="2"/>
        <v>189.39824945295405</v>
      </c>
      <c r="P10" s="69"/>
    </row>
    <row r="11" spans="1:16" ht="15.75">
      <c r="A11" s="70" t="s">
        <v>25</v>
      </c>
      <c r="B11" s="71"/>
      <c r="C11" s="72"/>
      <c r="D11" s="73">
        <f aca="true" t="shared" si="5" ref="D11:M11">SUM(D12:D12)</f>
        <v>77205</v>
      </c>
      <c r="E11" s="73">
        <f t="shared" si="5"/>
        <v>0</v>
      </c>
      <c r="F11" s="73">
        <f t="shared" si="5"/>
        <v>0</v>
      </c>
      <c r="G11" s="73">
        <f t="shared" si="5"/>
        <v>0</v>
      </c>
      <c r="H11" s="73">
        <f t="shared" si="5"/>
        <v>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1"/>
        <v>77205</v>
      </c>
      <c r="O11" s="75">
        <f t="shared" si="2"/>
        <v>168.9387308533917</v>
      </c>
      <c r="P11" s="76"/>
    </row>
    <row r="12" spans="1:16" ht="15">
      <c r="A12" s="64"/>
      <c r="B12" s="65">
        <v>541</v>
      </c>
      <c r="C12" s="66" t="s">
        <v>48</v>
      </c>
      <c r="D12" s="67">
        <v>77205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77205</v>
      </c>
      <c r="O12" s="68">
        <f t="shared" si="2"/>
        <v>168.9387308533917</v>
      </c>
      <c r="P12" s="69"/>
    </row>
    <row r="13" spans="1:16" ht="15.75">
      <c r="A13" s="70" t="s">
        <v>37</v>
      </c>
      <c r="B13" s="71"/>
      <c r="C13" s="72"/>
      <c r="D13" s="73">
        <f aca="true" t="shared" si="6" ref="D13:M13">SUM(D14:D14)</f>
        <v>0</v>
      </c>
      <c r="E13" s="73">
        <f t="shared" si="6"/>
        <v>52223</v>
      </c>
      <c r="F13" s="73">
        <f t="shared" si="6"/>
        <v>0</v>
      </c>
      <c r="G13" s="73">
        <f t="shared" si="6"/>
        <v>0</v>
      </c>
      <c r="H13" s="73">
        <f t="shared" si="6"/>
        <v>0</v>
      </c>
      <c r="I13" s="73">
        <f t="shared" si="6"/>
        <v>0</v>
      </c>
      <c r="J13" s="73">
        <f t="shared" si="6"/>
        <v>0</v>
      </c>
      <c r="K13" s="73">
        <f t="shared" si="6"/>
        <v>0</v>
      </c>
      <c r="L13" s="73">
        <f t="shared" si="6"/>
        <v>0</v>
      </c>
      <c r="M13" s="73">
        <f t="shared" si="6"/>
        <v>0</v>
      </c>
      <c r="N13" s="73">
        <f t="shared" si="1"/>
        <v>52223</v>
      </c>
      <c r="O13" s="75">
        <f t="shared" si="2"/>
        <v>114.27352297592998</v>
      </c>
      <c r="P13" s="76"/>
    </row>
    <row r="14" spans="1:16" ht="15">
      <c r="A14" s="64"/>
      <c r="B14" s="65">
        <v>559</v>
      </c>
      <c r="C14" s="66" t="s">
        <v>41</v>
      </c>
      <c r="D14" s="67">
        <v>0</v>
      </c>
      <c r="E14" s="67">
        <v>52223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52223</v>
      </c>
      <c r="O14" s="68">
        <f t="shared" si="2"/>
        <v>114.27352297592998</v>
      </c>
      <c r="P14" s="69"/>
    </row>
    <row r="15" spans="1:16" ht="15.75">
      <c r="A15" s="70" t="s">
        <v>27</v>
      </c>
      <c r="B15" s="71"/>
      <c r="C15" s="72"/>
      <c r="D15" s="73">
        <f aca="true" t="shared" si="7" ref="D15:M15">SUM(D16:D16)</f>
        <v>396</v>
      </c>
      <c r="E15" s="73">
        <f t="shared" si="7"/>
        <v>0</v>
      </c>
      <c r="F15" s="73">
        <f t="shared" si="7"/>
        <v>0</v>
      </c>
      <c r="G15" s="73">
        <f t="shared" si="7"/>
        <v>0</v>
      </c>
      <c r="H15" s="73">
        <f t="shared" si="7"/>
        <v>0</v>
      </c>
      <c r="I15" s="73">
        <f t="shared" si="7"/>
        <v>0</v>
      </c>
      <c r="J15" s="73">
        <f t="shared" si="7"/>
        <v>0</v>
      </c>
      <c r="K15" s="73">
        <f t="shared" si="7"/>
        <v>0</v>
      </c>
      <c r="L15" s="73">
        <f t="shared" si="7"/>
        <v>0</v>
      </c>
      <c r="M15" s="73">
        <f t="shared" si="7"/>
        <v>0</v>
      </c>
      <c r="N15" s="73">
        <f t="shared" si="1"/>
        <v>396</v>
      </c>
      <c r="O15" s="75">
        <f t="shared" si="2"/>
        <v>0.8665207877461707</v>
      </c>
      <c r="P15" s="69"/>
    </row>
    <row r="16" spans="1:16" ht="15.75" thickBot="1">
      <c r="A16" s="64"/>
      <c r="B16" s="65">
        <v>572</v>
      </c>
      <c r="C16" s="66" t="s">
        <v>49</v>
      </c>
      <c r="D16" s="67">
        <v>396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396</v>
      </c>
      <c r="O16" s="68">
        <f t="shared" si="2"/>
        <v>0.8665207877461707</v>
      </c>
      <c r="P16" s="69"/>
    </row>
    <row r="17" spans="1:119" ht="16.5" thickBot="1">
      <c r="A17" s="77" t="s">
        <v>10</v>
      </c>
      <c r="B17" s="78"/>
      <c r="C17" s="79"/>
      <c r="D17" s="80">
        <f>SUM(D5,D7,D9,D11,D13,D15)</f>
        <v>273113</v>
      </c>
      <c r="E17" s="80">
        <f aca="true" t="shared" si="8" ref="E17:M17">SUM(E5,E7,E9,E11,E13,E15)</f>
        <v>52223</v>
      </c>
      <c r="F17" s="80">
        <f t="shared" si="8"/>
        <v>0</v>
      </c>
      <c r="G17" s="80">
        <f t="shared" si="8"/>
        <v>0</v>
      </c>
      <c r="H17" s="80">
        <f t="shared" si="8"/>
        <v>0</v>
      </c>
      <c r="I17" s="80">
        <f t="shared" si="8"/>
        <v>0</v>
      </c>
      <c r="J17" s="80">
        <f t="shared" si="8"/>
        <v>0</v>
      </c>
      <c r="K17" s="80">
        <f t="shared" si="8"/>
        <v>0</v>
      </c>
      <c r="L17" s="80">
        <f t="shared" si="8"/>
        <v>0</v>
      </c>
      <c r="M17" s="80">
        <f t="shared" si="8"/>
        <v>0</v>
      </c>
      <c r="N17" s="80">
        <f t="shared" si="1"/>
        <v>325336</v>
      </c>
      <c r="O17" s="81">
        <f t="shared" si="2"/>
        <v>711.8949671772428</v>
      </c>
      <c r="P17" s="62"/>
      <c r="Q17" s="8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</row>
    <row r="18" spans="1:15" ht="15">
      <c r="A18" s="84"/>
      <c r="B18" s="85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5">
      <c r="A19" s="88"/>
      <c r="B19" s="89"/>
      <c r="C19" s="89"/>
      <c r="D19" s="90"/>
      <c r="E19" s="90"/>
      <c r="F19" s="90"/>
      <c r="G19" s="90"/>
      <c r="H19" s="90"/>
      <c r="I19" s="90"/>
      <c r="J19" s="90"/>
      <c r="K19" s="90"/>
      <c r="L19" s="117" t="s">
        <v>50</v>
      </c>
      <c r="M19" s="117"/>
      <c r="N19" s="117"/>
      <c r="O19" s="91">
        <v>457</v>
      </c>
    </row>
    <row r="20" spans="1:15" ht="1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5" ht="15.75" customHeight="1" thickBot="1">
      <c r="A21" s="121" t="s">
        <v>35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198152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198152</v>
      </c>
      <c r="O5" s="30">
        <f aca="true" t="shared" si="2" ref="O5:O17">(N5/O$19)</f>
        <v>433.5929978118162</v>
      </c>
      <c r="P5" s="6"/>
    </row>
    <row r="6" spans="1:16" ht="15">
      <c r="A6" s="12"/>
      <c r="B6" s="42">
        <v>519</v>
      </c>
      <c r="C6" s="19" t="s">
        <v>19</v>
      </c>
      <c r="D6" s="43">
        <v>198152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198152</v>
      </c>
      <c r="O6" s="44">
        <f t="shared" si="2"/>
        <v>433.5929978118162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12696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12696</v>
      </c>
      <c r="O7" s="41">
        <f t="shared" si="2"/>
        <v>27.781181619256017</v>
      </c>
      <c r="P7" s="10"/>
    </row>
    <row r="8" spans="1:16" ht="15">
      <c r="A8" s="12"/>
      <c r="B8" s="42">
        <v>522</v>
      </c>
      <c r="C8" s="19" t="s">
        <v>21</v>
      </c>
      <c r="D8" s="43">
        <v>12696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12696</v>
      </c>
      <c r="O8" s="44">
        <f t="shared" si="2"/>
        <v>27.781181619256017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86645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86645</v>
      </c>
      <c r="O9" s="41">
        <f t="shared" si="2"/>
        <v>189.59518599562364</v>
      </c>
      <c r="P9" s="10"/>
    </row>
    <row r="10" spans="1:16" ht="15">
      <c r="A10" s="12"/>
      <c r="B10" s="42">
        <v>533</v>
      </c>
      <c r="C10" s="19" t="s">
        <v>23</v>
      </c>
      <c r="D10" s="43">
        <v>86645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86645</v>
      </c>
      <c r="O10" s="44">
        <f t="shared" si="2"/>
        <v>189.59518599562364</v>
      </c>
      <c r="P10" s="9"/>
    </row>
    <row r="11" spans="1:16" ht="15.75">
      <c r="A11" s="26" t="s">
        <v>25</v>
      </c>
      <c r="B11" s="27"/>
      <c r="C11" s="28"/>
      <c r="D11" s="29">
        <f aca="true" t="shared" si="5" ref="D11:M11">SUM(D12:D12)</f>
        <v>114980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114980</v>
      </c>
      <c r="O11" s="41">
        <f t="shared" si="2"/>
        <v>251.59737417943109</v>
      </c>
      <c r="P11" s="10"/>
    </row>
    <row r="12" spans="1:16" ht="15">
      <c r="A12" s="12"/>
      <c r="B12" s="42">
        <v>541</v>
      </c>
      <c r="C12" s="19" t="s">
        <v>26</v>
      </c>
      <c r="D12" s="43">
        <v>114980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114980</v>
      </c>
      <c r="O12" s="44">
        <f t="shared" si="2"/>
        <v>251.59737417943109</v>
      </c>
      <c r="P12" s="9"/>
    </row>
    <row r="13" spans="1:16" ht="15.75">
      <c r="A13" s="26" t="s">
        <v>37</v>
      </c>
      <c r="B13" s="27"/>
      <c r="C13" s="28"/>
      <c r="D13" s="29">
        <f aca="true" t="shared" si="6" ref="D13:M13">SUM(D14:D14)</f>
        <v>0</v>
      </c>
      <c r="E13" s="29">
        <f t="shared" si="6"/>
        <v>338809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338809</v>
      </c>
      <c r="O13" s="41">
        <f t="shared" si="2"/>
        <v>741.3763676148797</v>
      </c>
      <c r="P13" s="10"/>
    </row>
    <row r="14" spans="1:16" ht="15">
      <c r="A14" s="45"/>
      <c r="B14" s="46">
        <v>559</v>
      </c>
      <c r="C14" s="47" t="s">
        <v>41</v>
      </c>
      <c r="D14" s="43">
        <v>0</v>
      </c>
      <c r="E14" s="43">
        <v>338809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338809</v>
      </c>
      <c r="O14" s="44">
        <f t="shared" si="2"/>
        <v>741.3763676148797</v>
      </c>
      <c r="P14" s="9"/>
    </row>
    <row r="15" spans="1:16" ht="15.75">
      <c r="A15" s="26" t="s">
        <v>27</v>
      </c>
      <c r="B15" s="27"/>
      <c r="C15" s="28"/>
      <c r="D15" s="29">
        <f aca="true" t="shared" si="7" ref="D15:M15">SUM(D16:D16)</f>
        <v>15144</v>
      </c>
      <c r="E15" s="29">
        <f t="shared" si="7"/>
        <v>0</v>
      </c>
      <c r="F15" s="29">
        <f t="shared" si="7"/>
        <v>0</v>
      </c>
      <c r="G15" s="29">
        <f t="shared" si="7"/>
        <v>0</v>
      </c>
      <c r="H15" s="29">
        <f t="shared" si="7"/>
        <v>0</v>
      </c>
      <c r="I15" s="29">
        <f t="shared" si="7"/>
        <v>0</v>
      </c>
      <c r="J15" s="29">
        <f t="shared" si="7"/>
        <v>0</v>
      </c>
      <c r="K15" s="29">
        <f t="shared" si="7"/>
        <v>0</v>
      </c>
      <c r="L15" s="29">
        <f t="shared" si="7"/>
        <v>0</v>
      </c>
      <c r="M15" s="29">
        <f t="shared" si="7"/>
        <v>0</v>
      </c>
      <c r="N15" s="29">
        <f t="shared" si="1"/>
        <v>15144</v>
      </c>
      <c r="O15" s="41">
        <f t="shared" si="2"/>
        <v>33.137855579868706</v>
      </c>
      <c r="P15" s="9"/>
    </row>
    <row r="16" spans="1:16" ht="15.75" thickBot="1">
      <c r="A16" s="12"/>
      <c r="B16" s="42">
        <v>572</v>
      </c>
      <c r="C16" s="19" t="s">
        <v>28</v>
      </c>
      <c r="D16" s="43">
        <v>15144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15144</v>
      </c>
      <c r="O16" s="44">
        <f t="shared" si="2"/>
        <v>33.137855579868706</v>
      </c>
      <c r="P16" s="9"/>
    </row>
    <row r="17" spans="1:119" ht="16.5" thickBot="1">
      <c r="A17" s="13" t="s">
        <v>10</v>
      </c>
      <c r="B17" s="21"/>
      <c r="C17" s="20"/>
      <c r="D17" s="14">
        <f>SUM(D5,D7,D9,D11,D13,D15)</f>
        <v>427617</v>
      </c>
      <c r="E17" s="14">
        <f aca="true" t="shared" si="8" ref="E17:M17">SUM(E5,E7,E9,E11,E13,E15)</f>
        <v>338809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0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1"/>
        <v>766426</v>
      </c>
      <c r="O17" s="35">
        <f t="shared" si="2"/>
        <v>1677.0809628008753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42</v>
      </c>
      <c r="M19" s="93"/>
      <c r="N19" s="93"/>
      <c r="O19" s="39">
        <v>457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2022-11-02T19:40:07Z</cp:lastPrinted>
  <dcterms:created xsi:type="dcterms:W3CDTF">2000-08-31T21:26:31Z</dcterms:created>
  <dcterms:modified xsi:type="dcterms:W3CDTF">2022-11-02T19:40:11Z</dcterms:modified>
  <cp:category/>
  <cp:version/>
  <cp:contentType/>
  <cp:contentStatus/>
</cp:coreProperties>
</file>